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3.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queryTables/queryTable3.xml" ContentType="application/vnd.openxmlformats-officedocument.spreadsheetml.queryTable+xml"/>
  <Override PartName="/xl/tables/table9.xml" ContentType="application/vnd.openxmlformats-officedocument.spreadsheetml.table+xml"/>
  <Override PartName="/xl/queryTables/queryTable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000-25051602\Documents\GitHub\app-pdf-to-excel\"/>
    </mc:Choice>
  </mc:AlternateContent>
  <xr:revisionPtr revIDLastSave="0" documentId="13_ncr:1_{84CA27D6-06FD-4ED0-AD54-AF7F61125F2A}" xr6:coauthVersionLast="47" xr6:coauthVersionMax="47" xr10:uidLastSave="{00000000-0000-0000-0000-000000000000}"/>
  <bookViews>
    <workbookView xWindow="-108" yWindow="-108" windowWidth="23256" windowHeight="12456" activeTab="4" xr2:uid="{991C71E3-6E18-439A-8576-CBC54A464051}"/>
  </bookViews>
  <sheets>
    <sheet name="Dashboard" sheetId="18" r:id="rId1"/>
    <sheet name="Dash.Exped." sheetId="29" r:id="rId2"/>
    <sheet name="Expedición" sheetId="27" r:id="rId3"/>
    <sheet name="Preparación" sheetId="2" r:id="rId4"/>
    <sheet name="Pedidos" sheetId="1" r:id="rId5"/>
    <sheet name="LineasPedido con Lotes" sheetId="12" r:id="rId6"/>
    <sheet name="SAP - Solicitudes" sheetId="19" r:id="rId7"/>
    <sheet name="SAP - Salidas" sheetId="21" r:id="rId8"/>
    <sheet name="SAP - Sin Movimiento" sheetId="23" r:id="rId9"/>
    <sheet name="Detenciones" sheetId="26" state="hidden" r:id="rId10"/>
    <sheet name="Referencias Excluidas" sheetId="20" state="hidden" r:id="rId11"/>
    <sheet name="Pivot" sheetId="6" state="hidden" r:id="rId12"/>
    <sheet name="Códigos de Barras" sheetId="10" state="hidden" r:id="rId13"/>
    <sheet name="Inventario" sheetId="8" state="hidden" r:id="rId14"/>
    <sheet name="Stocks por Lotes en almacén 001" sheetId="11" state="hidden" r:id="rId15"/>
    <sheet name="Tips" sheetId="7" state="hidden" r:id="rId16"/>
  </sheets>
  <definedNames>
    <definedName name="_xlcn.WorksheetConnection_PreparacióndePedidos.xlsxPedidos" hidden="1">tblPedidos[]</definedName>
    <definedName name="Código_a_Preparar">Preparación!$B$9</definedName>
    <definedName name="Códigos_de_barras_Código_de_barras">'Códigos de Barras'!$C$2:$C$1295</definedName>
    <definedName name="Códigos_de_barras_Descripción_de_artículo">'Códigos de Barras'!$B$2:$B$1295</definedName>
    <definedName name="Códigos_de_barras_Número_de_artículo">'Códigos de Barras'!$A$2:$A$1295</definedName>
    <definedName name="Cuantas_Cantidades_Rellenas_hay_en_Lotes">Pivot!$E$25</definedName>
    <definedName name="Cuantos_Lotes_Erróneos">Pivot!$E$26</definedName>
    <definedName name="Cuantos_Lotes_hay_Rellenos">Pivot!$E$24</definedName>
    <definedName name="Dashboard_CajasPreparadas">Dashboard!$Q$5</definedName>
    <definedName name="Dashboard_Comienzo">Dashboard!$O$5</definedName>
    <definedName name="Dashboard_Dashboard">Dashboard!$E$4:$AB$5</definedName>
    <definedName name="Dashboard_Estado">Dashboard!$I$5</definedName>
    <definedName name="Dashboard_Fin">Dashboard!$P$5</definedName>
    <definedName name="Dashboard_Líneas">Dashboard!$J$5</definedName>
    <definedName name="Dashboard_Pausadas">Dashboard!$L$5</definedName>
    <definedName name="Dashboard_Pendientes">Dashboard!$K$5</definedName>
    <definedName name="Dashboard_Productividad">Dashboard!$S$5</definedName>
    <definedName name="Dashboard_Terminadas">Dashboard!$N$5</definedName>
    <definedName name="Dashboard_Tiempo">Dashboard!$R$5</definedName>
    <definedName name="DatosExternos_1" localSheetId="1" hidden="1">'Dash.Exped.'!$B$5:$E$6</definedName>
    <definedName name="DatosExternos_1" localSheetId="13" hidden="1">Inventario!$A$1:$AZ$2644</definedName>
    <definedName name="DatosExternos_1" localSheetId="14" hidden="1">'Stocks por Lotes en almacén 001'!$A$1:$M$701</definedName>
    <definedName name="DatosExternos_2" localSheetId="12" hidden="1">'Códigos de Barras'!$A$1:$C$1295</definedName>
    <definedName name="Descripción">Preparación!$C$9</definedName>
    <definedName name="fechaExpedicion">Preparación!$A$4</definedName>
    <definedName name="Línea_del_Pedido">Pivot!$E$17</definedName>
    <definedName name="Líneas_Pausadas">Pivot!$E$19</definedName>
    <definedName name="Líneas_restantes">Pivot!$E$28</definedName>
    <definedName name="Operario">Preparación!$C$4</definedName>
    <definedName name="Pedidos_Cantidad_Preparada">Pedidos!$H$3:$H$9</definedName>
    <definedName name="Pedidos_Código_de_barras">Pedidos!$G$3:$G$9</definedName>
    <definedName name="Pedidos_Descripción">Pedidos!$D$3:$D$9</definedName>
    <definedName name="Pedidos_Estado">Pedidos!$L$3:$L$9</definedName>
    <definedName name="Pedidos_Familia">Pedidos!$E$3:$E$9</definedName>
    <definedName name="Pedidos_Referencia">Pedidos!$B$3:$B$9</definedName>
    <definedName name="Pedidos_Subfamilia">Pedidos!$F$3:$F$9</definedName>
    <definedName name="Pedidos_Tienda">Pedidos!$A$3:$A$9</definedName>
    <definedName name="Pedidos_TS_Comienza" localSheetId="9">tblPedidos[TS Comienza]</definedName>
    <definedName name="Pedidos_TS_Comienza">tblPedidos[TS Comienza]</definedName>
    <definedName name="Pedidos_TS_Preparado">Pedidos!$J$3:$J$9</definedName>
    <definedName name="Pedidos_Unidades">Pedidos!$C$3:$C$9</definedName>
    <definedName name="Preparación_Check_Cantidad">Preparación!$D$13</definedName>
    <definedName name="Preparación_Check_CB">Preparación!$D$12</definedName>
    <definedName name="Preparación_Confirma_Cantidad">Preparación!$C$13</definedName>
    <definedName name="Preparación_Confirma_CB">Preparación!$C$12</definedName>
    <definedName name="prioridad">Preparación!$A$6</definedName>
    <definedName name="Sin_rellenar_CB_ni_Cantidad_Preparada">Pivot!$E$21</definedName>
    <definedName name="Stock_por_lotes_BatchNum">'Stocks por Lotes en almacén 001'!$B$2:$B$1048576</definedName>
    <definedName name="Stock_por_lotes_Número_de_artículo">'Stocks por Lotes en almacén 001'!$A$2:$A$1048576</definedName>
    <definedName name="Suma_de_Cantidades_en_Lotes">Pivot!$E$23</definedName>
    <definedName name="tblPesoFamilia_Familia">#REF!</definedName>
    <definedName name="tblPesoFamilia_Peso_Familia">#REF!</definedName>
    <definedName name="tblPesoSubfamilia_Peso_Subfamilia">#REF!</definedName>
    <definedName name="tblPesoSubfamilia_Subfamilia">#REF!</definedName>
    <definedName name="TiendaElegida">Preparación!$C$2</definedName>
    <definedName name="Tiene_lotes_el_artículo">Pivot!$E$22</definedName>
  </definedNames>
  <calcPr calcId="191028"/>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Inventario_df3fe947-f21c-4cc8-9729-bc2f10f4b6a4" name="Inventario" connection="Consulta - Inventario"/>
          <x15:modelTable id="Pedidos" name="Pedidos" connection="WorksheetConnection_Preparación de Pedidos.xlsx!Pedidos"/>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9" i="1" l="1"/>
  <c r="E9" i="1"/>
  <c r="F9" i="1"/>
  <c r="G9" i="1"/>
  <c r="L9" i="1" a="1"/>
  <c r="L9" i="1" s="1"/>
  <c r="U9" i="1" s="1"/>
  <c r="N9" i="1"/>
  <c r="O9" i="1" s="1"/>
  <c r="P9" i="1"/>
  <c r="Q9" i="1"/>
  <c r="R9" i="1" s="1"/>
  <c r="T9" i="1"/>
  <c r="V9" i="1" a="1"/>
  <c r="V9" i="1" s="1"/>
  <c r="W9" i="1"/>
  <c r="X9" i="1" s="1"/>
  <c r="D8" i="1"/>
  <c r="E8" i="1"/>
  <c r="F8" i="1"/>
  <c r="G8" i="1"/>
  <c r="L8" i="1" a="1"/>
  <c r="L8" i="1" s="1"/>
  <c r="U8" i="1" s="1"/>
  <c r="N8" i="1"/>
  <c r="O8" i="1" s="1"/>
  <c r="P8" i="1"/>
  <c r="Q8" i="1"/>
  <c r="R8" i="1" s="1"/>
  <c r="T8" i="1"/>
  <c r="V8" i="1" a="1"/>
  <c r="V8" i="1" s="1"/>
  <c r="W8" i="1"/>
  <c r="X8" i="1" s="1"/>
  <c r="D7" i="1"/>
  <c r="E7" i="1"/>
  <c r="F7" i="1"/>
  <c r="G7" i="1"/>
  <c r="L7" i="1" a="1"/>
  <c r="L7" i="1" s="1"/>
  <c r="U7" i="1" s="1"/>
  <c r="N7" i="1"/>
  <c r="O7" i="1" s="1"/>
  <c r="P7" i="1"/>
  <c r="Q7" i="1"/>
  <c r="R7" i="1" s="1"/>
  <c r="T7" i="1"/>
  <c r="V7" i="1" a="1"/>
  <c r="V7" i="1" s="1"/>
  <c r="W7" i="1"/>
  <c r="X7" i="1" s="1"/>
  <c r="D6" i="1"/>
  <c r="E6" i="1"/>
  <c r="F6" i="1"/>
  <c r="G6" i="1"/>
  <c r="L6" i="1" a="1"/>
  <c r="L6" i="1" s="1"/>
  <c r="U6" i="1" s="1"/>
  <c r="N6" i="1"/>
  <c r="O6" i="1" s="1"/>
  <c r="P6" i="1"/>
  <c r="Q6" i="1"/>
  <c r="R6" i="1" s="1"/>
  <c r="T6" i="1"/>
  <c r="V6" i="1" a="1"/>
  <c r="V6" i="1" s="1"/>
  <c r="W6" i="1"/>
  <c r="X6" i="1" s="1"/>
  <c r="D5" i="1"/>
  <c r="E5" i="1"/>
  <c r="F5" i="1"/>
  <c r="G5" i="1"/>
  <c r="L5" i="1" a="1"/>
  <c r="L5" i="1" s="1"/>
  <c r="U5" i="1" s="1"/>
  <c r="N5" i="1"/>
  <c r="O5" i="1" s="1"/>
  <c r="P5" i="1"/>
  <c r="Q5" i="1"/>
  <c r="R5" i="1" s="1"/>
  <c r="T5" i="1"/>
  <c r="V5" i="1" a="1"/>
  <c r="V5" i="1" s="1"/>
  <c r="W5" i="1"/>
  <c r="X5" i="1" s="1"/>
  <c r="Y5" i="1" s="1"/>
  <c r="D4" i="1"/>
  <c r="E4" i="1"/>
  <c r="F4" i="1"/>
  <c r="G4" i="1"/>
  <c r="L4" i="1" a="1"/>
  <c r="L4" i="1"/>
  <c r="U4" i="1" s="1"/>
  <c r="N4" i="1"/>
  <c r="O4" i="1" s="1"/>
  <c r="P4" i="1"/>
  <c r="Q4" i="1"/>
  <c r="R4" i="1" s="1"/>
  <c r="T4" i="1"/>
  <c r="V4" i="1" a="1"/>
  <c r="V4" i="1" s="1"/>
  <c r="W4" i="1"/>
  <c r="X4" i="1" s="1"/>
  <c r="G5" i="18"/>
  <c r="H5" i="18"/>
  <c r="V3" i="1" a="1"/>
  <c r="V3" i="1" s="1"/>
  <c r="W3" i="1" l="1"/>
  <c r="X3" i="1" s="1"/>
  <c r="Y9" i="1" s="1"/>
  <c r="W5" i="18"/>
  <c r="Q3" i="1"/>
  <c r="Y8" i="1" l="1"/>
  <c r="Y7" i="1"/>
  <c r="Y4" i="1"/>
  <c r="Y6" i="1"/>
  <c r="T3" i="1"/>
  <c r="R3" i="1"/>
  <c r="P3" i="1"/>
  <c r="E499" i="23" a="1"/>
  <c r="E499" i="23" s="1"/>
  <c r="C499" i="23"/>
  <c r="E498" i="23" a="1"/>
  <c r="E498" i="23" s="1"/>
  <c r="C498" i="23"/>
  <c r="E497" i="23" a="1"/>
  <c r="E497" i="23" s="1"/>
  <c r="C497" i="23"/>
  <c r="E496" i="23" a="1"/>
  <c r="E496" i="23" s="1"/>
  <c r="C496" i="23"/>
  <c r="E495" i="23" a="1"/>
  <c r="E495" i="23" s="1"/>
  <c r="C495" i="23"/>
  <c r="E494" i="23" a="1"/>
  <c r="E494" i="23" s="1"/>
  <c r="C494" i="23"/>
  <c r="E493" i="23" a="1"/>
  <c r="E493" i="23" s="1"/>
  <c r="C493" i="23"/>
  <c r="E492" i="23" a="1"/>
  <c r="E492" i="23" s="1"/>
  <c r="C492" i="23"/>
  <c r="E491" i="23" a="1"/>
  <c r="E491" i="23" s="1"/>
  <c r="C491" i="23"/>
  <c r="E490" i="23" a="1"/>
  <c r="E490" i="23" s="1"/>
  <c r="C490" i="23"/>
  <c r="E489" i="23" a="1"/>
  <c r="E489" i="23" s="1"/>
  <c r="C489" i="23"/>
  <c r="E488" i="23" a="1"/>
  <c r="E488" i="23" s="1"/>
  <c r="C488" i="23"/>
  <c r="E487" i="23" a="1"/>
  <c r="E487" i="23" s="1"/>
  <c r="C487" i="23"/>
  <c r="E486" i="23" a="1"/>
  <c r="E486" i="23" s="1"/>
  <c r="C486" i="23"/>
  <c r="E485" i="23" a="1"/>
  <c r="E485" i="23" s="1"/>
  <c r="C485" i="23"/>
  <c r="E484" i="23" a="1"/>
  <c r="E484" i="23" s="1"/>
  <c r="C484" i="23"/>
  <c r="E483" i="23" a="1"/>
  <c r="E483" i="23" s="1"/>
  <c r="C483" i="23"/>
  <c r="E482" i="23" a="1"/>
  <c r="E482" i="23" s="1"/>
  <c r="C482" i="23"/>
  <c r="E481" i="23" a="1"/>
  <c r="E481" i="23" s="1"/>
  <c r="C481" i="23"/>
  <c r="E480" i="23" a="1"/>
  <c r="E480" i="23" s="1"/>
  <c r="C480" i="23"/>
  <c r="E479" i="23" a="1"/>
  <c r="E479" i="23" s="1"/>
  <c r="C479" i="23"/>
  <c r="E478" i="23" a="1"/>
  <c r="E478" i="23" s="1"/>
  <c r="C478" i="23"/>
  <c r="E477" i="23" a="1"/>
  <c r="E477" i="23" s="1"/>
  <c r="C477" i="23"/>
  <c r="E476" i="23" a="1"/>
  <c r="E476" i="23" s="1"/>
  <c r="C476" i="23"/>
  <c r="E475" i="23" a="1"/>
  <c r="E475" i="23" s="1"/>
  <c r="C475" i="23"/>
  <c r="E474" i="23" a="1"/>
  <c r="E474" i="23" s="1"/>
  <c r="C474" i="23"/>
  <c r="E473" i="23" a="1"/>
  <c r="E473" i="23" s="1"/>
  <c r="C473" i="23"/>
  <c r="E472" i="23" a="1"/>
  <c r="E472" i="23" s="1"/>
  <c r="C472" i="23"/>
  <c r="E471" i="23" a="1"/>
  <c r="E471" i="23" s="1"/>
  <c r="C471" i="23"/>
  <c r="E470" i="23" a="1"/>
  <c r="E470" i="23" s="1"/>
  <c r="C470" i="23"/>
  <c r="E469" i="23" a="1"/>
  <c r="E469" i="23" s="1"/>
  <c r="C469" i="23"/>
  <c r="E468" i="23" a="1"/>
  <c r="E468" i="23" s="1"/>
  <c r="C468" i="23"/>
  <c r="E467" i="23" a="1"/>
  <c r="E467" i="23" s="1"/>
  <c r="C467" i="23"/>
  <c r="E466" i="23" a="1"/>
  <c r="E466" i="23" s="1"/>
  <c r="C466" i="23"/>
  <c r="E465" i="23" a="1"/>
  <c r="E465" i="23" s="1"/>
  <c r="C465" i="23"/>
  <c r="E464" i="23" a="1"/>
  <c r="E464" i="23" s="1"/>
  <c r="C464" i="23"/>
  <c r="E463" i="23" a="1"/>
  <c r="E463" i="23" s="1"/>
  <c r="C463" i="23"/>
  <c r="E462" i="23" a="1"/>
  <c r="E462" i="23" s="1"/>
  <c r="C462" i="23"/>
  <c r="E461" i="23" a="1"/>
  <c r="E461" i="23" s="1"/>
  <c r="C461" i="23"/>
  <c r="E460" i="23" a="1"/>
  <c r="E460" i="23" s="1"/>
  <c r="C460" i="23"/>
  <c r="E459" i="23" a="1"/>
  <c r="E459" i="23" s="1"/>
  <c r="C459" i="23"/>
  <c r="E458" i="23" a="1"/>
  <c r="E458" i="23" s="1"/>
  <c r="C458" i="23"/>
  <c r="E457" i="23" a="1"/>
  <c r="E457" i="23" s="1"/>
  <c r="C457" i="23"/>
  <c r="E456" i="23" a="1"/>
  <c r="E456" i="23" s="1"/>
  <c r="C456" i="23"/>
  <c r="E455" i="23" a="1"/>
  <c r="E455" i="23" s="1"/>
  <c r="C455" i="23"/>
  <c r="E454" i="23" a="1"/>
  <c r="E454" i="23" s="1"/>
  <c r="C454" i="23"/>
  <c r="E453" i="23" a="1"/>
  <c r="E453" i="23" s="1"/>
  <c r="C453" i="23"/>
  <c r="E452" i="23" a="1"/>
  <c r="E452" i="23" s="1"/>
  <c r="C452" i="23"/>
  <c r="E451" i="23" a="1"/>
  <c r="E451" i="23" s="1"/>
  <c r="C451" i="23"/>
  <c r="E450" i="23" a="1"/>
  <c r="E450" i="23" s="1"/>
  <c r="C450" i="23"/>
  <c r="E449" i="23" a="1"/>
  <c r="E449" i="23" s="1"/>
  <c r="C449" i="23"/>
  <c r="E448" i="23" a="1"/>
  <c r="E448" i="23" s="1"/>
  <c r="C448" i="23"/>
  <c r="E447" i="23" a="1"/>
  <c r="E447" i="23" s="1"/>
  <c r="C447" i="23"/>
  <c r="E446" i="23" a="1"/>
  <c r="E446" i="23" s="1"/>
  <c r="C446" i="23"/>
  <c r="E445" i="23" a="1"/>
  <c r="E445" i="23" s="1"/>
  <c r="C445" i="23"/>
  <c r="E444" i="23" a="1"/>
  <c r="E444" i="23" s="1"/>
  <c r="C444" i="23"/>
  <c r="E443" i="23" a="1"/>
  <c r="E443" i="23" s="1"/>
  <c r="C443" i="23"/>
  <c r="E442" i="23" a="1"/>
  <c r="E442" i="23" s="1"/>
  <c r="C442" i="23"/>
  <c r="E441" i="23" a="1"/>
  <c r="E441" i="23" s="1"/>
  <c r="C441" i="23"/>
  <c r="E440" i="23" a="1"/>
  <c r="E440" i="23" s="1"/>
  <c r="C440" i="23"/>
  <c r="E439" i="23" a="1"/>
  <c r="E439" i="23" s="1"/>
  <c r="C439" i="23"/>
  <c r="E438" i="23" a="1"/>
  <c r="E438" i="23" s="1"/>
  <c r="C438" i="23"/>
  <c r="E437" i="23" a="1"/>
  <c r="E437" i="23" s="1"/>
  <c r="C437" i="23"/>
  <c r="E436" i="23" a="1"/>
  <c r="E436" i="23" s="1"/>
  <c r="C436" i="23"/>
  <c r="E435" i="23" a="1"/>
  <c r="E435" i="23" s="1"/>
  <c r="C435" i="23"/>
  <c r="E434" i="23" a="1"/>
  <c r="E434" i="23" s="1"/>
  <c r="C434" i="23"/>
  <c r="E433" i="23" a="1"/>
  <c r="E433" i="23" s="1"/>
  <c r="C433" i="23"/>
  <c r="E432" i="23" a="1"/>
  <c r="E432" i="23" s="1"/>
  <c r="C432" i="23"/>
  <c r="E431" i="23" a="1"/>
  <c r="E431" i="23" s="1"/>
  <c r="C431" i="23"/>
  <c r="E430" i="23" a="1"/>
  <c r="E430" i="23" s="1"/>
  <c r="C430" i="23"/>
  <c r="E429" i="23" a="1"/>
  <c r="E429" i="23" s="1"/>
  <c r="C429" i="23"/>
  <c r="E428" i="23" a="1"/>
  <c r="E428" i="23" s="1"/>
  <c r="C428" i="23"/>
  <c r="E427" i="23" a="1"/>
  <c r="E427" i="23" s="1"/>
  <c r="C427" i="23"/>
  <c r="E426" i="23" a="1"/>
  <c r="E426" i="23" s="1"/>
  <c r="C426" i="23"/>
  <c r="E425" i="23" a="1"/>
  <c r="E425" i="23" s="1"/>
  <c r="C425" i="23"/>
  <c r="E424" i="23" a="1"/>
  <c r="E424" i="23" s="1"/>
  <c r="C424" i="23"/>
  <c r="E423" i="23" a="1"/>
  <c r="E423" i="23" s="1"/>
  <c r="C423" i="23"/>
  <c r="E422" i="23" a="1"/>
  <c r="E422" i="23" s="1"/>
  <c r="C422" i="23"/>
  <c r="E421" i="23" a="1"/>
  <c r="E421" i="23" s="1"/>
  <c r="C421" i="23"/>
  <c r="E420" i="23" a="1"/>
  <c r="E420" i="23" s="1"/>
  <c r="C420" i="23"/>
  <c r="E419" i="23" a="1"/>
  <c r="E419" i="23" s="1"/>
  <c r="C419" i="23"/>
  <c r="E418" i="23" a="1"/>
  <c r="E418" i="23" s="1"/>
  <c r="C418" i="23"/>
  <c r="E417" i="23" a="1"/>
  <c r="E417" i="23" s="1"/>
  <c r="C417" i="23"/>
  <c r="E416" i="23" a="1"/>
  <c r="E416" i="23" s="1"/>
  <c r="C416" i="23"/>
  <c r="E415" i="23" a="1"/>
  <c r="E415" i="23" s="1"/>
  <c r="C415" i="23"/>
  <c r="E414" i="23" a="1"/>
  <c r="E414" i="23" s="1"/>
  <c r="C414" i="23"/>
  <c r="E413" i="23" a="1"/>
  <c r="E413" i="23" s="1"/>
  <c r="C413" i="23"/>
  <c r="E412" i="23" a="1"/>
  <c r="E412" i="23" s="1"/>
  <c r="C412" i="23"/>
  <c r="E411" i="23" a="1"/>
  <c r="E411" i="23" s="1"/>
  <c r="C411" i="23"/>
  <c r="E410" i="23" a="1"/>
  <c r="E410" i="23" s="1"/>
  <c r="C410" i="23"/>
  <c r="E409" i="23" a="1"/>
  <c r="E409" i="23" s="1"/>
  <c r="C409" i="23"/>
  <c r="E408" i="23" a="1"/>
  <c r="E408" i="23" s="1"/>
  <c r="C408" i="23"/>
  <c r="E407" i="23" a="1"/>
  <c r="E407" i="23" s="1"/>
  <c r="C407" i="23"/>
  <c r="E406" i="23" a="1"/>
  <c r="E406" i="23" s="1"/>
  <c r="C406" i="23"/>
  <c r="E405" i="23" a="1"/>
  <c r="E405" i="23" s="1"/>
  <c r="C405" i="23"/>
  <c r="E404" i="23" a="1"/>
  <c r="E404" i="23" s="1"/>
  <c r="C404" i="23"/>
  <c r="E403" i="23" a="1"/>
  <c r="E403" i="23" s="1"/>
  <c r="C403" i="23"/>
  <c r="E402" i="23" a="1"/>
  <c r="E402" i="23" s="1"/>
  <c r="C402" i="23"/>
  <c r="E401" i="23" a="1"/>
  <c r="E401" i="23" s="1"/>
  <c r="C401" i="23"/>
  <c r="E400" i="23" a="1"/>
  <c r="E400" i="23" s="1"/>
  <c r="C400" i="23"/>
  <c r="E399" i="23" a="1"/>
  <c r="E399" i="23" s="1"/>
  <c r="C399" i="23"/>
  <c r="E398" i="23" a="1"/>
  <c r="E398" i="23" s="1"/>
  <c r="C398" i="23"/>
  <c r="E397" i="23" a="1"/>
  <c r="E397" i="23" s="1"/>
  <c r="C397" i="23"/>
  <c r="E396" i="23" a="1"/>
  <c r="E396" i="23" s="1"/>
  <c r="C396" i="23"/>
  <c r="E395" i="23" a="1"/>
  <c r="E395" i="23" s="1"/>
  <c r="C395" i="23"/>
  <c r="E394" i="23" a="1"/>
  <c r="E394" i="23" s="1"/>
  <c r="C394" i="23"/>
  <c r="E393" i="23" a="1"/>
  <c r="E393" i="23" s="1"/>
  <c r="C393" i="23"/>
  <c r="E392" i="23" a="1"/>
  <c r="E392" i="23" s="1"/>
  <c r="C392" i="23"/>
  <c r="E391" i="23" a="1"/>
  <c r="E391" i="23" s="1"/>
  <c r="C391" i="23"/>
  <c r="E390" i="23" a="1"/>
  <c r="E390" i="23" s="1"/>
  <c r="C390" i="23"/>
  <c r="E389" i="23" a="1"/>
  <c r="E389" i="23" s="1"/>
  <c r="C389" i="23"/>
  <c r="E388" i="23" a="1"/>
  <c r="E388" i="23" s="1"/>
  <c r="C388" i="23"/>
  <c r="E387" i="23" a="1"/>
  <c r="E387" i="23" s="1"/>
  <c r="C387" i="23"/>
  <c r="E386" i="23" a="1"/>
  <c r="E386" i="23" s="1"/>
  <c r="C386" i="23"/>
  <c r="E385" i="23" a="1"/>
  <c r="E385" i="23" s="1"/>
  <c r="C385" i="23"/>
  <c r="E384" i="23" a="1"/>
  <c r="E384" i="23" s="1"/>
  <c r="C384" i="23"/>
  <c r="E383" i="23" a="1"/>
  <c r="E383" i="23" s="1"/>
  <c r="C383" i="23"/>
  <c r="E382" i="23" a="1"/>
  <c r="E382" i="23" s="1"/>
  <c r="C382" i="23"/>
  <c r="E381" i="23" a="1"/>
  <c r="E381" i="23" s="1"/>
  <c r="C381" i="23"/>
  <c r="E380" i="23" a="1"/>
  <c r="E380" i="23" s="1"/>
  <c r="C380" i="23"/>
  <c r="E379" i="23" a="1"/>
  <c r="E379" i="23" s="1"/>
  <c r="C379" i="23"/>
  <c r="E378" i="23" a="1"/>
  <c r="E378" i="23" s="1"/>
  <c r="C378" i="23"/>
  <c r="E377" i="23" a="1"/>
  <c r="E377" i="23" s="1"/>
  <c r="C377" i="23"/>
  <c r="E376" i="23" a="1"/>
  <c r="E376" i="23" s="1"/>
  <c r="C376" i="23"/>
  <c r="E375" i="23" a="1"/>
  <c r="E375" i="23" s="1"/>
  <c r="C375" i="23"/>
  <c r="E374" i="23" a="1"/>
  <c r="E374" i="23" s="1"/>
  <c r="C374" i="23"/>
  <c r="E373" i="23" a="1"/>
  <c r="E373" i="23" s="1"/>
  <c r="C373" i="23"/>
  <c r="E372" i="23" a="1"/>
  <c r="E372" i="23" s="1"/>
  <c r="C372" i="23"/>
  <c r="E371" i="23" a="1"/>
  <c r="E371" i="23" s="1"/>
  <c r="C371" i="23"/>
  <c r="E370" i="23" a="1"/>
  <c r="E370" i="23" s="1"/>
  <c r="C370" i="23"/>
  <c r="E369" i="23" a="1"/>
  <c r="E369" i="23" s="1"/>
  <c r="C369" i="23"/>
  <c r="E368" i="23" a="1"/>
  <c r="E368" i="23" s="1"/>
  <c r="C368" i="23"/>
  <c r="E367" i="23" a="1"/>
  <c r="E367" i="23" s="1"/>
  <c r="C367" i="23"/>
  <c r="E366" i="23" a="1"/>
  <c r="E366" i="23" s="1"/>
  <c r="C366" i="23"/>
  <c r="E365" i="23" a="1"/>
  <c r="E365" i="23" s="1"/>
  <c r="C365" i="23"/>
  <c r="E364" i="23" a="1"/>
  <c r="E364" i="23" s="1"/>
  <c r="C364" i="23"/>
  <c r="E363" i="23" a="1"/>
  <c r="E363" i="23" s="1"/>
  <c r="C363" i="23"/>
  <c r="E362" i="23" a="1"/>
  <c r="E362" i="23" s="1"/>
  <c r="C362" i="23"/>
  <c r="E361" i="23" a="1"/>
  <c r="E361" i="23" s="1"/>
  <c r="C361" i="23"/>
  <c r="E360" i="23" a="1"/>
  <c r="E360" i="23" s="1"/>
  <c r="C360" i="23"/>
  <c r="E359" i="23" a="1"/>
  <c r="E359" i="23" s="1"/>
  <c r="C359" i="23"/>
  <c r="E358" i="23" a="1"/>
  <c r="E358" i="23" s="1"/>
  <c r="C358" i="23"/>
  <c r="E357" i="23" a="1"/>
  <c r="E357" i="23" s="1"/>
  <c r="C357" i="23"/>
  <c r="E356" i="23" a="1"/>
  <c r="E356" i="23" s="1"/>
  <c r="C356" i="23"/>
  <c r="E355" i="23" a="1"/>
  <c r="E355" i="23" s="1"/>
  <c r="C355" i="23"/>
  <c r="E354" i="23" a="1"/>
  <c r="E354" i="23" s="1"/>
  <c r="C354" i="23"/>
  <c r="E353" i="23" a="1"/>
  <c r="E353" i="23" s="1"/>
  <c r="C353" i="23"/>
  <c r="E352" i="23" a="1"/>
  <c r="E352" i="23" s="1"/>
  <c r="C352" i="23"/>
  <c r="E351" i="23" a="1"/>
  <c r="E351" i="23" s="1"/>
  <c r="C351" i="23"/>
  <c r="E350" i="23" a="1"/>
  <c r="E350" i="23" s="1"/>
  <c r="C350" i="23"/>
  <c r="E349" i="23" a="1"/>
  <c r="E349" i="23" s="1"/>
  <c r="C349" i="23"/>
  <c r="E348" i="23" a="1"/>
  <c r="E348" i="23" s="1"/>
  <c r="C348" i="23"/>
  <c r="E347" i="23" a="1"/>
  <c r="E347" i="23" s="1"/>
  <c r="C347" i="23"/>
  <c r="E346" i="23" a="1"/>
  <c r="E346" i="23" s="1"/>
  <c r="C346" i="23"/>
  <c r="E345" i="23" a="1"/>
  <c r="E345" i="23" s="1"/>
  <c r="C345" i="23"/>
  <c r="E344" i="23" a="1"/>
  <c r="E344" i="23" s="1"/>
  <c r="C344" i="23"/>
  <c r="E343" i="23" a="1"/>
  <c r="E343" i="23" s="1"/>
  <c r="C343" i="23"/>
  <c r="E342" i="23" a="1"/>
  <c r="E342" i="23" s="1"/>
  <c r="C342" i="23"/>
  <c r="E341" i="23" a="1"/>
  <c r="E341" i="23" s="1"/>
  <c r="C341" i="23"/>
  <c r="E340" i="23" a="1"/>
  <c r="E340" i="23" s="1"/>
  <c r="C340" i="23"/>
  <c r="E339" i="23" a="1"/>
  <c r="E339" i="23" s="1"/>
  <c r="C339" i="23"/>
  <c r="E338" i="23" a="1"/>
  <c r="E338" i="23" s="1"/>
  <c r="C338" i="23"/>
  <c r="E337" i="23" a="1"/>
  <c r="E337" i="23" s="1"/>
  <c r="C337" i="23"/>
  <c r="E336" i="23" a="1"/>
  <c r="E336" i="23" s="1"/>
  <c r="C336" i="23"/>
  <c r="E335" i="23" a="1"/>
  <c r="E335" i="23" s="1"/>
  <c r="C335" i="23"/>
  <c r="E334" i="23" a="1"/>
  <c r="E334" i="23" s="1"/>
  <c r="C334" i="23"/>
  <c r="E333" i="23" a="1"/>
  <c r="E333" i="23" s="1"/>
  <c r="C333" i="23"/>
  <c r="E332" i="23" a="1"/>
  <c r="E332" i="23" s="1"/>
  <c r="C332" i="23"/>
  <c r="E331" i="23" a="1"/>
  <c r="E331" i="23" s="1"/>
  <c r="C331" i="23"/>
  <c r="E330" i="23" a="1"/>
  <c r="E330" i="23" s="1"/>
  <c r="C330" i="23"/>
  <c r="E329" i="23" a="1"/>
  <c r="E329" i="23" s="1"/>
  <c r="C329" i="23"/>
  <c r="E328" i="23" a="1"/>
  <c r="E328" i="23" s="1"/>
  <c r="C328" i="23"/>
  <c r="E327" i="23" a="1"/>
  <c r="E327" i="23" s="1"/>
  <c r="C327" i="23"/>
  <c r="E326" i="23" a="1"/>
  <c r="E326" i="23" s="1"/>
  <c r="C326" i="23"/>
  <c r="E325" i="23" a="1"/>
  <c r="E325" i="23" s="1"/>
  <c r="C325" i="23"/>
  <c r="E324" i="23" a="1"/>
  <c r="E324" i="23" s="1"/>
  <c r="C324" i="23"/>
  <c r="E323" i="23" a="1"/>
  <c r="E323" i="23" s="1"/>
  <c r="C323" i="23"/>
  <c r="E322" i="23" a="1"/>
  <c r="E322" i="23" s="1"/>
  <c r="C322" i="23"/>
  <c r="E321" i="23" a="1"/>
  <c r="E321" i="23" s="1"/>
  <c r="C321" i="23"/>
  <c r="E320" i="23" a="1"/>
  <c r="E320" i="23" s="1"/>
  <c r="C320" i="23"/>
  <c r="E319" i="23" a="1"/>
  <c r="E319" i="23" s="1"/>
  <c r="C319" i="23"/>
  <c r="E318" i="23" a="1"/>
  <c r="E318" i="23" s="1"/>
  <c r="C318" i="23"/>
  <c r="E317" i="23" a="1"/>
  <c r="E317" i="23" s="1"/>
  <c r="C317" i="23"/>
  <c r="E316" i="23" a="1"/>
  <c r="E316" i="23" s="1"/>
  <c r="C316" i="23"/>
  <c r="E315" i="23" a="1"/>
  <c r="E315" i="23" s="1"/>
  <c r="C315" i="23"/>
  <c r="E314" i="23" a="1"/>
  <c r="E314" i="23" s="1"/>
  <c r="C314" i="23"/>
  <c r="E313" i="23" a="1"/>
  <c r="E313" i="23" s="1"/>
  <c r="C313" i="23"/>
  <c r="E312" i="23" a="1"/>
  <c r="E312" i="23" s="1"/>
  <c r="C312" i="23"/>
  <c r="E311" i="23" a="1"/>
  <c r="E311" i="23" s="1"/>
  <c r="C311" i="23"/>
  <c r="E310" i="23" a="1"/>
  <c r="E310" i="23" s="1"/>
  <c r="C310" i="23"/>
  <c r="E309" i="23" a="1"/>
  <c r="E309" i="23" s="1"/>
  <c r="C309" i="23"/>
  <c r="E308" i="23" a="1"/>
  <c r="E308" i="23" s="1"/>
  <c r="C308" i="23"/>
  <c r="E307" i="23" a="1"/>
  <c r="E307" i="23" s="1"/>
  <c r="C307" i="23"/>
  <c r="E306" i="23" a="1"/>
  <c r="E306" i="23" s="1"/>
  <c r="C306" i="23"/>
  <c r="E305" i="23" a="1"/>
  <c r="E305" i="23" s="1"/>
  <c r="C305" i="23"/>
  <c r="E304" i="23" a="1"/>
  <c r="E304" i="23" s="1"/>
  <c r="C304" i="23"/>
  <c r="E303" i="23" a="1"/>
  <c r="E303" i="23" s="1"/>
  <c r="C303" i="23"/>
  <c r="E302" i="23" a="1"/>
  <c r="E302" i="23" s="1"/>
  <c r="C302" i="23"/>
  <c r="E301" i="23" a="1"/>
  <c r="E301" i="23" s="1"/>
  <c r="C301" i="23"/>
  <c r="E300" i="23" a="1"/>
  <c r="E300" i="23" s="1"/>
  <c r="C300" i="23"/>
  <c r="E299" i="23" a="1"/>
  <c r="E299" i="23" s="1"/>
  <c r="C299" i="23"/>
  <c r="E298" i="23" a="1"/>
  <c r="E298" i="23" s="1"/>
  <c r="C298" i="23"/>
  <c r="E297" i="23" a="1"/>
  <c r="E297" i="23" s="1"/>
  <c r="C297" i="23"/>
  <c r="E296" i="23" a="1"/>
  <c r="E296" i="23" s="1"/>
  <c r="C296" i="23"/>
  <c r="E295" i="23" a="1"/>
  <c r="E295" i="23" s="1"/>
  <c r="C295" i="23"/>
  <c r="E294" i="23" a="1"/>
  <c r="E294" i="23" s="1"/>
  <c r="C294" i="23"/>
  <c r="E293" i="23" a="1"/>
  <c r="E293" i="23" s="1"/>
  <c r="C293" i="23"/>
  <c r="E292" i="23" a="1"/>
  <c r="E292" i="23" s="1"/>
  <c r="C292" i="23"/>
  <c r="E291" i="23" a="1"/>
  <c r="E291" i="23" s="1"/>
  <c r="C291" i="23"/>
  <c r="E290" i="23" a="1"/>
  <c r="E290" i="23" s="1"/>
  <c r="C290" i="23"/>
  <c r="E289" i="23" a="1"/>
  <c r="E289" i="23" s="1"/>
  <c r="C289" i="23"/>
  <c r="E288" i="23" a="1"/>
  <c r="E288" i="23" s="1"/>
  <c r="C288" i="23"/>
  <c r="E287" i="23" a="1"/>
  <c r="E287" i="23" s="1"/>
  <c r="C287" i="23"/>
  <c r="E286" i="23" a="1"/>
  <c r="E286" i="23" s="1"/>
  <c r="C286" i="23"/>
  <c r="E285" i="23" a="1"/>
  <c r="E285" i="23" s="1"/>
  <c r="C285" i="23"/>
  <c r="E284" i="23" a="1"/>
  <c r="E284" i="23" s="1"/>
  <c r="C284" i="23"/>
  <c r="E283" i="23" a="1"/>
  <c r="E283" i="23" s="1"/>
  <c r="C283" i="23"/>
  <c r="E282" i="23" a="1"/>
  <c r="E282" i="23" s="1"/>
  <c r="C282" i="23"/>
  <c r="E281" i="23" a="1"/>
  <c r="E281" i="23" s="1"/>
  <c r="C281" i="23"/>
  <c r="E280" i="23" a="1"/>
  <c r="E280" i="23" s="1"/>
  <c r="C280" i="23"/>
  <c r="E279" i="23" a="1"/>
  <c r="E279" i="23" s="1"/>
  <c r="C279" i="23"/>
  <c r="E278" i="23" a="1"/>
  <c r="E278" i="23" s="1"/>
  <c r="C278" i="23"/>
  <c r="E277" i="23" a="1"/>
  <c r="E277" i="23" s="1"/>
  <c r="C277" i="23"/>
  <c r="E276" i="23" a="1"/>
  <c r="E276" i="23" s="1"/>
  <c r="C276" i="23"/>
  <c r="E275" i="23" a="1"/>
  <c r="E275" i="23" s="1"/>
  <c r="C275" i="23"/>
  <c r="E274" i="23" a="1"/>
  <c r="E274" i="23" s="1"/>
  <c r="C274" i="23"/>
  <c r="E273" i="23" a="1"/>
  <c r="E273" i="23" s="1"/>
  <c r="C273" i="23"/>
  <c r="E272" i="23" a="1"/>
  <c r="E272" i="23" s="1"/>
  <c r="C272" i="23"/>
  <c r="E271" i="23" a="1"/>
  <c r="E271" i="23" s="1"/>
  <c r="C271" i="23"/>
  <c r="E270" i="23" a="1"/>
  <c r="E270" i="23" s="1"/>
  <c r="C270" i="23"/>
  <c r="E269" i="23" a="1"/>
  <c r="E269" i="23" s="1"/>
  <c r="C269" i="23"/>
  <c r="E268" i="23" a="1"/>
  <c r="E268" i="23" s="1"/>
  <c r="C268" i="23"/>
  <c r="E267" i="23" a="1"/>
  <c r="E267" i="23" s="1"/>
  <c r="C267" i="23"/>
  <c r="E266" i="23" a="1"/>
  <c r="E266" i="23" s="1"/>
  <c r="C266" i="23"/>
  <c r="E265" i="23" a="1"/>
  <c r="E265" i="23" s="1"/>
  <c r="C265" i="23"/>
  <c r="E264" i="23" a="1"/>
  <c r="E264" i="23" s="1"/>
  <c r="C264" i="23"/>
  <c r="E263" i="23" a="1"/>
  <c r="E263" i="23" s="1"/>
  <c r="C263" i="23"/>
  <c r="E262" i="23" a="1"/>
  <c r="E262" i="23" s="1"/>
  <c r="C262" i="23"/>
  <c r="E261" i="23" a="1"/>
  <c r="E261" i="23" s="1"/>
  <c r="C261" i="23"/>
  <c r="E260" i="23" a="1"/>
  <c r="E260" i="23" s="1"/>
  <c r="C260" i="23"/>
  <c r="E259" i="23" a="1"/>
  <c r="E259" i="23" s="1"/>
  <c r="C259" i="23"/>
  <c r="E258" i="23" a="1"/>
  <c r="E258" i="23" s="1"/>
  <c r="C258" i="23"/>
  <c r="E257" i="23" a="1"/>
  <c r="E257" i="23" s="1"/>
  <c r="C257" i="23"/>
  <c r="E256" i="23" a="1"/>
  <c r="E256" i="23" s="1"/>
  <c r="C256" i="23"/>
  <c r="E255" i="23" a="1"/>
  <c r="E255" i="23" s="1"/>
  <c r="C255" i="23"/>
  <c r="E254" i="23" a="1"/>
  <c r="E254" i="23" s="1"/>
  <c r="C254" i="23"/>
  <c r="E253" i="23" a="1"/>
  <c r="E253" i="23" s="1"/>
  <c r="C253" i="23"/>
  <c r="E252" i="23" a="1"/>
  <c r="E252" i="23" s="1"/>
  <c r="C252" i="23"/>
  <c r="E251" i="23" a="1"/>
  <c r="E251" i="23" s="1"/>
  <c r="C251" i="23"/>
  <c r="E250" i="23" a="1"/>
  <c r="E250" i="23" s="1"/>
  <c r="C250" i="23"/>
  <c r="E249" i="23" a="1"/>
  <c r="E249" i="23" s="1"/>
  <c r="C249" i="23"/>
  <c r="E248" i="23" a="1"/>
  <c r="E248" i="23" s="1"/>
  <c r="C248" i="23"/>
  <c r="E247" i="23" a="1"/>
  <c r="E247" i="23" s="1"/>
  <c r="C247" i="23"/>
  <c r="E246" i="23" a="1"/>
  <c r="E246" i="23" s="1"/>
  <c r="C246" i="23"/>
  <c r="E245" i="23" a="1"/>
  <c r="E245" i="23" s="1"/>
  <c r="C245" i="23"/>
  <c r="E244" i="23" a="1"/>
  <c r="E244" i="23" s="1"/>
  <c r="C244" i="23"/>
  <c r="E243" i="23" a="1"/>
  <c r="E243" i="23" s="1"/>
  <c r="C243" i="23"/>
  <c r="E242" i="23" a="1"/>
  <c r="E242" i="23" s="1"/>
  <c r="C242" i="23"/>
  <c r="E241" i="23" a="1"/>
  <c r="E241" i="23" s="1"/>
  <c r="C241" i="23"/>
  <c r="E240" i="23" a="1"/>
  <c r="E240" i="23" s="1"/>
  <c r="C240" i="23"/>
  <c r="E239" i="23" a="1"/>
  <c r="E239" i="23" s="1"/>
  <c r="C239" i="23"/>
  <c r="E238" i="23" a="1"/>
  <c r="E238" i="23" s="1"/>
  <c r="C238" i="23"/>
  <c r="E237" i="23" a="1"/>
  <c r="E237" i="23" s="1"/>
  <c r="C237" i="23"/>
  <c r="E236" i="23" a="1"/>
  <c r="E236" i="23" s="1"/>
  <c r="C236" i="23"/>
  <c r="E235" i="23" a="1"/>
  <c r="E235" i="23" s="1"/>
  <c r="C235" i="23"/>
  <c r="E234" i="23" a="1"/>
  <c r="E234" i="23" s="1"/>
  <c r="C234" i="23"/>
  <c r="E233" i="23" a="1"/>
  <c r="E233" i="23" s="1"/>
  <c r="C233" i="23"/>
  <c r="E232" i="23" a="1"/>
  <c r="E232" i="23" s="1"/>
  <c r="C232" i="23"/>
  <c r="E231" i="23" a="1"/>
  <c r="E231" i="23" s="1"/>
  <c r="C231" i="23"/>
  <c r="E230" i="23" a="1"/>
  <c r="E230" i="23" s="1"/>
  <c r="C230" i="23"/>
  <c r="E229" i="23" a="1"/>
  <c r="E229" i="23" s="1"/>
  <c r="C229" i="23"/>
  <c r="E228" i="23" a="1"/>
  <c r="E228" i="23" s="1"/>
  <c r="C228" i="23"/>
  <c r="E227" i="23" a="1"/>
  <c r="E227" i="23" s="1"/>
  <c r="C227" i="23"/>
  <c r="E226" i="23" a="1"/>
  <c r="E226" i="23" s="1"/>
  <c r="C226" i="23"/>
  <c r="E225" i="23" a="1"/>
  <c r="E225" i="23" s="1"/>
  <c r="C225" i="23"/>
  <c r="E224" i="23" a="1"/>
  <c r="E224" i="23" s="1"/>
  <c r="C224" i="23"/>
  <c r="E223" i="23" a="1"/>
  <c r="E223" i="23" s="1"/>
  <c r="C223" i="23"/>
  <c r="E222" i="23" a="1"/>
  <c r="E222" i="23" s="1"/>
  <c r="C222" i="23"/>
  <c r="E221" i="23" a="1"/>
  <c r="E221" i="23" s="1"/>
  <c r="C221" i="23"/>
  <c r="E220" i="23" a="1"/>
  <c r="E220" i="23" s="1"/>
  <c r="C220" i="23"/>
  <c r="E219" i="23" a="1"/>
  <c r="E219" i="23" s="1"/>
  <c r="C219" i="23"/>
  <c r="E218" i="23" a="1"/>
  <c r="E218" i="23" s="1"/>
  <c r="C218" i="23"/>
  <c r="E217" i="23" a="1"/>
  <c r="E217" i="23" s="1"/>
  <c r="C217" i="23"/>
  <c r="E216" i="23" a="1"/>
  <c r="E216" i="23" s="1"/>
  <c r="C216" i="23"/>
  <c r="E215" i="23" a="1"/>
  <c r="E215" i="23" s="1"/>
  <c r="C215" i="23"/>
  <c r="E214" i="23" a="1"/>
  <c r="E214" i="23" s="1"/>
  <c r="C214" i="23"/>
  <c r="E213" i="23" a="1"/>
  <c r="E213" i="23" s="1"/>
  <c r="C213" i="23"/>
  <c r="E212" i="23" a="1"/>
  <c r="E212" i="23" s="1"/>
  <c r="C212" i="23"/>
  <c r="E211" i="23" a="1"/>
  <c r="E211" i="23" s="1"/>
  <c r="C211" i="23"/>
  <c r="E210" i="23" a="1"/>
  <c r="E210" i="23" s="1"/>
  <c r="C210" i="23"/>
  <c r="E209" i="23" a="1"/>
  <c r="E209" i="23" s="1"/>
  <c r="C209" i="23"/>
  <c r="E208" i="23" a="1"/>
  <c r="E208" i="23" s="1"/>
  <c r="C208" i="23"/>
  <c r="E207" i="23" a="1"/>
  <c r="E207" i="23" s="1"/>
  <c r="C207" i="23"/>
  <c r="E206" i="23" a="1"/>
  <c r="E206" i="23" s="1"/>
  <c r="C206" i="23"/>
  <c r="E205" i="23" a="1"/>
  <c r="E205" i="23" s="1"/>
  <c r="C205" i="23"/>
  <c r="E204" i="23" a="1"/>
  <c r="E204" i="23" s="1"/>
  <c r="C204" i="23"/>
  <c r="E203" i="23" a="1"/>
  <c r="E203" i="23" s="1"/>
  <c r="C203" i="23"/>
  <c r="E202" i="23" a="1"/>
  <c r="E202" i="23" s="1"/>
  <c r="C202" i="23"/>
  <c r="E201" i="23" a="1"/>
  <c r="E201" i="23" s="1"/>
  <c r="C201" i="23"/>
  <c r="E200" i="23" a="1"/>
  <c r="E200" i="23" s="1"/>
  <c r="C200" i="23"/>
  <c r="E199" i="23" a="1"/>
  <c r="E199" i="23" s="1"/>
  <c r="C199" i="23"/>
  <c r="E198" i="23" a="1"/>
  <c r="E198" i="23" s="1"/>
  <c r="C198" i="23"/>
  <c r="E197" i="23" a="1"/>
  <c r="E197" i="23" s="1"/>
  <c r="C197" i="23"/>
  <c r="E196" i="23" a="1"/>
  <c r="E196" i="23" s="1"/>
  <c r="C196" i="23"/>
  <c r="E195" i="23" a="1"/>
  <c r="E195" i="23" s="1"/>
  <c r="C195" i="23"/>
  <c r="E194" i="23" a="1"/>
  <c r="E194" i="23" s="1"/>
  <c r="C194" i="23"/>
  <c r="E193" i="23" a="1"/>
  <c r="E193" i="23" s="1"/>
  <c r="C193" i="23"/>
  <c r="E192" i="23" a="1"/>
  <c r="E192" i="23" s="1"/>
  <c r="C192" i="23"/>
  <c r="E191" i="23" a="1"/>
  <c r="E191" i="23" s="1"/>
  <c r="C191" i="23"/>
  <c r="E190" i="23" a="1"/>
  <c r="E190" i="23" s="1"/>
  <c r="C190" i="23"/>
  <c r="E189" i="23" a="1"/>
  <c r="E189" i="23" s="1"/>
  <c r="C189" i="23"/>
  <c r="E188" i="23" a="1"/>
  <c r="E188" i="23" s="1"/>
  <c r="C188" i="23"/>
  <c r="E187" i="23" a="1"/>
  <c r="E187" i="23" s="1"/>
  <c r="C187" i="23"/>
  <c r="E186" i="23" a="1"/>
  <c r="E186" i="23" s="1"/>
  <c r="C186" i="23"/>
  <c r="E185" i="23" a="1"/>
  <c r="E185" i="23" s="1"/>
  <c r="C185" i="23"/>
  <c r="E184" i="23" a="1"/>
  <c r="E184" i="23" s="1"/>
  <c r="C184" i="23"/>
  <c r="E183" i="23" a="1"/>
  <c r="E183" i="23" s="1"/>
  <c r="C183" i="23"/>
  <c r="E182" i="23" a="1"/>
  <c r="E182" i="23" s="1"/>
  <c r="C182" i="23"/>
  <c r="E181" i="23" a="1"/>
  <c r="E181" i="23" s="1"/>
  <c r="C181" i="23"/>
  <c r="E180" i="23" a="1"/>
  <c r="E180" i="23" s="1"/>
  <c r="C180" i="23"/>
  <c r="E179" i="23" a="1"/>
  <c r="E179" i="23" s="1"/>
  <c r="C179" i="23"/>
  <c r="E178" i="23" a="1"/>
  <c r="E178" i="23" s="1"/>
  <c r="C178" i="23"/>
  <c r="E177" i="23" a="1"/>
  <c r="E177" i="23" s="1"/>
  <c r="C177" i="23"/>
  <c r="E176" i="23" a="1"/>
  <c r="E176" i="23" s="1"/>
  <c r="C176" i="23"/>
  <c r="E175" i="23" a="1"/>
  <c r="E175" i="23" s="1"/>
  <c r="C175" i="23"/>
  <c r="E174" i="23" a="1"/>
  <c r="E174" i="23" s="1"/>
  <c r="C174" i="23"/>
  <c r="E173" i="23" a="1"/>
  <c r="E173" i="23" s="1"/>
  <c r="C173" i="23"/>
  <c r="E172" i="23" a="1"/>
  <c r="E172" i="23" s="1"/>
  <c r="C172" i="23"/>
  <c r="E171" i="23" a="1"/>
  <c r="E171" i="23" s="1"/>
  <c r="C171" i="23"/>
  <c r="E170" i="23" a="1"/>
  <c r="E170" i="23" s="1"/>
  <c r="C170" i="23"/>
  <c r="E169" i="23" a="1"/>
  <c r="E169" i="23" s="1"/>
  <c r="C169" i="23"/>
  <c r="E168" i="23" a="1"/>
  <c r="E168" i="23" s="1"/>
  <c r="C168" i="23"/>
  <c r="E167" i="23" a="1"/>
  <c r="E167" i="23" s="1"/>
  <c r="C167" i="23"/>
  <c r="E166" i="23" a="1"/>
  <c r="E166" i="23" s="1"/>
  <c r="C166" i="23"/>
  <c r="E165" i="23" a="1"/>
  <c r="E165" i="23" s="1"/>
  <c r="C165" i="23"/>
  <c r="E164" i="23" a="1"/>
  <c r="E164" i="23" s="1"/>
  <c r="C164" i="23"/>
  <c r="E163" i="23" a="1"/>
  <c r="E163" i="23" s="1"/>
  <c r="C163" i="23"/>
  <c r="E162" i="23" a="1"/>
  <c r="E162" i="23" s="1"/>
  <c r="C162" i="23"/>
  <c r="E161" i="23" a="1"/>
  <c r="E161" i="23" s="1"/>
  <c r="C161" i="23"/>
  <c r="E160" i="23" a="1"/>
  <c r="E160" i="23" s="1"/>
  <c r="C160" i="23"/>
  <c r="E159" i="23" a="1"/>
  <c r="E159" i="23" s="1"/>
  <c r="C159" i="23"/>
  <c r="E158" i="23" a="1"/>
  <c r="E158" i="23" s="1"/>
  <c r="C158" i="23"/>
  <c r="E157" i="23" a="1"/>
  <c r="E157" i="23" s="1"/>
  <c r="C157" i="23"/>
  <c r="E156" i="23" a="1"/>
  <c r="E156" i="23" s="1"/>
  <c r="C156" i="23"/>
  <c r="E155" i="23" a="1"/>
  <c r="E155" i="23" s="1"/>
  <c r="C155" i="23"/>
  <c r="E154" i="23" a="1"/>
  <c r="E154" i="23" s="1"/>
  <c r="C154" i="23"/>
  <c r="E153" i="23" a="1"/>
  <c r="E153" i="23" s="1"/>
  <c r="C153" i="23"/>
  <c r="E152" i="23" a="1"/>
  <c r="E152" i="23" s="1"/>
  <c r="C152" i="23"/>
  <c r="E151" i="23" a="1"/>
  <c r="E151" i="23" s="1"/>
  <c r="C151" i="23"/>
  <c r="E150" i="23" a="1"/>
  <c r="E150" i="23" s="1"/>
  <c r="C150" i="23"/>
  <c r="E149" i="23" a="1"/>
  <c r="E149" i="23" s="1"/>
  <c r="C149" i="23"/>
  <c r="E148" i="23" a="1"/>
  <c r="E148" i="23" s="1"/>
  <c r="C148" i="23"/>
  <c r="E147" i="23" a="1"/>
  <c r="E147" i="23" s="1"/>
  <c r="C147" i="23"/>
  <c r="E146" i="23" a="1"/>
  <c r="E146" i="23" s="1"/>
  <c r="C146" i="23"/>
  <c r="E145" i="23" a="1"/>
  <c r="E145" i="23" s="1"/>
  <c r="C145" i="23"/>
  <c r="E144" i="23" a="1"/>
  <c r="E144" i="23" s="1"/>
  <c r="C144" i="23"/>
  <c r="E143" i="23" a="1"/>
  <c r="E143" i="23" s="1"/>
  <c r="C143" i="23"/>
  <c r="E142" i="23" a="1"/>
  <c r="E142" i="23" s="1"/>
  <c r="C142" i="23"/>
  <c r="E141" i="23" a="1"/>
  <c r="E141" i="23" s="1"/>
  <c r="C141" i="23"/>
  <c r="E140" i="23" a="1"/>
  <c r="E140" i="23" s="1"/>
  <c r="C140" i="23"/>
  <c r="E139" i="23" a="1"/>
  <c r="E139" i="23" s="1"/>
  <c r="C139" i="23"/>
  <c r="E138" i="23" a="1"/>
  <c r="E138" i="23" s="1"/>
  <c r="C138" i="23"/>
  <c r="E137" i="23" a="1"/>
  <c r="E137" i="23" s="1"/>
  <c r="C137" i="23"/>
  <c r="E136" i="23" a="1"/>
  <c r="E136" i="23" s="1"/>
  <c r="C136" i="23"/>
  <c r="E135" i="23" a="1"/>
  <c r="E135" i="23" s="1"/>
  <c r="C135" i="23"/>
  <c r="E134" i="23" a="1"/>
  <c r="E134" i="23" s="1"/>
  <c r="C134" i="23"/>
  <c r="E133" i="23" a="1"/>
  <c r="E133" i="23" s="1"/>
  <c r="C133" i="23"/>
  <c r="E132" i="23" a="1"/>
  <c r="E132" i="23" s="1"/>
  <c r="C132" i="23"/>
  <c r="E131" i="23" a="1"/>
  <c r="E131" i="23" s="1"/>
  <c r="C131" i="23"/>
  <c r="E130" i="23" a="1"/>
  <c r="E130" i="23" s="1"/>
  <c r="C130" i="23"/>
  <c r="E129" i="23" a="1"/>
  <c r="E129" i="23" s="1"/>
  <c r="C129" i="23"/>
  <c r="E128" i="23" a="1"/>
  <c r="E128" i="23" s="1"/>
  <c r="C128" i="23"/>
  <c r="E127" i="23" a="1"/>
  <c r="E127" i="23" s="1"/>
  <c r="C127" i="23"/>
  <c r="E126" i="23" a="1"/>
  <c r="E126" i="23" s="1"/>
  <c r="C126" i="23"/>
  <c r="E125" i="23" a="1"/>
  <c r="E125" i="23" s="1"/>
  <c r="C125" i="23"/>
  <c r="E124" i="23" a="1"/>
  <c r="E124" i="23" s="1"/>
  <c r="C124" i="23"/>
  <c r="E123" i="23" a="1"/>
  <c r="E123" i="23" s="1"/>
  <c r="C123" i="23"/>
  <c r="E122" i="23" a="1"/>
  <c r="E122" i="23" s="1"/>
  <c r="C122" i="23"/>
  <c r="E121" i="23" a="1"/>
  <c r="E121" i="23" s="1"/>
  <c r="C121" i="23"/>
  <c r="E120" i="23" a="1"/>
  <c r="E120" i="23" s="1"/>
  <c r="C120" i="23"/>
  <c r="E119" i="23" a="1"/>
  <c r="E119" i="23" s="1"/>
  <c r="C119" i="23"/>
  <c r="E118" i="23" a="1"/>
  <c r="E118" i="23" s="1"/>
  <c r="C118" i="23"/>
  <c r="E117" i="23" a="1"/>
  <c r="E117" i="23" s="1"/>
  <c r="C117" i="23"/>
  <c r="E116" i="23" a="1"/>
  <c r="E116" i="23" s="1"/>
  <c r="C116" i="23"/>
  <c r="E115" i="23" a="1"/>
  <c r="E115" i="23" s="1"/>
  <c r="C115" i="23"/>
  <c r="E114" i="23" a="1"/>
  <c r="E114" i="23" s="1"/>
  <c r="C114" i="23"/>
  <c r="E113" i="23" a="1"/>
  <c r="E113" i="23" s="1"/>
  <c r="C113" i="23"/>
  <c r="E112" i="23" a="1"/>
  <c r="E112" i="23" s="1"/>
  <c r="C112" i="23"/>
  <c r="E111" i="23" a="1"/>
  <c r="E111" i="23" s="1"/>
  <c r="C111" i="23"/>
  <c r="E110" i="23" a="1"/>
  <c r="E110" i="23" s="1"/>
  <c r="C110" i="23"/>
  <c r="E109" i="23" a="1"/>
  <c r="E109" i="23" s="1"/>
  <c r="C109" i="23"/>
  <c r="E108" i="23" a="1"/>
  <c r="E108" i="23" s="1"/>
  <c r="C108" i="23"/>
  <c r="E107" i="23" a="1"/>
  <c r="E107" i="23" s="1"/>
  <c r="C107" i="23"/>
  <c r="E106" i="23" a="1"/>
  <c r="E106" i="23" s="1"/>
  <c r="C106" i="23"/>
  <c r="E105" i="23" a="1"/>
  <c r="E105" i="23" s="1"/>
  <c r="C105" i="23"/>
  <c r="E104" i="23" a="1"/>
  <c r="E104" i="23" s="1"/>
  <c r="C104" i="23"/>
  <c r="E103" i="23" a="1"/>
  <c r="E103" i="23" s="1"/>
  <c r="C103" i="23"/>
  <c r="E102" i="23" a="1"/>
  <c r="E102" i="23" s="1"/>
  <c r="C102" i="23"/>
  <c r="E101" i="23" a="1"/>
  <c r="E101" i="23" s="1"/>
  <c r="C101" i="23"/>
  <c r="E100" i="23" a="1"/>
  <c r="E100" i="23" s="1"/>
  <c r="C100" i="23"/>
  <c r="E99" i="23" a="1"/>
  <c r="E99" i="23" s="1"/>
  <c r="C99" i="23"/>
  <c r="E98" i="23" a="1"/>
  <c r="E98" i="23" s="1"/>
  <c r="C98" i="23"/>
  <c r="E97" i="23" a="1"/>
  <c r="E97" i="23" s="1"/>
  <c r="C97" i="23"/>
  <c r="E96" i="23" a="1"/>
  <c r="E96" i="23" s="1"/>
  <c r="C96" i="23"/>
  <c r="E95" i="23" a="1"/>
  <c r="E95" i="23" s="1"/>
  <c r="C95" i="23"/>
  <c r="E94" i="23" a="1"/>
  <c r="E94" i="23" s="1"/>
  <c r="C94" i="23"/>
  <c r="E93" i="23" a="1"/>
  <c r="E93" i="23" s="1"/>
  <c r="C93" i="23"/>
  <c r="E92" i="23" a="1"/>
  <c r="E92" i="23" s="1"/>
  <c r="C92" i="23"/>
  <c r="E91" i="23" a="1"/>
  <c r="E91" i="23" s="1"/>
  <c r="C91" i="23"/>
  <c r="E90" i="23" a="1"/>
  <c r="E90" i="23" s="1"/>
  <c r="C90" i="23"/>
  <c r="E89" i="23" a="1"/>
  <c r="E89" i="23" s="1"/>
  <c r="C89" i="23"/>
  <c r="E88" i="23" a="1"/>
  <c r="E88" i="23" s="1"/>
  <c r="C88" i="23"/>
  <c r="E87" i="23" a="1"/>
  <c r="E87" i="23" s="1"/>
  <c r="C87" i="23"/>
  <c r="E86" i="23" a="1"/>
  <c r="E86" i="23" s="1"/>
  <c r="C86" i="23"/>
  <c r="E85" i="23" a="1"/>
  <c r="E85" i="23" s="1"/>
  <c r="C85" i="23"/>
  <c r="E84" i="23" a="1"/>
  <c r="E84" i="23" s="1"/>
  <c r="C84" i="23"/>
  <c r="E83" i="23" a="1"/>
  <c r="E83" i="23" s="1"/>
  <c r="C83" i="23"/>
  <c r="E82" i="23" a="1"/>
  <c r="E82" i="23" s="1"/>
  <c r="C82" i="23"/>
  <c r="E81" i="23" a="1"/>
  <c r="E81" i="23" s="1"/>
  <c r="C81" i="23"/>
  <c r="E80" i="23" a="1"/>
  <c r="E80" i="23" s="1"/>
  <c r="C80" i="23"/>
  <c r="E79" i="23" a="1"/>
  <c r="E79" i="23" s="1"/>
  <c r="C79" i="23"/>
  <c r="E78" i="23" a="1"/>
  <c r="E78" i="23" s="1"/>
  <c r="C78" i="23"/>
  <c r="E77" i="23" a="1"/>
  <c r="E77" i="23" s="1"/>
  <c r="C77" i="23"/>
  <c r="E76" i="23" a="1"/>
  <c r="E76" i="23" s="1"/>
  <c r="C76" i="23"/>
  <c r="E75" i="23" a="1"/>
  <c r="E75" i="23" s="1"/>
  <c r="C75" i="23"/>
  <c r="E74" i="23" a="1"/>
  <c r="E74" i="23" s="1"/>
  <c r="C74" i="23"/>
  <c r="E73" i="23" a="1"/>
  <c r="E73" i="23" s="1"/>
  <c r="C73" i="23"/>
  <c r="E72" i="23" a="1"/>
  <c r="E72" i="23" s="1"/>
  <c r="C72" i="23"/>
  <c r="E71" i="23" a="1"/>
  <c r="E71" i="23" s="1"/>
  <c r="C71" i="23"/>
  <c r="E70" i="23" a="1"/>
  <c r="E70" i="23" s="1"/>
  <c r="C70" i="23"/>
  <c r="E69" i="23" a="1"/>
  <c r="E69" i="23" s="1"/>
  <c r="C69" i="23"/>
  <c r="E68" i="23" a="1"/>
  <c r="E68" i="23" s="1"/>
  <c r="C68" i="23"/>
  <c r="E67" i="23" a="1"/>
  <c r="E67" i="23" s="1"/>
  <c r="C67" i="23"/>
  <c r="E66" i="23" a="1"/>
  <c r="E66" i="23" s="1"/>
  <c r="C66" i="23"/>
  <c r="E65" i="23" a="1"/>
  <c r="E65" i="23" s="1"/>
  <c r="C65" i="23"/>
  <c r="E64" i="23" a="1"/>
  <c r="E64" i="23" s="1"/>
  <c r="C64" i="23"/>
  <c r="E63" i="23" a="1"/>
  <c r="E63" i="23" s="1"/>
  <c r="C63" i="23"/>
  <c r="E62" i="23" a="1"/>
  <c r="E62" i="23" s="1"/>
  <c r="C62" i="23"/>
  <c r="E61" i="23" a="1"/>
  <c r="E61" i="23" s="1"/>
  <c r="C61" i="23"/>
  <c r="E60" i="23" a="1"/>
  <c r="E60" i="23" s="1"/>
  <c r="C60" i="23"/>
  <c r="E59" i="23" a="1"/>
  <c r="E59" i="23" s="1"/>
  <c r="C59" i="23"/>
  <c r="E58" i="23" a="1"/>
  <c r="E58" i="23" s="1"/>
  <c r="C58" i="23"/>
  <c r="E57" i="23" a="1"/>
  <c r="E57" i="23" s="1"/>
  <c r="C57" i="23"/>
  <c r="E56" i="23" a="1"/>
  <c r="E56" i="23" s="1"/>
  <c r="C56" i="23"/>
  <c r="E55" i="23" a="1"/>
  <c r="E55" i="23" s="1"/>
  <c r="C55" i="23"/>
  <c r="E54" i="23" a="1"/>
  <c r="E54" i="23" s="1"/>
  <c r="C54" i="23"/>
  <c r="E53" i="23" a="1"/>
  <c r="E53" i="23" s="1"/>
  <c r="C53" i="23"/>
  <c r="E52" i="23" a="1"/>
  <c r="E52" i="23" s="1"/>
  <c r="C52" i="23"/>
  <c r="E51" i="23" a="1"/>
  <c r="E51" i="23" s="1"/>
  <c r="C51" i="23"/>
  <c r="E50" i="23" a="1"/>
  <c r="E50" i="23" s="1"/>
  <c r="C50" i="23"/>
  <c r="E49" i="23" a="1"/>
  <c r="E49" i="23" s="1"/>
  <c r="C49" i="23"/>
  <c r="E48" i="23" a="1"/>
  <c r="E48" i="23" s="1"/>
  <c r="C48" i="23"/>
  <c r="E47" i="23" a="1"/>
  <c r="E47" i="23" s="1"/>
  <c r="C47" i="23"/>
  <c r="E46" i="23" a="1"/>
  <c r="E46" i="23" s="1"/>
  <c r="C46" i="23"/>
  <c r="E45" i="23" a="1"/>
  <c r="E45" i="23" s="1"/>
  <c r="C45" i="23"/>
  <c r="E44" i="23" a="1"/>
  <c r="E44" i="23" s="1"/>
  <c r="C44" i="23"/>
  <c r="E43" i="23" a="1"/>
  <c r="E43" i="23" s="1"/>
  <c r="C43" i="23"/>
  <c r="E42" i="23" a="1"/>
  <c r="E42" i="23" s="1"/>
  <c r="C42" i="23"/>
  <c r="E41" i="23" a="1"/>
  <c r="E41" i="23" s="1"/>
  <c r="C41" i="23"/>
  <c r="E40" i="23" a="1"/>
  <c r="E40" i="23" s="1"/>
  <c r="C40" i="23"/>
  <c r="E39" i="23" a="1"/>
  <c r="E39" i="23" s="1"/>
  <c r="C39" i="23"/>
  <c r="E38" i="23" a="1"/>
  <c r="E38" i="23" s="1"/>
  <c r="C38" i="23"/>
  <c r="E37" i="23" a="1"/>
  <c r="E37" i="23" s="1"/>
  <c r="C37" i="23"/>
  <c r="E36" i="23" a="1"/>
  <c r="E36" i="23" s="1"/>
  <c r="C36" i="23"/>
  <c r="E35" i="23" a="1"/>
  <c r="E35" i="23" s="1"/>
  <c r="C35" i="23"/>
  <c r="E34" i="23" a="1"/>
  <c r="E34" i="23" s="1"/>
  <c r="C34" i="23"/>
  <c r="E33" i="23" a="1"/>
  <c r="E33" i="23" s="1"/>
  <c r="C33" i="23"/>
  <c r="E32" i="23" a="1"/>
  <c r="E32" i="23" s="1"/>
  <c r="C32" i="23"/>
  <c r="E31" i="23" a="1"/>
  <c r="E31" i="23" s="1"/>
  <c r="C31" i="23"/>
  <c r="E30" i="23" a="1"/>
  <c r="E30" i="23" s="1"/>
  <c r="C30" i="23"/>
  <c r="E29" i="23" a="1"/>
  <c r="E29" i="23" s="1"/>
  <c r="C29" i="23"/>
  <c r="E28" i="23" a="1"/>
  <c r="E28" i="23" s="1"/>
  <c r="C28" i="23"/>
  <c r="E27" i="23" a="1"/>
  <c r="E27" i="23" s="1"/>
  <c r="C27" i="23"/>
  <c r="E26" i="23" a="1"/>
  <c r="E26" i="23" s="1"/>
  <c r="C26" i="23"/>
  <c r="E25" i="23" a="1"/>
  <c r="E25" i="23" s="1"/>
  <c r="C25" i="23"/>
  <c r="E24" i="23" a="1"/>
  <c r="E24" i="23" s="1"/>
  <c r="C24" i="23"/>
  <c r="E23" i="23" a="1"/>
  <c r="E23" i="23" s="1"/>
  <c r="C23" i="23"/>
  <c r="E22" i="23" a="1"/>
  <c r="E22" i="23" s="1"/>
  <c r="C22" i="23"/>
  <c r="E21" i="23" a="1"/>
  <c r="E21" i="23" s="1"/>
  <c r="C21" i="23"/>
  <c r="E20" i="23" a="1"/>
  <c r="E20" i="23" s="1"/>
  <c r="C20" i="23"/>
  <c r="E19" i="23" a="1"/>
  <c r="E19" i="23" s="1"/>
  <c r="C19" i="23"/>
  <c r="E18" i="23" a="1"/>
  <c r="E18" i="23" s="1"/>
  <c r="C18" i="23"/>
  <c r="E17" i="23" a="1"/>
  <c r="E17" i="23" s="1"/>
  <c r="C17" i="23"/>
  <c r="E16" i="23" a="1"/>
  <c r="E16" i="23" s="1"/>
  <c r="C16" i="23"/>
  <c r="E15" i="23" a="1"/>
  <c r="E15" i="23" s="1"/>
  <c r="C15" i="23"/>
  <c r="E14" i="23" a="1"/>
  <c r="E14" i="23" s="1"/>
  <c r="C14" i="23"/>
  <c r="E13" i="23" a="1"/>
  <c r="E13" i="23" s="1"/>
  <c r="C13" i="23"/>
  <c r="E12" i="23" a="1"/>
  <c r="E12" i="23" s="1"/>
  <c r="C12" i="23"/>
  <c r="E11" i="23" a="1"/>
  <c r="E11" i="23" s="1"/>
  <c r="C11" i="23"/>
  <c r="E10" i="23" a="1"/>
  <c r="E10" i="23" s="1"/>
  <c r="C10" i="23"/>
  <c r="E9" i="23" a="1"/>
  <c r="E9" i="23" s="1"/>
  <c r="C9" i="23"/>
  <c r="F37" i="21"/>
  <c r="F38" i="21"/>
  <c r="F39" i="21"/>
  <c r="F40" i="21"/>
  <c r="F41" i="21"/>
  <c r="F42" i="21"/>
  <c r="F43" i="21"/>
  <c r="F44" i="21"/>
  <c r="F45" i="21"/>
  <c r="F46" i="21"/>
  <c r="F47" i="21"/>
  <c r="F48" i="21"/>
  <c r="F49" i="21"/>
  <c r="F50" i="21"/>
  <c r="F51" i="21"/>
  <c r="F52" i="21"/>
  <c r="F53" i="21"/>
  <c r="F54" i="21"/>
  <c r="F55" i="21"/>
  <c r="F56" i="21"/>
  <c r="F57" i="21"/>
  <c r="F58" i="21"/>
  <c r="F59" i="21"/>
  <c r="F60" i="21"/>
  <c r="F61" i="21"/>
  <c r="F62" i="21"/>
  <c r="F63" i="21"/>
  <c r="F64" i="21"/>
  <c r="F65" i="21"/>
  <c r="F66" i="21"/>
  <c r="F67" i="21"/>
  <c r="F68" i="21"/>
  <c r="F69" i="21"/>
  <c r="F70" i="21"/>
  <c r="F71" i="21"/>
  <c r="F72" i="21"/>
  <c r="F73" i="21"/>
  <c r="F74" i="21"/>
  <c r="F75" i="21"/>
  <c r="F76" i="21"/>
  <c r="F77" i="21"/>
  <c r="F78" i="21"/>
  <c r="F79" i="21"/>
  <c r="F80" i="21"/>
  <c r="F81" i="21"/>
  <c r="F82" i="21"/>
  <c r="F83" i="21"/>
  <c r="F84" i="21"/>
  <c r="F85" i="21"/>
  <c r="F86" i="21"/>
  <c r="F87" i="21"/>
  <c r="F88" i="21"/>
  <c r="F89" i="21"/>
  <c r="F90" i="21"/>
  <c r="F91" i="21"/>
  <c r="F92" i="21"/>
  <c r="F93" i="21"/>
  <c r="F94" i="21"/>
  <c r="F95" i="21"/>
  <c r="F96" i="21"/>
  <c r="F97" i="21"/>
  <c r="F98" i="21"/>
  <c r="F99" i="21"/>
  <c r="F100" i="21"/>
  <c r="F101" i="21"/>
  <c r="F102" i="21"/>
  <c r="F103" i="21"/>
  <c r="F104" i="21"/>
  <c r="F105" i="21"/>
  <c r="F106" i="21"/>
  <c r="F107" i="21"/>
  <c r="F108" i="21"/>
  <c r="F109" i="21"/>
  <c r="F110" i="21"/>
  <c r="F111" i="21"/>
  <c r="F112" i="21"/>
  <c r="F113" i="21"/>
  <c r="F114" i="21"/>
  <c r="F115" i="21"/>
  <c r="F116" i="21"/>
  <c r="F117" i="21"/>
  <c r="F118" i="21"/>
  <c r="F119" i="21"/>
  <c r="F120" i="21"/>
  <c r="F121" i="21"/>
  <c r="F122" i="21"/>
  <c r="F123" i="21"/>
  <c r="F124" i="21"/>
  <c r="F125" i="21"/>
  <c r="F126" i="21"/>
  <c r="F127" i="21"/>
  <c r="F128" i="21"/>
  <c r="F129" i="21"/>
  <c r="F130" i="21"/>
  <c r="F131" i="21"/>
  <c r="F132" i="21"/>
  <c r="F133" i="21"/>
  <c r="F134" i="21"/>
  <c r="F135" i="21"/>
  <c r="F136" i="21"/>
  <c r="F137" i="21"/>
  <c r="F138" i="21"/>
  <c r="F139" i="21"/>
  <c r="F140" i="21"/>
  <c r="F141" i="21"/>
  <c r="F142" i="21"/>
  <c r="F143" i="21"/>
  <c r="F144" i="21"/>
  <c r="F145" i="21"/>
  <c r="F146" i="21"/>
  <c r="F147" i="21"/>
  <c r="F148" i="21"/>
  <c r="F149" i="21"/>
  <c r="F150" i="21"/>
  <c r="F151" i="21"/>
  <c r="F152" i="21"/>
  <c r="F153" i="21"/>
  <c r="F154" i="21"/>
  <c r="F155" i="21"/>
  <c r="F156" i="21"/>
  <c r="F157" i="21"/>
  <c r="F158" i="21"/>
  <c r="F159" i="21"/>
  <c r="F160" i="21"/>
  <c r="F161" i="21"/>
  <c r="F162" i="21"/>
  <c r="F163" i="21"/>
  <c r="F164" i="21"/>
  <c r="F165" i="21"/>
  <c r="F166" i="21"/>
  <c r="F167" i="21"/>
  <c r="F168" i="21"/>
  <c r="F169" i="21"/>
  <c r="F170" i="21"/>
  <c r="F171" i="21"/>
  <c r="F172" i="21"/>
  <c r="F173" i="21"/>
  <c r="F174" i="21"/>
  <c r="F175" i="21"/>
  <c r="F176" i="21"/>
  <c r="F177" i="21"/>
  <c r="F178" i="21"/>
  <c r="F179" i="21"/>
  <c r="F180" i="21"/>
  <c r="F181" i="21"/>
  <c r="F182" i="21"/>
  <c r="F183" i="21"/>
  <c r="F184" i="21"/>
  <c r="F185" i="21"/>
  <c r="F186" i="21"/>
  <c r="F187" i="21"/>
  <c r="F188" i="21"/>
  <c r="F189" i="21"/>
  <c r="F190" i="21"/>
  <c r="F191" i="21"/>
  <c r="F192" i="21"/>
  <c r="F193" i="21"/>
  <c r="F194" i="21"/>
  <c r="F195" i="21"/>
  <c r="F196" i="21"/>
  <c r="F197" i="21"/>
  <c r="F198" i="21"/>
  <c r="F199" i="21"/>
  <c r="F200" i="21"/>
  <c r="F201" i="21"/>
  <c r="F202" i="21"/>
  <c r="F203" i="21"/>
  <c r="F204" i="21"/>
  <c r="F205" i="21"/>
  <c r="F206" i="21"/>
  <c r="F207" i="21"/>
  <c r="F208" i="21"/>
  <c r="F209" i="21"/>
  <c r="F210" i="21"/>
  <c r="F211" i="21"/>
  <c r="F212" i="21"/>
  <c r="F213" i="21"/>
  <c r="F214" i="21"/>
  <c r="F215" i="21"/>
  <c r="F216" i="21"/>
  <c r="F217" i="21"/>
  <c r="F218" i="21"/>
  <c r="F219" i="21"/>
  <c r="F220" i="21"/>
  <c r="F221" i="21"/>
  <c r="F222" i="21"/>
  <c r="F223" i="21"/>
  <c r="F224" i="21"/>
  <c r="F225" i="21"/>
  <c r="F226" i="21"/>
  <c r="F227" i="21"/>
  <c r="F228" i="21"/>
  <c r="F229" i="21"/>
  <c r="F230" i="21"/>
  <c r="F231" i="21"/>
  <c r="F232" i="21"/>
  <c r="F233" i="21"/>
  <c r="F234" i="21"/>
  <c r="F235" i="21"/>
  <c r="F236" i="21"/>
  <c r="F237" i="21"/>
  <c r="F238" i="21"/>
  <c r="F239" i="21"/>
  <c r="F240" i="21"/>
  <c r="F241" i="21"/>
  <c r="F242" i="21"/>
  <c r="F243" i="21"/>
  <c r="F244" i="21"/>
  <c r="F245" i="21"/>
  <c r="F246" i="21"/>
  <c r="F247" i="21"/>
  <c r="F248" i="21"/>
  <c r="F249" i="21"/>
  <c r="F250" i="21"/>
  <c r="F251" i="21"/>
  <c r="F252" i="21"/>
  <c r="F253" i="21"/>
  <c r="F254" i="21"/>
  <c r="F255" i="21"/>
  <c r="F256" i="21"/>
  <c r="F257" i="21"/>
  <c r="F258" i="21"/>
  <c r="F259" i="21"/>
  <c r="F260" i="21"/>
  <c r="F261" i="21"/>
  <c r="F262" i="21"/>
  <c r="F263" i="21"/>
  <c r="F264" i="21"/>
  <c r="F265" i="21"/>
  <c r="F266" i="21"/>
  <c r="F267" i="21"/>
  <c r="F268" i="21"/>
  <c r="F269" i="21"/>
  <c r="F270" i="21"/>
  <c r="F271" i="21"/>
  <c r="F272" i="21"/>
  <c r="F273" i="21"/>
  <c r="F274" i="21"/>
  <c r="F275" i="21"/>
  <c r="F276" i="21"/>
  <c r="F277" i="21"/>
  <c r="F278" i="21"/>
  <c r="F279" i="21"/>
  <c r="F280" i="21"/>
  <c r="F281" i="21"/>
  <c r="F282" i="21"/>
  <c r="F283" i="21"/>
  <c r="F284" i="21"/>
  <c r="F285" i="21"/>
  <c r="F286" i="21"/>
  <c r="F287" i="21"/>
  <c r="F288" i="21"/>
  <c r="F289" i="21"/>
  <c r="F290" i="21"/>
  <c r="F291" i="21"/>
  <c r="F292" i="21"/>
  <c r="F293" i="21"/>
  <c r="F294" i="21"/>
  <c r="F295" i="21"/>
  <c r="F296" i="21"/>
  <c r="F297" i="21"/>
  <c r="F298" i="21"/>
  <c r="F299" i="21"/>
  <c r="F300" i="21"/>
  <c r="F301" i="21"/>
  <c r="F302" i="21"/>
  <c r="F303" i="21"/>
  <c r="F304" i="21"/>
  <c r="F305" i="21"/>
  <c r="F306" i="21"/>
  <c r="F307" i="21"/>
  <c r="F308" i="21"/>
  <c r="F309" i="21"/>
  <c r="F310" i="21"/>
  <c r="F311" i="21"/>
  <c r="F312" i="21"/>
  <c r="F313" i="21"/>
  <c r="F314" i="21"/>
  <c r="F315" i="21"/>
  <c r="F316" i="21"/>
  <c r="F317" i="21"/>
  <c r="F318" i="21"/>
  <c r="F319" i="21"/>
  <c r="F320" i="21"/>
  <c r="F321" i="21"/>
  <c r="F322" i="21"/>
  <c r="F323" i="21"/>
  <c r="F324" i="21"/>
  <c r="F325" i="21"/>
  <c r="F326" i="21"/>
  <c r="F327" i="21"/>
  <c r="F328" i="21"/>
  <c r="F329" i="21"/>
  <c r="F330" i="21"/>
  <c r="F331" i="21"/>
  <c r="F332" i="21"/>
  <c r="F333" i="21"/>
  <c r="F334" i="21"/>
  <c r="F335" i="21"/>
  <c r="F336" i="21"/>
  <c r="F337" i="21"/>
  <c r="F338" i="21"/>
  <c r="F339" i="21"/>
  <c r="F340" i="21"/>
  <c r="F341" i="21"/>
  <c r="F342" i="21"/>
  <c r="F343" i="21"/>
  <c r="F344" i="21"/>
  <c r="F345" i="21"/>
  <c r="F346" i="21"/>
  <c r="F347" i="21"/>
  <c r="F348" i="21"/>
  <c r="F349" i="21"/>
  <c r="F350" i="21"/>
  <c r="F351" i="21"/>
  <c r="F352" i="21"/>
  <c r="F353" i="21"/>
  <c r="F354" i="21"/>
  <c r="F355" i="21"/>
  <c r="F356" i="21"/>
  <c r="F357" i="21"/>
  <c r="F358" i="21"/>
  <c r="F359" i="21"/>
  <c r="F360" i="21"/>
  <c r="F361" i="21"/>
  <c r="F362" i="21"/>
  <c r="F363" i="21"/>
  <c r="F364" i="21"/>
  <c r="F365" i="21"/>
  <c r="F366" i="21"/>
  <c r="F367" i="21"/>
  <c r="F368" i="21"/>
  <c r="F369" i="21"/>
  <c r="F370" i="21"/>
  <c r="F371" i="21"/>
  <c r="F372" i="21"/>
  <c r="F373" i="21"/>
  <c r="F374" i="21"/>
  <c r="F375" i="21"/>
  <c r="F376" i="21"/>
  <c r="F377" i="21"/>
  <c r="F378" i="21"/>
  <c r="F379" i="21"/>
  <c r="F380" i="21"/>
  <c r="F381" i="21"/>
  <c r="F382" i="21"/>
  <c r="F383" i="21"/>
  <c r="F384" i="21"/>
  <c r="F385" i="21"/>
  <c r="F386" i="21"/>
  <c r="F387" i="21"/>
  <c r="F388" i="21"/>
  <c r="F389" i="21"/>
  <c r="F390" i="21"/>
  <c r="F391" i="21"/>
  <c r="F392" i="21"/>
  <c r="F393" i="21"/>
  <c r="F394" i="21"/>
  <c r="F395" i="21"/>
  <c r="F396" i="21"/>
  <c r="F397" i="21"/>
  <c r="F398" i="21"/>
  <c r="F399" i="21"/>
  <c r="F400" i="21"/>
  <c r="F401" i="21"/>
  <c r="F402" i="21"/>
  <c r="F403" i="21"/>
  <c r="F404" i="21"/>
  <c r="F405" i="21"/>
  <c r="F406" i="21"/>
  <c r="F407" i="21"/>
  <c r="F408" i="21"/>
  <c r="F409" i="21"/>
  <c r="F410" i="21"/>
  <c r="F411" i="21"/>
  <c r="F412" i="21"/>
  <c r="F413" i="21"/>
  <c r="F414" i="21"/>
  <c r="F415" i="21"/>
  <c r="F416" i="21"/>
  <c r="F417" i="21"/>
  <c r="F418" i="21"/>
  <c r="F419" i="21"/>
  <c r="F420" i="21"/>
  <c r="F421" i="21"/>
  <c r="F422" i="21"/>
  <c r="F423" i="21"/>
  <c r="F424" i="21"/>
  <c r="F425" i="21"/>
  <c r="F426" i="21"/>
  <c r="F427" i="21"/>
  <c r="F428" i="21"/>
  <c r="F429" i="21"/>
  <c r="F430" i="21"/>
  <c r="F431" i="21"/>
  <c r="F432" i="21"/>
  <c r="F433" i="21"/>
  <c r="F434" i="21"/>
  <c r="F435" i="21"/>
  <c r="F436" i="21"/>
  <c r="F437" i="21"/>
  <c r="F438" i="21"/>
  <c r="F439" i="21"/>
  <c r="F440" i="21"/>
  <c r="F441" i="21"/>
  <c r="F442" i="21"/>
  <c r="F443" i="21"/>
  <c r="F444" i="21"/>
  <c r="F445" i="21"/>
  <c r="F446" i="21"/>
  <c r="F447" i="21"/>
  <c r="F448" i="21"/>
  <c r="F449" i="21"/>
  <c r="F450" i="21"/>
  <c r="F451" i="21"/>
  <c r="F452" i="21"/>
  <c r="F453" i="21"/>
  <c r="F454" i="21"/>
  <c r="F455" i="21"/>
  <c r="F456" i="21"/>
  <c r="F457" i="21"/>
  <c r="F458" i="21"/>
  <c r="F459" i="21"/>
  <c r="F460" i="21"/>
  <c r="F461" i="21"/>
  <c r="F462" i="21"/>
  <c r="F463" i="21"/>
  <c r="F464" i="21"/>
  <c r="F465" i="21"/>
  <c r="F466" i="21"/>
  <c r="F467" i="21"/>
  <c r="F468" i="21"/>
  <c r="F469" i="21"/>
  <c r="F470" i="21"/>
  <c r="F471" i="21"/>
  <c r="F472" i="21"/>
  <c r="F473" i="21"/>
  <c r="F474" i="21"/>
  <c r="F475" i="21"/>
  <c r="F476" i="21"/>
  <c r="F477" i="21"/>
  <c r="F478" i="21"/>
  <c r="F479" i="21"/>
  <c r="F480" i="21"/>
  <c r="F481" i="21"/>
  <c r="F482" i="21"/>
  <c r="F483" i="21"/>
  <c r="F484" i="21"/>
  <c r="F485" i="21"/>
  <c r="F486" i="21"/>
  <c r="F487" i="21"/>
  <c r="F488" i="21"/>
  <c r="F489" i="21"/>
  <c r="F490" i="21"/>
  <c r="F491" i="21"/>
  <c r="F492" i="21"/>
  <c r="F493" i="21"/>
  <c r="F494" i="21"/>
  <c r="F495" i="21"/>
  <c r="F496" i="21"/>
  <c r="F497" i="21"/>
  <c r="F498" i="21"/>
  <c r="F499" i="21"/>
  <c r="Y3" i="1" l="1"/>
  <c r="R5" i="18"/>
  <c r="H37" i="21" a="1"/>
  <c r="H37" i="21" s="1"/>
  <c r="H38" i="21" a="1"/>
  <c r="H38" i="21" s="1"/>
  <c r="H39" i="21" a="1"/>
  <c r="H39" i="21" s="1"/>
  <c r="H40" i="21" a="1"/>
  <c r="H40" i="21" s="1"/>
  <c r="H41" i="21" a="1"/>
  <c r="H41" i="21" s="1"/>
  <c r="H42" i="21" a="1"/>
  <c r="H42" i="21" s="1"/>
  <c r="H43" i="21" a="1"/>
  <c r="H43" i="21" s="1"/>
  <c r="H44" i="21" a="1"/>
  <c r="H44" i="21" s="1"/>
  <c r="H45" i="21" a="1"/>
  <c r="H45" i="21" s="1"/>
  <c r="H46" i="21" a="1"/>
  <c r="H46" i="21" s="1"/>
  <c r="H47" i="21" a="1"/>
  <c r="H47" i="21" s="1"/>
  <c r="H48" i="21" a="1"/>
  <c r="H48" i="21" s="1"/>
  <c r="H49" i="21" a="1"/>
  <c r="H49" i="21" s="1"/>
  <c r="H50" i="21" a="1"/>
  <c r="H50" i="21" s="1"/>
  <c r="H51" i="21" a="1"/>
  <c r="H51" i="21" s="1"/>
  <c r="H52" i="21" a="1"/>
  <c r="H52" i="21" s="1"/>
  <c r="H53" i="21" a="1"/>
  <c r="H53" i="21" s="1"/>
  <c r="H54" i="21" a="1"/>
  <c r="H54" i="21" s="1"/>
  <c r="H55" i="21" a="1"/>
  <c r="H55" i="21" s="1"/>
  <c r="H56" i="21" a="1"/>
  <c r="H56" i="21" s="1"/>
  <c r="H57" i="21" a="1"/>
  <c r="H57" i="21" s="1"/>
  <c r="H58" i="21" a="1"/>
  <c r="H58" i="21" s="1"/>
  <c r="H59" i="21" a="1"/>
  <c r="H59" i="21" s="1"/>
  <c r="H60" i="21" a="1"/>
  <c r="H60" i="21" s="1"/>
  <c r="H61" i="21" a="1"/>
  <c r="H61" i="21" s="1"/>
  <c r="H62" i="21" a="1"/>
  <c r="H62" i="21" s="1"/>
  <c r="H63" i="21" a="1"/>
  <c r="H63" i="21" s="1"/>
  <c r="H64" i="21" a="1"/>
  <c r="H64" i="21" s="1"/>
  <c r="H65" i="21" a="1"/>
  <c r="H65" i="21" s="1"/>
  <c r="H66" i="21" a="1"/>
  <c r="H66" i="21" s="1"/>
  <c r="H67" i="21" a="1"/>
  <c r="H67" i="21" s="1"/>
  <c r="H68" i="21" a="1"/>
  <c r="H68" i="21" s="1"/>
  <c r="H69" i="21" a="1"/>
  <c r="H69" i="21" s="1"/>
  <c r="H70" i="21" a="1"/>
  <c r="H70" i="21" s="1"/>
  <c r="H71" i="21" a="1"/>
  <c r="H71" i="21" s="1"/>
  <c r="H72" i="21" a="1"/>
  <c r="H72" i="21" s="1"/>
  <c r="H73" i="21" a="1"/>
  <c r="H73" i="21" s="1"/>
  <c r="H74" i="21" a="1"/>
  <c r="H74" i="21" s="1"/>
  <c r="H75" i="21" a="1"/>
  <c r="H75" i="21" s="1"/>
  <c r="H76" i="21" a="1"/>
  <c r="H76" i="21" s="1"/>
  <c r="H77" i="21" a="1"/>
  <c r="H77" i="21" s="1"/>
  <c r="H78" i="21" a="1"/>
  <c r="H78" i="21" s="1"/>
  <c r="H79" i="21" a="1"/>
  <c r="H79" i="21" s="1"/>
  <c r="H80" i="21" a="1"/>
  <c r="H80" i="21" s="1"/>
  <c r="H81" i="21" a="1"/>
  <c r="H81" i="21" s="1"/>
  <c r="H82" i="21" a="1"/>
  <c r="H82" i="21" s="1"/>
  <c r="H83" i="21" a="1"/>
  <c r="H83" i="21" s="1"/>
  <c r="H84" i="21" a="1"/>
  <c r="H84" i="21" s="1"/>
  <c r="H85" i="21" a="1"/>
  <c r="H85" i="21" s="1"/>
  <c r="H86" i="21" a="1"/>
  <c r="H86" i="21" s="1"/>
  <c r="H87" i="21" a="1"/>
  <c r="H87" i="21" s="1"/>
  <c r="H88" i="21" a="1"/>
  <c r="H88" i="21" s="1"/>
  <c r="H89" i="21" a="1"/>
  <c r="H89" i="21" s="1"/>
  <c r="H90" i="21" a="1"/>
  <c r="H90" i="21" s="1"/>
  <c r="H91" i="21" a="1"/>
  <c r="H91" i="21" s="1"/>
  <c r="H92" i="21" a="1"/>
  <c r="H92" i="21" s="1"/>
  <c r="H93" i="21" a="1"/>
  <c r="H93" i="21" s="1"/>
  <c r="H94" i="21" a="1"/>
  <c r="H94" i="21" s="1"/>
  <c r="H95" i="21" a="1"/>
  <c r="H95" i="21" s="1"/>
  <c r="H96" i="21" a="1"/>
  <c r="H96" i="21" s="1"/>
  <c r="H97" i="21" a="1"/>
  <c r="H97" i="21" s="1"/>
  <c r="H98" i="21" a="1"/>
  <c r="H98" i="21" s="1"/>
  <c r="H99" i="21" a="1"/>
  <c r="H99" i="21" s="1"/>
  <c r="H100" i="21" a="1"/>
  <c r="H100" i="21" s="1"/>
  <c r="H101" i="21" a="1"/>
  <c r="H101" i="21" s="1"/>
  <c r="H102" i="21" a="1"/>
  <c r="H102" i="21" s="1"/>
  <c r="H103" i="21" a="1"/>
  <c r="H103" i="21" s="1"/>
  <c r="H104" i="21" a="1"/>
  <c r="H104" i="21" s="1"/>
  <c r="H105" i="21" a="1"/>
  <c r="H105" i="21" s="1"/>
  <c r="H106" i="21" a="1"/>
  <c r="H106" i="21" s="1"/>
  <c r="H107" i="21" a="1"/>
  <c r="H107" i="21" s="1"/>
  <c r="H108" i="21" a="1"/>
  <c r="H108" i="21" s="1"/>
  <c r="H109" i="21" a="1"/>
  <c r="H109" i="21" s="1"/>
  <c r="H110" i="21" a="1"/>
  <c r="H110" i="21" s="1"/>
  <c r="H111" i="21" a="1"/>
  <c r="H111" i="21" s="1"/>
  <c r="H112" i="21" a="1"/>
  <c r="H112" i="21" s="1"/>
  <c r="H113" i="21" a="1"/>
  <c r="H113" i="21" s="1"/>
  <c r="H114" i="21" a="1"/>
  <c r="H114" i="21" s="1"/>
  <c r="H115" i="21" a="1"/>
  <c r="H115" i="21" s="1"/>
  <c r="H116" i="21" a="1"/>
  <c r="H116" i="21" s="1"/>
  <c r="H117" i="21" a="1"/>
  <c r="H117" i="21" s="1"/>
  <c r="H118" i="21" a="1"/>
  <c r="H118" i="21" s="1"/>
  <c r="H119" i="21" a="1"/>
  <c r="H119" i="21" s="1"/>
  <c r="H120" i="21" a="1"/>
  <c r="H120" i="21" s="1"/>
  <c r="H121" i="21" a="1"/>
  <c r="H121" i="21" s="1"/>
  <c r="H122" i="21" a="1"/>
  <c r="H122" i="21" s="1"/>
  <c r="H123" i="21" a="1"/>
  <c r="H123" i="21" s="1"/>
  <c r="H124" i="21" a="1"/>
  <c r="H124" i="21" s="1"/>
  <c r="H125" i="21" a="1"/>
  <c r="H125" i="21" s="1"/>
  <c r="H126" i="21" a="1"/>
  <c r="H126" i="21" s="1"/>
  <c r="H127" i="21" a="1"/>
  <c r="H127" i="21" s="1"/>
  <c r="H128" i="21" a="1"/>
  <c r="H128" i="21" s="1"/>
  <c r="H129" i="21" a="1"/>
  <c r="H129" i="21" s="1"/>
  <c r="H130" i="21" a="1"/>
  <c r="H130" i="21" s="1"/>
  <c r="H131" i="21" a="1"/>
  <c r="H131" i="21" s="1"/>
  <c r="H132" i="21" a="1"/>
  <c r="H132" i="21" s="1"/>
  <c r="H133" i="21" a="1"/>
  <c r="H133" i="21" s="1"/>
  <c r="H134" i="21" a="1"/>
  <c r="H134" i="21" s="1"/>
  <c r="H135" i="21" a="1"/>
  <c r="H135" i="21" s="1"/>
  <c r="H136" i="21" a="1"/>
  <c r="H136" i="21" s="1"/>
  <c r="H137" i="21" a="1"/>
  <c r="H137" i="21" s="1"/>
  <c r="H138" i="21" a="1"/>
  <c r="H138" i="21" s="1"/>
  <c r="H139" i="21" a="1"/>
  <c r="H139" i="21" s="1"/>
  <c r="H140" i="21" a="1"/>
  <c r="H140" i="21" s="1"/>
  <c r="H141" i="21" a="1"/>
  <c r="H141" i="21" s="1"/>
  <c r="H142" i="21" a="1"/>
  <c r="H142" i="21" s="1"/>
  <c r="H143" i="21" a="1"/>
  <c r="H143" i="21" s="1"/>
  <c r="H144" i="21" a="1"/>
  <c r="H144" i="21" s="1"/>
  <c r="H145" i="21" a="1"/>
  <c r="H145" i="21" s="1"/>
  <c r="H146" i="21" a="1"/>
  <c r="H146" i="21" s="1"/>
  <c r="H147" i="21" a="1"/>
  <c r="H147" i="21" s="1"/>
  <c r="H148" i="21" a="1"/>
  <c r="H148" i="21" s="1"/>
  <c r="H149" i="21" a="1"/>
  <c r="H149" i="21" s="1"/>
  <c r="H150" i="21" a="1"/>
  <c r="H150" i="21" s="1"/>
  <c r="H151" i="21" a="1"/>
  <c r="H151" i="21" s="1"/>
  <c r="H152" i="21" a="1"/>
  <c r="H152" i="21" s="1"/>
  <c r="H153" i="21" a="1"/>
  <c r="H153" i="21" s="1"/>
  <c r="H154" i="21" a="1"/>
  <c r="H154" i="21" s="1"/>
  <c r="H155" i="21" a="1"/>
  <c r="H155" i="21" s="1"/>
  <c r="H156" i="21" a="1"/>
  <c r="H156" i="21" s="1"/>
  <c r="H157" i="21" a="1"/>
  <c r="H157" i="21" s="1"/>
  <c r="H158" i="21" a="1"/>
  <c r="H158" i="21" s="1"/>
  <c r="H159" i="21" a="1"/>
  <c r="H159" i="21" s="1"/>
  <c r="H160" i="21" a="1"/>
  <c r="H160" i="21" s="1"/>
  <c r="H161" i="21" a="1"/>
  <c r="H161" i="21" s="1"/>
  <c r="H162" i="21" a="1"/>
  <c r="H162" i="21" s="1"/>
  <c r="H163" i="21" a="1"/>
  <c r="H163" i="21" s="1"/>
  <c r="H164" i="21" a="1"/>
  <c r="H164" i="21" s="1"/>
  <c r="H165" i="21" a="1"/>
  <c r="H165" i="21" s="1"/>
  <c r="H166" i="21" a="1"/>
  <c r="H166" i="21" s="1"/>
  <c r="H167" i="21" a="1"/>
  <c r="H167" i="21" s="1"/>
  <c r="H168" i="21" a="1"/>
  <c r="H168" i="21" s="1"/>
  <c r="H169" i="21" a="1"/>
  <c r="H169" i="21" s="1"/>
  <c r="H170" i="21" a="1"/>
  <c r="H170" i="21" s="1"/>
  <c r="H171" i="21" a="1"/>
  <c r="H171" i="21" s="1"/>
  <c r="H172" i="21" a="1"/>
  <c r="H172" i="21" s="1"/>
  <c r="H173" i="21" a="1"/>
  <c r="H173" i="21" s="1"/>
  <c r="H174" i="21" a="1"/>
  <c r="H174" i="21" s="1"/>
  <c r="H175" i="21" a="1"/>
  <c r="H175" i="21" s="1"/>
  <c r="H176" i="21" a="1"/>
  <c r="H176" i="21" s="1"/>
  <c r="H177" i="21" a="1"/>
  <c r="H177" i="21" s="1"/>
  <c r="H178" i="21" a="1"/>
  <c r="H178" i="21" s="1"/>
  <c r="H179" i="21" a="1"/>
  <c r="H179" i="21" s="1"/>
  <c r="H180" i="21" a="1"/>
  <c r="H180" i="21" s="1"/>
  <c r="H181" i="21" a="1"/>
  <c r="H181" i="21" s="1"/>
  <c r="H182" i="21" a="1"/>
  <c r="H182" i="21" s="1"/>
  <c r="H183" i="21" a="1"/>
  <c r="H183" i="21" s="1"/>
  <c r="H184" i="21" a="1"/>
  <c r="H184" i="21" s="1"/>
  <c r="H185" i="21" a="1"/>
  <c r="H185" i="21" s="1"/>
  <c r="H186" i="21" a="1"/>
  <c r="H186" i="21" s="1"/>
  <c r="H187" i="21" a="1"/>
  <c r="H187" i="21" s="1"/>
  <c r="H188" i="21" a="1"/>
  <c r="H188" i="21" s="1"/>
  <c r="H189" i="21" a="1"/>
  <c r="H189" i="21" s="1"/>
  <c r="H190" i="21" a="1"/>
  <c r="H190" i="21" s="1"/>
  <c r="H191" i="21" a="1"/>
  <c r="H191" i="21" s="1"/>
  <c r="H192" i="21" a="1"/>
  <c r="H192" i="21" s="1"/>
  <c r="H193" i="21" a="1"/>
  <c r="H193" i="21" s="1"/>
  <c r="H194" i="21" a="1"/>
  <c r="H194" i="21" s="1"/>
  <c r="H195" i="21" a="1"/>
  <c r="H195" i="21" s="1"/>
  <c r="H196" i="21" a="1"/>
  <c r="H196" i="21" s="1"/>
  <c r="H197" i="21" a="1"/>
  <c r="H197" i="21" s="1"/>
  <c r="H198" i="21" a="1"/>
  <c r="H198" i="21" s="1"/>
  <c r="H199" i="21" a="1"/>
  <c r="H199" i="21" s="1"/>
  <c r="H200" i="21" a="1"/>
  <c r="H200" i="21" s="1"/>
  <c r="H201" i="21" a="1"/>
  <c r="H201" i="21" s="1"/>
  <c r="H202" i="21" a="1"/>
  <c r="H202" i="21" s="1"/>
  <c r="H203" i="21" a="1"/>
  <c r="H203" i="21" s="1"/>
  <c r="H204" i="21" a="1"/>
  <c r="H204" i="21" s="1"/>
  <c r="H205" i="21" a="1"/>
  <c r="H205" i="21" s="1"/>
  <c r="H206" i="21" a="1"/>
  <c r="H206" i="21" s="1"/>
  <c r="H207" i="21" a="1"/>
  <c r="H207" i="21" s="1"/>
  <c r="H208" i="21" a="1"/>
  <c r="H208" i="21" s="1"/>
  <c r="H209" i="21" a="1"/>
  <c r="H209" i="21" s="1"/>
  <c r="H210" i="21" a="1"/>
  <c r="H210" i="21" s="1"/>
  <c r="H211" i="21" a="1"/>
  <c r="H211" i="21" s="1"/>
  <c r="H212" i="21" a="1"/>
  <c r="H212" i="21" s="1"/>
  <c r="H213" i="21" a="1"/>
  <c r="H213" i="21" s="1"/>
  <c r="H214" i="21" a="1"/>
  <c r="H214" i="21" s="1"/>
  <c r="H215" i="21" a="1"/>
  <c r="H215" i="21" s="1"/>
  <c r="H216" i="21" a="1"/>
  <c r="H216" i="21" s="1"/>
  <c r="H217" i="21" a="1"/>
  <c r="H217" i="21" s="1"/>
  <c r="H218" i="21" a="1"/>
  <c r="H218" i="21" s="1"/>
  <c r="H219" i="21" a="1"/>
  <c r="H219" i="21" s="1"/>
  <c r="H220" i="21" a="1"/>
  <c r="H220" i="21" s="1"/>
  <c r="H221" i="21" a="1"/>
  <c r="H221" i="21" s="1"/>
  <c r="H222" i="21" a="1"/>
  <c r="H222" i="21" s="1"/>
  <c r="H223" i="21" a="1"/>
  <c r="H223" i="21" s="1"/>
  <c r="H224" i="21" a="1"/>
  <c r="H224" i="21" s="1"/>
  <c r="H225" i="21" a="1"/>
  <c r="H225" i="21" s="1"/>
  <c r="H226" i="21" a="1"/>
  <c r="H226" i="21" s="1"/>
  <c r="H227" i="21" a="1"/>
  <c r="H227" i="21" s="1"/>
  <c r="H228" i="21" a="1"/>
  <c r="H228" i="21" s="1"/>
  <c r="H229" i="21" a="1"/>
  <c r="H229" i="21" s="1"/>
  <c r="H230" i="21" a="1"/>
  <c r="H230" i="21" s="1"/>
  <c r="H231" i="21" a="1"/>
  <c r="H231" i="21" s="1"/>
  <c r="H232" i="21" a="1"/>
  <c r="H232" i="21" s="1"/>
  <c r="H233" i="21" a="1"/>
  <c r="H233" i="21" s="1"/>
  <c r="H234" i="21" a="1"/>
  <c r="H234" i="21" s="1"/>
  <c r="H235" i="21" a="1"/>
  <c r="H235" i="21" s="1"/>
  <c r="H236" i="21" a="1"/>
  <c r="H236" i="21" s="1"/>
  <c r="H237" i="21" a="1"/>
  <c r="H237" i="21" s="1"/>
  <c r="H238" i="21" a="1"/>
  <c r="H238" i="21" s="1"/>
  <c r="H239" i="21" a="1"/>
  <c r="H239" i="21" s="1"/>
  <c r="H240" i="21" a="1"/>
  <c r="H240" i="21" s="1"/>
  <c r="H241" i="21" a="1"/>
  <c r="H241" i="21" s="1"/>
  <c r="H242" i="21" a="1"/>
  <c r="H242" i="21" s="1"/>
  <c r="H243" i="21" a="1"/>
  <c r="H243" i="21" s="1"/>
  <c r="H244" i="21" a="1"/>
  <c r="H244" i="21" s="1"/>
  <c r="H245" i="21" a="1"/>
  <c r="H245" i="21" s="1"/>
  <c r="H246" i="21" a="1"/>
  <c r="H246" i="21" s="1"/>
  <c r="H247" i="21" a="1"/>
  <c r="H247" i="21" s="1"/>
  <c r="H248" i="21" a="1"/>
  <c r="H248" i="21" s="1"/>
  <c r="H249" i="21" a="1"/>
  <c r="H249" i="21" s="1"/>
  <c r="H250" i="21" a="1"/>
  <c r="H250" i="21" s="1"/>
  <c r="H251" i="21" a="1"/>
  <c r="H251" i="21" s="1"/>
  <c r="H252" i="21" a="1"/>
  <c r="H252" i="21" s="1"/>
  <c r="H253" i="21" a="1"/>
  <c r="H253" i="21" s="1"/>
  <c r="H254" i="21" a="1"/>
  <c r="H254" i="21" s="1"/>
  <c r="H255" i="21" a="1"/>
  <c r="H255" i="21" s="1"/>
  <c r="H256" i="21" a="1"/>
  <c r="H256" i="21" s="1"/>
  <c r="H257" i="21" a="1"/>
  <c r="H257" i="21" s="1"/>
  <c r="H258" i="21" a="1"/>
  <c r="H258" i="21" s="1"/>
  <c r="H259" i="21" a="1"/>
  <c r="H259" i="21" s="1"/>
  <c r="H260" i="21" a="1"/>
  <c r="H260" i="21" s="1"/>
  <c r="H261" i="21" a="1"/>
  <c r="H261" i="21" s="1"/>
  <c r="H262" i="21" a="1"/>
  <c r="H262" i="21" s="1"/>
  <c r="H263" i="21" a="1"/>
  <c r="H263" i="21" s="1"/>
  <c r="H264" i="21" a="1"/>
  <c r="H264" i="21" s="1"/>
  <c r="H265" i="21" a="1"/>
  <c r="H265" i="21" s="1"/>
  <c r="H266" i="21" a="1"/>
  <c r="H266" i="21" s="1"/>
  <c r="H267" i="21" a="1"/>
  <c r="H267" i="21" s="1"/>
  <c r="H268" i="21" a="1"/>
  <c r="H268" i="21" s="1"/>
  <c r="H269" i="21" a="1"/>
  <c r="H269" i="21" s="1"/>
  <c r="H270" i="21" a="1"/>
  <c r="H270" i="21" s="1"/>
  <c r="H271" i="21" a="1"/>
  <c r="H271" i="21" s="1"/>
  <c r="H272" i="21" a="1"/>
  <c r="H272" i="21" s="1"/>
  <c r="H273" i="21" a="1"/>
  <c r="H273" i="21" s="1"/>
  <c r="H274" i="21" a="1"/>
  <c r="H274" i="21" s="1"/>
  <c r="H275" i="21" a="1"/>
  <c r="H275" i="21" s="1"/>
  <c r="H276" i="21" a="1"/>
  <c r="H276" i="21" s="1"/>
  <c r="H277" i="21" a="1"/>
  <c r="H277" i="21" s="1"/>
  <c r="H278" i="21" a="1"/>
  <c r="H278" i="21" s="1"/>
  <c r="H279" i="21" a="1"/>
  <c r="H279" i="21" s="1"/>
  <c r="H280" i="21" a="1"/>
  <c r="H280" i="21" s="1"/>
  <c r="H281" i="21" a="1"/>
  <c r="H281" i="21" s="1"/>
  <c r="H282" i="21" a="1"/>
  <c r="H282" i="21" s="1"/>
  <c r="H283" i="21" a="1"/>
  <c r="H283" i="21" s="1"/>
  <c r="H284" i="21" a="1"/>
  <c r="H284" i="21" s="1"/>
  <c r="H285" i="21" a="1"/>
  <c r="H285" i="21" s="1"/>
  <c r="H286" i="21" a="1"/>
  <c r="H286" i="21" s="1"/>
  <c r="H287" i="21" a="1"/>
  <c r="H287" i="21" s="1"/>
  <c r="H288" i="21" a="1"/>
  <c r="H288" i="21" s="1"/>
  <c r="H289" i="21" a="1"/>
  <c r="H289" i="21" s="1"/>
  <c r="H290" i="21" a="1"/>
  <c r="H290" i="21" s="1"/>
  <c r="H291" i="21" a="1"/>
  <c r="H291" i="21" s="1"/>
  <c r="H292" i="21" a="1"/>
  <c r="H292" i="21" s="1"/>
  <c r="H293" i="21" a="1"/>
  <c r="H293" i="21" s="1"/>
  <c r="H294" i="21" a="1"/>
  <c r="H294" i="21" s="1"/>
  <c r="H295" i="21" a="1"/>
  <c r="H295" i="21" s="1"/>
  <c r="H296" i="21" a="1"/>
  <c r="H296" i="21" s="1"/>
  <c r="H297" i="21" a="1"/>
  <c r="H297" i="21" s="1"/>
  <c r="H298" i="21" a="1"/>
  <c r="H298" i="21" s="1"/>
  <c r="H299" i="21" a="1"/>
  <c r="H299" i="21" s="1"/>
  <c r="H300" i="21" a="1"/>
  <c r="H300" i="21" s="1"/>
  <c r="H301" i="21" a="1"/>
  <c r="H301" i="21" s="1"/>
  <c r="H302" i="21" a="1"/>
  <c r="H302" i="21" s="1"/>
  <c r="H303" i="21" a="1"/>
  <c r="H303" i="21" s="1"/>
  <c r="H304" i="21" a="1"/>
  <c r="H304" i="21" s="1"/>
  <c r="H305" i="21" a="1"/>
  <c r="H305" i="21" s="1"/>
  <c r="H306" i="21" a="1"/>
  <c r="H306" i="21" s="1"/>
  <c r="H307" i="21" a="1"/>
  <c r="H307" i="21" s="1"/>
  <c r="H308" i="21" a="1"/>
  <c r="H308" i="21" s="1"/>
  <c r="H309" i="21" a="1"/>
  <c r="H309" i="21" s="1"/>
  <c r="H310" i="21" a="1"/>
  <c r="H310" i="21" s="1"/>
  <c r="H311" i="21" a="1"/>
  <c r="H311" i="21" s="1"/>
  <c r="H312" i="21" a="1"/>
  <c r="H312" i="21" s="1"/>
  <c r="H313" i="21" a="1"/>
  <c r="H313" i="21" s="1"/>
  <c r="H314" i="21" a="1"/>
  <c r="H314" i="21" s="1"/>
  <c r="H315" i="21" a="1"/>
  <c r="H315" i="21" s="1"/>
  <c r="H316" i="21" a="1"/>
  <c r="H316" i="21" s="1"/>
  <c r="H317" i="21" a="1"/>
  <c r="H317" i="21" s="1"/>
  <c r="H318" i="21" a="1"/>
  <c r="H318" i="21" s="1"/>
  <c r="H319" i="21" a="1"/>
  <c r="H319" i="21" s="1"/>
  <c r="H320" i="21" a="1"/>
  <c r="H320" i="21" s="1"/>
  <c r="H321" i="21" a="1"/>
  <c r="H321" i="21" s="1"/>
  <c r="H322" i="21" a="1"/>
  <c r="H322" i="21" s="1"/>
  <c r="H323" i="21" a="1"/>
  <c r="H323" i="21" s="1"/>
  <c r="H324" i="21" a="1"/>
  <c r="H324" i="21" s="1"/>
  <c r="H325" i="21" a="1"/>
  <c r="H325" i="21" s="1"/>
  <c r="H326" i="21" a="1"/>
  <c r="H326" i="21" s="1"/>
  <c r="H327" i="21" a="1"/>
  <c r="H327" i="21" s="1"/>
  <c r="H328" i="21" a="1"/>
  <c r="H328" i="21" s="1"/>
  <c r="H329" i="21" a="1"/>
  <c r="H329" i="21" s="1"/>
  <c r="H330" i="21" a="1"/>
  <c r="H330" i="21" s="1"/>
  <c r="H331" i="21" a="1"/>
  <c r="H331" i="21" s="1"/>
  <c r="H332" i="21" a="1"/>
  <c r="H332" i="21" s="1"/>
  <c r="H333" i="21" a="1"/>
  <c r="H333" i="21" s="1"/>
  <c r="H334" i="21" a="1"/>
  <c r="H334" i="21" s="1"/>
  <c r="H335" i="21" a="1"/>
  <c r="H335" i="21" s="1"/>
  <c r="H336" i="21" a="1"/>
  <c r="H336" i="21" s="1"/>
  <c r="H337" i="21" a="1"/>
  <c r="H337" i="21" s="1"/>
  <c r="H338" i="21" a="1"/>
  <c r="H338" i="21" s="1"/>
  <c r="H339" i="21" a="1"/>
  <c r="H339" i="21" s="1"/>
  <c r="H340" i="21" a="1"/>
  <c r="H340" i="21" s="1"/>
  <c r="H341" i="21" a="1"/>
  <c r="H341" i="21" s="1"/>
  <c r="H342" i="21" a="1"/>
  <c r="H342" i="21" s="1"/>
  <c r="H343" i="21" a="1"/>
  <c r="H343" i="21" s="1"/>
  <c r="H344" i="21" a="1"/>
  <c r="H344" i="21" s="1"/>
  <c r="H345" i="21" a="1"/>
  <c r="H345" i="21" s="1"/>
  <c r="H346" i="21" a="1"/>
  <c r="H346" i="21" s="1"/>
  <c r="H347" i="21" a="1"/>
  <c r="H347" i="21" s="1"/>
  <c r="H348" i="21" a="1"/>
  <c r="H348" i="21" s="1"/>
  <c r="H349" i="21" a="1"/>
  <c r="H349" i="21" s="1"/>
  <c r="H350" i="21" a="1"/>
  <c r="H350" i="21" s="1"/>
  <c r="H351" i="21" a="1"/>
  <c r="H351" i="21" s="1"/>
  <c r="H352" i="21" a="1"/>
  <c r="H352" i="21" s="1"/>
  <c r="H353" i="21" a="1"/>
  <c r="H353" i="21" s="1"/>
  <c r="H354" i="21" a="1"/>
  <c r="H354" i="21" s="1"/>
  <c r="H355" i="21" a="1"/>
  <c r="H355" i="21" s="1"/>
  <c r="H356" i="21" a="1"/>
  <c r="H356" i="21" s="1"/>
  <c r="H357" i="21" a="1"/>
  <c r="H357" i="21" s="1"/>
  <c r="H358" i="21" a="1"/>
  <c r="H358" i="21" s="1"/>
  <c r="H359" i="21" a="1"/>
  <c r="H359" i="21" s="1"/>
  <c r="H360" i="21" a="1"/>
  <c r="H360" i="21" s="1"/>
  <c r="H361" i="21" a="1"/>
  <c r="H361" i="21" s="1"/>
  <c r="H362" i="21" a="1"/>
  <c r="H362" i="21" s="1"/>
  <c r="H363" i="21" a="1"/>
  <c r="H363" i="21" s="1"/>
  <c r="H364" i="21" a="1"/>
  <c r="H364" i="21" s="1"/>
  <c r="H365" i="21" a="1"/>
  <c r="H365" i="21" s="1"/>
  <c r="H366" i="21" a="1"/>
  <c r="H366" i="21" s="1"/>
  <c r="H367" i="21" a="1"/>
  <c r="H367" i="21" s="1"/>
  <c r="H368" i="21" a="1"/>
  <c r="H368" i="21" s="1"/>
  <c r="H369" i="21" a="1"/>
  <c r="H369" i="21" s="1"/>
  <c r="H370" i="21" a="1"/>
  <c r="H370" i="21" s="1"/>
  <c r="H371" i="21" a="1"/>
  <c r="H371" i="21" s="1"/>
  <c r="H372" i="21" a="1"/>
  <c r="H372" i="21" s="1"/>
  <c r="H373" i="21" a="1"/>
  <c r="H373" i="21" s="1"/>
  <c r="H374" i="21" a="1"/>
  <c r="H374" i="21" s="1"/>
  <c r="H375" i="21" a="1"/>
  <c r="H375" i="21" s="1"/>
  <c r="H376" i="21" a="1"/>
  <c r="H376" i="21" s="1"/>
  <c r="H377" i="21" a="1"/>
  <c r="H377" i="21" s="1"/>
  <c r="H378" i="21" a="1"/>
  <c r="H378" i="21" s="1"/>
  <c r="H379" i="21" a="1"/>
  <c r="H379" i="21" s="1"/>
  <c r="H380" i="21" a="1"/>
  <c r="H380" i="21" s="1"/>
  <c r="H381" i="21" a="1"/>
  <c r="H381" i="21" s="1"/>
  <c r="H382" i="21" a="1"/>
  <c r="H382" i="21" s="1"/>
  <c r="H383" i="21" a="1"/>
  <c r="H383" i="21" s="1"/>
  <c r="H384" i="21" a="1"/>
  <c r="H384" i="21" s="1"/>
  <c r="H385" i="21" a="1"/>
  <c r="H385" i="21" s="1"/>
  <c r="H386" i="21" a="1"/>
  <c r="H386" i="21" s="1"/>
  <c r="H387" i="21" a="1"/>
  <c r="H387" i="21" s="1"/>
  <c r="H388" i="21" a="1"/>
  <c r="H388" i="21" s="1"/>
  <c r="H389" i="21" a="1"/>
  <c r="H389" i="21" s="1"/>
  <c r="H390" i="21" a="1"/>
  <c r="H390" i="21" s="1"/>
  <c r="H391" i="21" a="1"/>
  <c r="H391" i="21" s="1"/>
  <c r="H392" i="21" a="1"/>
  <c r="H392" i="21" s="1"/>
  <c r="H393" i="21" a="1"/>
  <c r="H393" i="21" s="1"/>
  <c r="H394" i="21" a="1"/>
  <c r="H394" i="21" s="1"/>
  <c r="H395" i="21" a="1"/>
  <c r="H395" i="21" s="1"/>
  <c r="H396" i="21" a="1"/>
  <c r="H396" i="21" s="1"/>
  <c r="H397" i="21" a="1"/>
  <c r="H397" i="21" s="1"/>
  <c r="H398" i="21" a="1"/>
  <c r="H398" i="21" s="1"/>
  <c r="H399" i="21" a="1"/>
  <c r="H399" i="21" s="1"/>
  <c r="H400" i="21" a="1"/>
  <c r="H400" i="21" s="1"/>
  <c r="H401" i="21" a="1"/>
  <c r="H401" i="21" s="1"/>
  <c r="H402" i="21" a="1"/>
  <c r="H402" i="21" s="1"/>
  <c r="H403" i="21" a="1"/>
  <c r="H403" i="21" s="1"/>
  <c r="H404" i="21" a="1"/>
  <c r="H404" i="21" s="1"/>
  <c r="H405" i="21" a="1"/>
  <c r="H405" i="21" s="1"/>
  <c r="H406" i="21" a="1"/>
  <c r="H406" i="21" s="1"/>
  <c r="H407" i="21" a="1"/>
  <c r="H407" i="21" s="1"/>
  <c r="H408" i="21" a="1"/>
  <c r="H408" i="21" s="1"/>
  <c r="H409" i="21" a="1"/>
  <c r="H409" i="21" s="1"/>
  <c r="H410" i="21" a="1"/>
  <c r="H410" i="21" s="1"/>
  <c r="H411" i="21" a="1"/>
  <c r="H411" i="21" s="1"/>
  <c r="H412" i="21" a="1"/>
  <c r="H412" i="21" s="1"/>
  <c r="H413" i="21" a="1"/>
  <c r="H413" i="21" s="1"/>
  <c r="H414" i="21" a="1"/>
  <c r="H414" i="21" s="1"/>
  <c r="H415" i="21" a="1"/>
  <c r="H415" i="21" s="1"/>
  <c r="H416" i="21" a="1"/>
  <c r="H416" i="21" s="1"/>
  <c r="H417" i="21" a="1"/>
  <c r="H417" i="21" s="1"/>
  <c r="H418" i="21" a="1"/>
  <c r="H418" i="21" s="1"/>
  <c r="H419" i="21" a="1"/>
  <c r="H419" i="21" s="1"/>
  <c r="H420" i="21" a="1"/>
  <c r="H420" i="21" s="1"/>
  <c r="H421" i="21" a="1"/>
  <c r="H421" i="21" s="1"/>
  <c r="H422" i="21" a="1"/>
  <c r="H422" i="21" s="1"/>
  <c r="H423" i="21" a="1"/>
  <c r="H423" i="21" s="1"/>
  <c r="H424" i="21" a="1"/>
  <c r="H424" i="21" s="1"/>
  <c r="H425" i="21" a="1"/>
  <c r="H425" i="21" s="1"/>
  <c r="H426" i="21" a="1"/>
  <c r="H426" i="21" s="1"/>
  <c r="H427" i="21" a="1"/>
  <c r="H427" i="21" s="1"/>
  <c r="H428" i="21" a="1"/>
  <c r="H428" i="21" s="1"/>
  <c r="H429" i="21" a="1"/>
  <c r="H429" i="21" s="1"/>
  <c r="H430" i="21" a="1"/>
  <c r="H430" i="21" s="1"/>
  <c r="H431" i="21" a="1"/>
  <c r="H431" i="21" s="1"/>
  <c r="H432" i="21" a="1"/>
  <c r="H432" i="21" s="1"/>
  <c r="H433" i="21" a="1"/>
  <c r="H433" i="21" s="1"/>
  <c r="H434" i="21" a="1"/>
  <c r="H434" i="21" s="1"/>
  <c r="H435" i="21" a="1"/>
  <c r="H435" i="21" s="1"/>
  <c r="H436" i="21" a="1"/>
  <c r="H436" i="21" s="1"/>
  <c r="H437" i="21" a="1"/>
  <c r="H437" i="21" s="1"/>
  <c r="H438" i="21" a="1"/>
  <c r="H438" i="21" s="1"/>
  <c r="H439" i="21" a="1"/>
  <c r="H439" i="21" s="1"/>
  <c r="H440" i="21" a="1"/>
  <c r="H440" i="21" s="1"/>
  <c r="H441" i="21" a="1"/>
  <c r="H441" i="21" s="1"/>
  <c r="H442" i="21" a="1"/>
  <c r="H442" i="21" s="1"/>
  <c r="H443" i="21" a="1"/>
  <c r="H443" i="21" s="1"/>
  <c r="H444" i="21" a="1"/>
  <c r="H444" i="21" s="1"/>
  <c r="H445" i="21" a="1"/>
  <c r="H445" i="21" s="1"/>
  <c r="H446" i="21" a="1"/>
  <c r="H446" i="21" s="1"/>
  <c r="H447" i="21" a="1"/>
  <c r="H447" i="21" s="1"/>
  <c r="H448" i="21" a="1"/>
  <c r="H448" i="21" s="1"/>
  <c r="H449" i="21" a="1"/>
  <c r="H449" i="21" s="1"/>
  <c r="H450" i="21" a="1"/>
  <c r="H450" i="21" s="1"/>
  <c r="H451" i="21" a="1"/>
  <c r="H451" i="21" s="1"/>
  <c r="H452" i="21" a="1"/>
  <c r="H452" i="21" s="1"/>
  <c r="H453" i="21" a="1"/>
  <c r="H453" i="21" s="1"/>
  <c r="H454" i="21" a="1"/>
  <c r="H454" i="21" s="1"/>
  <c r="H455" i="21" a="1"/>
  <c r="H455" i="21" s="1"/>
  <c r="H456" i="21" a="1"/>
  <c r="H456" i="21" s="1"/>
  <c r="H457" i="21" a="1"/>
  <c r="H457" i="21" s="1"/>
  <c r="H458" i="21" a="1"/>
  <c r="H458" i="21" s="1"/>
  <c r="H459" i="21" a="1"/>
  <c r="H459" i="21" s="1"/>
  <c r="H460" i="21" a="1"/>
  <c r="H460" i="21" s="1"/>
  <c r="H461" i="21" a="1"/>
  <c r="H461" i="21" s="1"/>
  <c r="H462" i="21" a="1"/>
  <c r="H462" i="21" s="1"/>
  <c r="H463" i="21" a="1"/>
  <c r="H463" i="21" s="1"/>
  <c r="H464" i="21" a="1"/>
  <c r="H464" i="21" s="1"/>
  <c r="H465" i="21" a="1"/>
  <c r="H465" i="21" s="1"/>
  <c r="H466" i="21" a="1"/>
  <c r="H466" i="21" s="1"/>
  <c r="H467" i="21" a="1"/>
  <c r="H467" i="21" s="1"/>
  <c r="H468" i="21" a="1"/>
  <c r="H468" i="21" s="1"/>
  <c r="H469" i="21" a="1"/>
  <c r="H469" i="21" s="1"/>
  <c r="H470" i="21" a="1"/>
  <c r="H470" i="21" s="1"/>
  <c r="H471" i="21" a="1"/>
  <c r="H471" i="21" s="1"/>
  <c r="H472" i="21" a="1"/>
  <c r="H472" i="21" s="1"/>
  <c r="H473" i="21" a="1"/>
  <c r="H473" i="21" s="1"/>
  <c r="H474" i="21" a="1"/>
  <c r="H474" i="21" s="1"/>
  <c r="H475" i="21" a="1"/>
  <c r="H475" i="21" s="1"/>
  <c r="H476" i="21" a="1"/>
  <c r="H476" i="21" s="1"/>
  <c r="H477" i="21" a="1"/>
  <c r="H477" i="21" s="1"/>
  <c r="H478" i="21" a="1"/>
  <c r="H478" i="21" s="1"/>
  <c r="H479" i="21" a="1"/>
  <c r="H479" i="21" s="1"/>
  <c r="H480" i="21" a="1"/>
  <c r="H480" i="21" s="1"/>
  <c r="H481" i="21" a="1"/>
  <c r="H481" i="21" s="1"/>
  <c r="H482" i="21" a="1"/>
  <c r="H482" i="21" s="1"/>
  <c r="H483" i="21" a="1"/>
  <c r="H483" i="21" s="1"/>
  <c r="H484" i="21" a="1"/>
  <c r="H484" i="21" s="1"/>
  <c r="H485" i="21" a="1"/>
  <c r="H485" i="21" s="1"/>
  <c r="H486" i="21" a="1"/>
  <c r="H486" i="21" s="1"/>
  <c r="H487" i="21" a="1"/>
  <c r="H487" i="21" s="1"/>
  <c r="H488" i="21" a="1"/>
  <c r="H488" i="21" s="1"/>
  <c r="H489" i="21" a="1"/>
  <c r="H489" i="21" s="1"/>
  <c r="H490" i="21" a="1"/>
  <c r="H490" i="21" s="1"/>
  <c r="H491" i="21" a="1"/>
  <c r="H491" i="21" s="1"/>
  <c r="H492" i="21" a="1"/>
  <c r="H492" i="21" s="1"/>
  <c r="H493" i="21" a="1"/>
  <c r="H493" i="21" s="1"/>
  <c r="H494" i="21" a="1"/>
  <c r="H494" i="21" s="1"/>
  <c r="H495" i="21" a="1"/>
  <c r="H495" i="21" s="1"/>
  <c r="H496" i="21" a="1"/>
  <c r="H496" i="21" s="1"/>
  <c r="H497" i="21" a="1"/>
  <c r="H497" i="21" s="1"/>
  <c r="H498" i="21" a="1"/>
  <c r="H498" i="21" s="1"/>
  <c r="H499" i="21" a="1"/>
  <c r="H499" i="21" s="1"/>
  <c r="F82" i="19" a="1"/>
  <c r="F82" i="19" s="1"/>
  <c r="F83" i="19" a="1"/>
  <c r="F83" i="19" s="1"/>
  <c r="F84" i="19" a="1"/>
  <c r="F84" i="19" s="1"/>
  <c r="F85" i="19" a="1"/>
  <c r="F85" i="19" s="1"/>
  <c r="F86" i="19" a="1"/>
  <c r="F86" i="19" s="1"/>
  <c r="F87" i="19" a="1"/>
  <c r="F87" i="19" s="1"/>
  <c r="F88" i="19" a="1"/>
  <c r="F88" i="19" s="1"/>
  <c r="F89" i="19" a="1"/>
  <c r="F89" i="19" s="1"/>
  <c r="F90" i="19" a="1"/>
  <c r="F90" i="19" s="1"/>
  <c r="F91" i="19" a="1"/>
  <c r="F91" i="19" s="1"/>
  <c r="F92" i="19" a="1"/>
  <c r="F92" i="19" s="1"/>
  <c r="F93" i="19" a="1"/>
  <c r="F93" i="19" s="1"/>
  <c r="F94" i="19" a="1"/>
  <c r="F94" i="19" s="1"/>
  <c r="F95" i="19" a="1"/>
  <c r="F95" i="19" s="1"/>
  <c r="F96" i="19" a="1"/>
  <c r="F96" i="19" s="1"/>
  <c r="F97" i="19" a="1"/>
  <c r="F97" i="19" s="1"/>
  <c r="F98" i="19" a="1"/>
  <c r="F98" i="19" s="1"/>
  <c r="F99" i="19" a="1"/>
  <c r="F99" i="19" s="1"/>
  <c r="F100" i="19" a="1"/>
  <c r="F100" i="19" s="1"/>
  <c r="F101" i="19" a="1"/>
  <c r="F101" i="19" s="1"/>
  <c r="F102" i="19" a="1"/>
  <c r="F102" i="19" s="1"/>
  <c r="F103" i="19" a="1"/>
  <c r="F103" i="19" s="1"/>
  <c r="F104" i="19" a="1"/>
  <c r="F104" i="19" s="1"/>
  <c r="F105" i="19" a="1"/>
  <c r="F105" i="19" s="1"/>
  <c r="F106" i="19" a="1"/>
  <c r="F106" i="19" s="1"/>
  <c r="F107" i="19" a="1"/>
  <c r="F107" i="19" s="1"/>
  <c r="F108" i="19" a="1"/>
  <c r="F108" i="19" s="1"/>
  <c r="F109" i="19" a="1"/>
  <c r="F109" i="19" s="1"/>
  <c r="F110" i="19" a="1"/>
  <c r="F110" i="19" s="1"/>
  <c r="F111" i="19" a="1"/>
  <c r="F111" i="19" s="1"/>
  <c r="F112" i="19" a="1"/>
  <c r="F112" i="19" s="1"/>
  <c r="F113" i="19" a="1"/>
  <c r="F113" i="19" s="1"/>
  <c r="F114" i="19" a="1"/>
  <c r="F114" i="19" s="1"/>
  <c r="F115" i="19" a="1"/>
  <c r="F115" i="19" s="1"/>
  <c r="F116" i="19" a="1"/>
  <c r="F116" i="19" s="1"/>
  <c r="F117" i="19" a="1"/>
  <c r="F117" i="19" s="1"/>
  <c r="F118" i="19" a="1"/>
  <c r="F118" i="19" s="1"/>
  <c r="F119" i="19" a="1"/>
  <c r="F119" i="19" s="1"/>
  <c r="F120" i="19" a="1"/>
  <c r="F120" i="19" s="1"/>
  <c r="F121" i="19" a="1"/>
  <c r="F121" i="19" s="1"/>
  <c r="F122" i="19" a="1"/>
  <c r="F122" i="19" s="1"/>
  <c r="F123" i="19" a="1"/>
  <c r="F123" i="19" s="1"/>
  <c r="F124" i="19" a="1"/>
  <c r="F124" i="19" s="1"/>
  <c r="F125" i="19" a="1"/>
  <c r="F125" i="19" s="1"/>
  <c r="F126" i="19" a="1"/>
  <c r="F126" i="19" s="1"/>
  <c r="F127" i="19" a="1"/>
  <c r="F127" i="19" s="1"/>
  <c r="F128" i="19" a="1"/>
  <c r="F128" i="19" s="1"/>
  <c r="F129" i="19" a="1"/>
  <c r="F129" i="19" s="1"/>
  <c r="F130" i="19" a="1"/>
  <c r="F130" i="19" s="1"/>
  <c r="F131" i="19" a="1"/>
  <c r="F131" i="19" s="1"/>
  <c r="F132" i="19" a="1"/>
  <c r="F132" i="19" s="1"/>
  <c r="F133" i="19" a="1"/>
  <c r="F133" i="19" s="1"/>
  <c r="F134" i="19" a="1"/>
  <c r="F134" i="19" s="1"/>
  <c r="F135" i="19" a="1"/>
  <c r="F135" i="19" s="1"/>
  <c r="F136" i="19" a="1"/>
  <c r="F136" i="19" s="1"/>
  <c r="F137" i="19" a="1"/>
  <c r="F137" i="19" s="1"/>
  <c r="F138" i="19" a="1"/>
  <c r="F138" i="19" s="1"/>
  <c r="F139" i="19" a="1"/>
  <c r="F139" i="19" s="1"/>
  <c r="F140" i="19" a="1"/>
  <c r="F140" i="19" s="1"/>
  <c r="F141" i="19" a="1"/>
  <c r="F141" i="19" s="1"/>
  <c r="F142" i="19" a="1"/>
  <c r="F142" i="19" s="1"/>
  <c r="F143" i="19" a="1"/>
  <c r="F143" i="19" s="1"/>
  <c r="F144" i="19" a="1"/>
  <c r="F144" i="19" s="1"/>
  <c r="F145" i="19" a="1"/>
  <c r="F145" i="19" s="1"/>
  <c r="F146" i="19" a="1"/>
  <c r="F146" i="19" s="1"/>
  <c r="F147" i="19" a="1"/>
  <c r="F147" i="19" s="1"/>
  <c r="F148" i="19" a="1"/>
  <c r="F148" i="19" s="1"/>
  <c r="F149" i="19" a="1"/>
  <c r="F149" i="19" s="1"/>
  <c r="F150" i="19" a="1"/>
  <c r="F150" i="19" s="1"/>
  <c r="F151" i="19" a="1"/>
  <c r="F151" i="19" s="1"/>
  <c r="F152" i="19" a="1"/>
  <c r="F152" i="19" s="1"/>
  <c r="F153" i="19" a="1"/>
  <c r="F153" i="19" s="1"/>
  <c r="F154" i="19" a="1"/>
  <c r="F154" i="19" s="1"/>
  <c r="F155" i="19" a="1"/>
  <c r="F155" i="19" s="1"/>
  <c r="F156" i="19" a="1"/>
  <c r="F156" i="19" s="1"/>
  <c r="F157" i="19" a="1"/>
  <c r="F157" i="19" s="1"/>
  <c r="F158" i="19" a="1"/>
  <c r="F158" i="19" s="1"/>
  <c r="F159" i="19" a="1"/>
  <c r="F159" i="19" s="1"/>
  <c r="F160" i="19" a="1"/>
  <c r="F160" i="19" s="1"/>
  <c r="F161" i="19" a="1"/>
  <c r="F161" i="19" s="1"/>
  <c r="F162" i="19" a="1"/>
  <c r="F162" i="19" s="1"/>
  <c r="F163" i="19" a="1"/>
  <c r="F163" i="19" s="1"/>
  <c r="F164" i="19" a="1"/>
  <c r="F164" i="19" s="1"/>
  <c r="F165" i="19" a="1"/>
  <c r="F165" i="19" s="1"/>
  <c r="F166" i="19" a="1"/>
  <c r="F166" i="19" s="1"/>
  <c r="F167" i="19" a="1"/>
  <c r="F167" i="19" s="1"/>
  <c r="F168" i="19" a="1"/>
  <c r="F168" i="19" s="1"/>
  <c r="F169" i="19" a="1"/>
  <c r="F169" i="19" s="1"/>
  <c r="F170" i="19" a="1"/>
  <c r="F170" i="19" s="1"/>
  <c r="F171" i="19" a="1"/>
  <c r="F171" i="19" s="1"/>
  <c r="F172" i="19" a="1"/>
  <c r="F172" i="19" s="1"/>
  <c r="F173" i="19" a="1"/>
  <c r="F173" i="19" s="1"/>
  <c r="F174" i="19" a="1"/>
  <c r="F174" i="19" s="1"/>
  <c r="F175" i="19" a="1"/>
  <c r="F175" i="19" s="1"/>
  <c r="F176" i="19" a="1"/>
  <c r="F176" i="19" s="1"/>
  <c r="F177" i="19" a="1"/>
  <c r="F177" i="19" s="1"/>
  <c r="F178" i="19" a="1"/>
  <c r="F178" i="19" s="1"/>
  <c r="F179" i="19" a="1"/>
  <c r="F179" i="19" s="1"/>
  <c r="F180" i="19" a="1"/>
  <c r="F180" i="19" s="1"/>
  <c r="F181" i="19" a="1"/>
  <c r="F181" i="19" s="1"/>
  <c r="F182" i="19" a="1"/>
  <c r="F182" i="19" s="1"/>
  <c r="F183" i="19" a="1"/>
  <c r="F183" i="19" s="1"/>
  <c r="F184" i="19" a="1"/>
  <c r="F184" i="19" s="1"/>
  <c r="F185" i="19" a="1"/>
  <c r="F185" i="19" s="1"/>
  <c r="F186" i="19" a="1"/>
  <c r="F186" i="19" s="1"/>
  <c r="F187" i="19" a="1"/>
  <c r="F187" i="19" s="1"/>
  <c r="F188" i="19" a="1"/>
  <c r="F188" i="19" s="1"/>
  <c r="F189" i="19" a="1"/>
  <c r="F189" i="19" s="1"/>
  <c r="F190" i="19" a="1"/>
  <c r="F190" i="19" s="1"/>
  <c r="F191" i="19" a="1"/>
  <c r="F191" i="19" s="1"/>
  <c r="F192" i="19" a="1"/>
  <c r="F192" i="19" s="1"/>
  <c r="F193" i="19" a="1"/>
  <c r="F193" i="19" s="1"/>
  <c r="F194" i="19" a="1"/>
  <c r="F194" i="19" s="1"/>
  <c r="F195" i="19" a="1"/>
  <c r="F195" i="19" s="1"/>
  <c r="F196" i="19" a="1"/>
  <c r="F196" i="19" s="1"/>
  <c r="F197" i="19" a="1"/>
  <c r="F197" i="19" s="1"/>
  <c r="F198" i="19" a="1"/>
  <c r="F198" i="19" s="1"/>
  <c r="F199" i="19" a="1"/>
  <c r="F199" i="19" s="1"/>
  <c r="F200" i="19" a="1"/>
  <c r="F200" i="19" s="1"/>
  <c r="F201" i="19" a="1"/>
  <c r="F201" i="19" s="1"/>
  <c r="F202" i="19" a="1"/>
  <c r="F202" i="19" s="1"/>
  <c r="F203" i="19" a="1"/>
  <c r="F203" i="19" s="1"/>
  <c r="F204" i="19" a="1"/>
  <c r="F204" i="19" s="1"/>
  <c r="F205" i="19" a="1"/>
  <c r="F205" i="19" s="1"/>
  <c r="F206" i="19" a="1"/>
  <c r="F206" i="19" s="1"/>
  <c r="F207" i="19" a="1"/>
  <c r="F207" i="19" s="1"/>
  <c r="F208" i="19" a="1"/>
  <c r="F208" i="19" s="1"/>
  <c r="F209" i="19" a="1"/>
  <c r="F209" i="19" s="1"/>
  <c r="F210" i="19" a="1"/>
  <c r="F210" i="19" s="1"/>
  <c r="F211" i="19" a="1"/>
  <c r="F211" i="19" s="1"/>
  <c r="F212" i="19" a="1"/>
  <c r="F212" i="19" s="1"/>
  <c r="F213" i="19" a="1"/>
  <c r="F213" i="19" s="1"/>
  <c r="F214" i="19" a="1"/>
  <c r="F214" i="19" s="1"/>
  <c r="F215" i="19" a="1"/>
  <c r="F215" i="19" s="1"/>
  <c r="F216" i="19" a="1"/>
  <c r="F216" i="19" s="1"/>
  <c r="F217" i="19" a="1"/>
  <c r="F217" i="19" s="1"/>
  <c r="F218" i="19" a="1"/>
  <c r="F218" i="19" s="1"/>
  <c r="F219" i="19" a="1"/>
  <c r="F219" i="19" s="1"/>
  <c r="F220" i="19" a="1"/>
  <c r="F220" i="19" s="1"/>
  <c r="F221" i="19" a="1"/>
  <c r="F221" i="19" s="1"/>
  <c r="F222" i="19" a="1"/>
  <c r="F222" i="19" s="1"/>
  <c r="F223" i="19" a="1"/>
  <c r="F223" i="19" s="1"/>
  <c r="F224" i="19" a="1"/>
  <c r="F224" i="19" s="1"/>
  <c r="F225" i="19" a="1"/>
  <c r="F225" i="19" s="1"/>
  <c r="F226" i="19" a="1"/>
  <c r="F226" i="19" s="1"/>
  <c r="F227" i="19" a="1"/>
  <c r="F227" i="19" s="1"/>
  <c r="F228" i="19" a="1"/>
  <c r="F228" i="19" s="1"/>
  <c r="F229" i="19" a="1"/>
  <c r="F229" i="19" s="1"/>
  <c r="F230" i="19" a="1"/>
  <c r="F230" i="19" s="1"/>
  <c r="F231" i="19" a="1"/>
  <c r="F231" i="19" s="1"/>
  <c r="F232" i="19" a="1"/>
  <c r="F232" i="19" s="1"/>
  <c r="F233" i="19" a="1"/>
  <c r="F233" i="19" s="1"/>
  <c r="F234" i="19" a="1"/>
  <c r="F234" i="19" s="1"/>
  <c r="F235" i="19" a="1"/>
  <c r="F235" i="19" s="1"/>
  <c r="F236" i="19" a="1"/>
  <c r="F236" i="19" s="1"/>
  <c r="F237" i="19" a="1"/>
  <c r="F237" i="19" s="1"/>
  <c r="F238" i="19" a="1"/>
  <c r="F238" i="19" s="1"/>
  <c r="F239" i="19" a="1"/>
  <c r="F239" i="19" s="1"/>
  <c r="F240" i="19" a="1"/>
  <c r="F240" i="19" s="1"/>
  <c r="F241" i="19" a="1"/>
  <c r="F241" i="19" s="1"/>
  <c r="F242" i="19" a="1"/>
  <c r="F242" i="19" s="1"/>
  <c r="F243" i="19" a="1"/>
  <c r="F243" i="19" s="1"/>
  <c r="F244" i="19" a="1"/>
  <c r="F244" i="19" s="1"/>
  <c r="F245" i="19" a="1"/>
  <c r="F245" i="19" s="1"/>
  <c r="F246" i="19" a="1"/>
  <c r="F246" i="19" s="1"/>
  <c r="F247" i="19" a="1"/>
  <c r="F247" i="19" s="1"/>
  <c r="F248" i="19" a="1"/>
  <c r="F248" i="19" s="1"/>
  <c r="F249" i="19" a="1"/>
  <c r="F249" i="19" s="1"/>
  <c r="F250" i="19" a="1"/>
  <c r="F250" i="19" s="1"/>
  <c r="F251" i="19" a="1"/>
  <c r="F251" i="19" s="1"/>
  <c r="F252" i="19" a="1"/>
  <c r="F252" i="19" s="1"/>
  <c r="F253" i="19" a="1"/>
  <c r="F253" i="19" s="1"/>
  <c r="F254" i="19" a="1"/>
  <c r="F254" i="19" s="1"/>
  <c r="F255" i="19" a="1"/>
  <c r="F255" i="19" s="1"/>
  <c r="F256" i="19" a="1"/>
  <c r="F256" i="19" s="1"/>
  <c r="F257" i="19" a="1"/>
  <c r="F257" i="19" s="1"/>
  <c r="F258" i="19" a="1"/>
  <c r="F258" i="19" s="1"/>
  <c r="F259" i="19" a="1"/>
  <c r="F259" i="19" s="1"/>
  <c r="F260" i="19" a="1"/>
  <c r="F260" i="19" s="1"/>
  <c r="F261" i="19" a="1"/>
  <c r="F261" i="19" s="1"/>
  <c r="F262" i="19" a="1"/>
  <c r="F262" i="19" s="1"/>
  <c r="F263" i="19" a="1"/>
  <c r="F263" i="19" s="1"/>
  <c r="F264" i="19" a="1"/>
  <c r="F264" i="19" s="1"/>
  <c r="F265" i="19" a="1"/>
  <c r="F265" i="19" s="1"/>
  <c r="F266" i="19" a="1"/>
  <c r="F266" i="19" s="1"/>
  <c r="F267" i="19" a="1"/>
  <c r="F267" i="19" s="1"/>
  <c r="F268" i="19" a="1"/>
  <c r="F268" i="19" s="1"/>
  <c r="F269" i="19" a="1"/>
  <c r="F269" i="19" s="1"/>
  <c r="F270" i="19" a="1"/>
  <c r="F270" i="19" s="1"/>
  <c r="F271" i="19" a="1"/>
  <c r="F271" i="19" s="1"/>
  <c r="F272" i="19" a="1"/>
  <c r="F272" i="19" s="1"/>
  <c r="F273" i="19" a="1"/>
  <c r="F273" i="19" s="1"/>
  <c r="F274" i="19" a="1"/>
  <c r="F274" i="19" s="1"/>
  <c r="F275" i="19" a="1"/>
  <c r="F275" i="19" s="1"/>
  <c r="F276" i="19" a="1"/>
  <c r="F276" i="19" s="1"/>
  <c r="F277" i="19" a="1"/>
  <c r="F277" i="19" s="1"/>
  <c r="F278" i="19" a="1"/>
  <c r="F278" i="19" s="1"/>
  <c r="F279" i="19" a="1"/>
  <c r="F279" i="19" s="1"/>
  <c r="F280" i="19" a="1"/>
  <c r="F280" i="19" s="1"/>
  <c r="F281" i="19" a="1"/>
  <c r="F281" i="19" s="1"/>
  <c r="F282" i="19" a="1"/>
  <c r="F282" i="19" s="1"/>
  <c r="F283" i="19" a="1"/>
  <c r="F283" i="19" s="1"/>
  <c r="F284" i="19" a="1"/>
  <c r="F284" i="19" s="1"/>
  <c r="F285" i="19" a="1"/>
  <c r="F285" i="19" s="1"/>
  <c r="F286" i="19" a="1"/>
  <c r="F286" i="19" s="1"/>
  <c r="F287" i="19" a="1"/>
  <c r="F287" i="19" s="1"/>
  <c r="F288" i="19" a="1"/>
  <c r="F288" i="19" s="1"/>
  <c r="F289" i="19" a="1"/>
  <c r="F289" i="19" s="1"/>
  <c r="F290" i="19" a="1"/>
  <c r="F290" i="19" s="1"/>
  <c r="F291" i="19" a="1"/>
  <c r="F291" i="19" s="1"/>
  <c r="F292" i="19" a="1"/>
  <c r="F292" i="19" s="1"/>
  <c r="F293" i="19" a="1"/>
  <c r="F293" i="19" s="1"/>
  <c r="F294" i="19" a="1"/>
  <c r="F294" i="19" s="1"/>
  <c r="F295" i="19" a="1"/>
  <c r="F295" i="19" s="1"/>
  <c r="F296" i="19" a="1"/>
  <c r="F296" i="19" s="1"/>
  <c r="F297" i="19" a="1"/>
  <c r="F297" i="19" s="1"/>
  <c r="F298" i="19" a="1"/>
  <c r="F298" i="19" s="1"/>
  <c r="F299" i="19" a="1"/>
  <c r="F299" i="19" s="1"/>
  <c r="F300" i="19" a="1"/>
  <c r="F300" i="19" s="1"/>
  <c r="F301" i="19" a="1"/>
  <c r="F301" i="19" s="1"/>
  <c r="F302" i="19" a="1"/>
  <c r="F302" i="19" s="1"/>
  <c r="F303" i="19" a="1"/>
  <c r="F303" i="19" s="1"/>
  <c r="F304" i="19" a="1"/>
  <c r="F304" i="19" s="1"/>
  <c r="F305" i="19" a="1"/>
  <c r="F305" i="19" s="1"/>
  <c r="F306" i="19" a="1"/>
  <c r="F306" i="19" s="1"/>
  <c r="F307" i="19" a="1"/>
  <c r="F307" i="19" s="1"/>
  <c r="F308" i="19" a="1"/>
  <c r="F308" i="19" s="1"/>
  <c r="F309" i="19" a="1"/>
  <c r="F309" i="19" s="1"/>
  <c r="F310" i="19" a="1"/>
  <c r="F310" i="19" s="1"/>
  <c r="F311" i="19" a="1"/>
  <c r="F311" i="19" s="1"/>
  <c r="F312" i="19" a="1"/>
  <c r="F312" i="19" s="1"/>
  <c r="F313" i="19" a="1"/>
  <c r="F313" i="19" s="1"/>
  <c r="F314" i="19" a="1"/>
  <c r="F314" i="19" s="1"/>
  <c r="F315" i="19" a="1"/>
  <c r="F315" i="19" s="1"/>
  <c r="F316" i="19" a="1"/>
  <c r="F316" i="19" s="1"/>
  <c r="F317" i="19" a="1"/>
  <c r="F317" i="19" s="1"/>
  <c r="F318" i="19" a="1"/>
  <c r="F318" i="19" s="1"/>
  <c r="F319" i="19" a="1"/>
  <c r="F319" i="19" s="1"/>
  <c r="F320" i="19" a="1"/>
  <c r="F320" i="19" s="1"/>
  <c r="F321" i="19" a="1"/>
  <c r="F321" i="19" s="1"/>
  <c r="F322" i="19" a="1"/>
  <c r="F322" i="19" s="1"/>
  <c r="F323" i="19" a="1"/>
  <c r="F323" i="19" s="1"/>
  <c r="F324" i="19" a="1"/>
  <c r="F324" i="19" s="1"/>
  <c r="F325" i="19" a="1"/>
  <c r="F325" i="19" s="1"/>
  <c r="F326" i="19" a="1"/>
  <c r="F326" i="19" s="1"/>
  <c r="F327" i="19" a="1"/>
  <c r="F327" i="19" s="1"/>
  <c r="F328" i="19" a="1"/>
  <c r="F328" i="19" s="1"/>
  <c r="F329" i="19" a="1"/>
  <c r="F329" i="19" s="1"/>
  <c r="F330" i="19" a="1"/>
  <c r="F330" i="19" s="1"/>
  <c r="F331" i="19" a="1"/>
  <c r="F331" i="19" s="1"/>
  <c r="F332" i="19" a="1"/>
  <c r="F332" i="19" s="1"/>
  <c r="F333" i="19" a="1"/>
  <c r="F333" i="19" s="1"/>
  <c r="F334" i="19" a="1"/>
  <c r="F334" i="19" s="1"/>
  <c r="F335" i="19" a="1"/>
  <c r="F335" i="19" s="1"/>
  <c r="F336" i="19" a="1"/>
  <c r="F336" i="19" s="1"/>
  <c r="F337" i="19" a="1"/>
  <c r="F337" i="19" s="1"/>
  <c r="F338" i="19" a="1"/>
  <c r="F338" i="19" s="1"/>
  <c r="F339" i="19" a="1"/>
  <c r="F339" i="19" s="1"/>
  <c r="F340" i="19" a="1"/>
  <c r="F340" i="19" s="1"/>
  <c r="F341" i="19" a="1"/>
  <c r="F341" i="19" s="1"/>
  <c r="F342" i="19" a="1"/>
  <c r="F342" i="19" s="1"/>
  <c r="F343" i="19" a="1"/>
  <c r="F343" i="19" s="1"/>
  <c r="F344" i="19" a="1"/>
  <c r="F344" i="19" s="1"/>
  <c r="F345" i="19" a="1"/>
  <c r="F345" i="19" s="1"/>
  <c r="F346" i="19" a="1"/>
  <c r="F346" i="19" s="1"/>
  <c r="F347" i="19" a="1"/>
  <c r="F347" i="19" s="1"/>
  <c r="F348" i="19" a="1"/>
  <c r="F348" i="19" s="1"/>
  <c r="F349" i="19" a="1"/>
  <c r="F349" i="19" s="1"/>
  <c r="F350" i="19" a="1"/>
  <c r="F350" i="19" s="1"/>
  <c r="F351" i="19" a="1"/>
  <c r="F351" i="19" s="1"/>
  <c r="F352" i="19" a="1"/>
  <c r="F352" i="19" s="1"/>
  <c r="F353" i="19" a="1"/>
  <c r="F353" i="19" s="1"/>
  <c r="F354" i="19" a="1"/>
  <c r="F354" i="19" s="1"/>
  <c r="F355" i="19" a="1"/>
  <c r="F355" i="19" s="1"/>
  <c r="F356" i="19" a="1"/>
  <c r="F356" i="19" s="1"/>
  <c r="F357" i="19" a="1"/>
  <c r="F357" i="19" s="1"/>
  <c r="F358" i="19" a="1"/>
  <c r="F358" i="19" s="1"/>
  <c r="F359" i="19" a="1"/>
  <c r="F359" i="19" s="1"/>
  <c r="F360" i="19" a="1"/>
  <c r="F360" i="19" s="1"/>
  <c r="F361" i="19" a="1"/>
  <c r="F361" i="19" s="1"/>
  <c r="F362" i="19" a="1"/>
  <c r="F362" i="19" s="1"/>
  <c r="F363" i="19" a="1"/>
  <c r="F363" i="19" s="1"/>
  <c r="F364" i="19" a="1"/>
  <c r="F364" i="19" s="1"/>
  <c r="F365" i="19" a="1"/>
  <c r="F365" i="19" s="1"/>
  <c r="F366" i="19" a="1"/>
  <c r="F366" i="19" s="1"/>
  <c r="F367" i="19" a="1"/>
  <c r="F367" i="19" s="1"/>
  <c r="F368" i="19" a="1"/>
  <c r="F368" i="19" s="1"/>
  <c r="F369" i="19" a="1"/>
  <c r="F369" i="19" s="1"/>
  <c r="F370" i="19" a="1"/>
  <c r="F370" i="19" s="1"/>
  <c r="F371" i="19" a="1"/>
  <c r="F371" i="19" s="1"/>
  <c r="F372" i="19" a="1"/>
  <c r="F372" i="19" s="1"/>
  <c r="F373" i="19" a="1"/>
  <c r="F373" i="19" s="1"/>
  <c r="F374" i="19" a="1"/>
  <c r="F374" i="19" s="1"/>
  <c r="F375" i="19" a="1"/>
  <c r="F375" i="19" s="1"/>
  <c r="F376" i="19" a="1"/>
  <c r="F376" i="19" s="1"/>
  <c r="F377" i="19" a="1"/>
  <c r="F377" i="19" s="1"/>
  <c r="F378" i="19" a="1"/>
  <c r="F378" i="19" s="1"/>
  <c r="F379" i="19" a="1"/>
  <c r="F379" i="19" s="1"/>
  <c r="F380" i="19" a="1"/>
  <c r="F380" i="19" s="1"/>
  <c r="F381" i="19" a="1"/>
  <c r="F381" i="19" s="1"/>
  <c r="F382" i="19" a="1"/>
  <c r="F382" i="19" s="1"/>
  <c r="F383" i="19" a="1"/>
  <c r="F383" i="19" s="1"/>
  <c r="F384" i="19" a="1"/>
  <c r="F384" i="19" s="1"/>
  <c r="F385" i="19" a="1"/>
  <c r="F385" i="19" s="1"/>
  <c r="F386" i="19" a="1"/>
  <c r="F386" i="19" s="1"/>
  <c r="F387" i="19" a="1"/>
  <c r="F387" i="19" s="1"/>
  <c r="F388" i="19" a="1"/>
  <c r="F388" i="19" s="1"/>
  <c r="F389" i="19" a="1"/>
  <c r="F389" i="19" s="1"/>
  <c r="F390" i="19" a="1"/>
  <c r="F390" i="19" s="1"/>
  <c r="F391" i="19" a="1"/>
  <c r="F391" i="19" s="1"/>
  <c r="F392" i="19" a="1"/>
  <c r="F392" i="19" s="1"/>
  <c r="F393" i="19" a="1"/>
  <c r="F393" i="19" s="1"/>
  <c r="F394" i="19" a="1"/>
  <c r="F394" i="19" s="1"/>
  <c r="F395" i="19" a="1"/>
  <c r="F395" i="19" s="1"/>
  <c r="F396" i="19" a="1"/>
  <c r="F396" i="19" s="1"/>
  <c r="F397" i="19" a="1"/>
  <c r="F397" i="19" s="1"/>
  <c r="F398" i="19" a="1"/>
  <c r="F398" i="19" s="1"/>
  <c r="F399" i="19" a="1"/>
  <c r="F399" i="19" s="1"/>
  <c r="F400" i="19" a="1"/>
  <c r="F400" i="19" s="1"/>
  <c r="F401" i="19" a="1"/>
  <c r="F401" i="19" s="1"/>
  <c r="F402" i="19" a="1"/>
  <c r="F402" i="19" s="1"/>
  <c r="F403" i="19" a="1"/>
  <c r="F403" i="19" s="1"/>
  <c r="F404" i="19" a="1"/>
  <c r="F404" i="19" s="1"/>
  <c r="F405" i="19" a="1"/>
  <c r="F405" i="19" s="1"/>
  <c r="F406" i="19" a="1"/>
  <c r="F406" i="19" s="1"/>
  <c r="F407" i="19" a="1"/>
  <c r="F407" i="19" s="1"/>
  <c r="F408" i="19" a="1"/>
  <c r="F408" i="19" s="1"/>
  <c r="F409" i="19" a="1"/>
  <c r="F409" i="19" s="1"/>
  <c r="F410" i="19" a="1"/>
  <c r="F410" i="19" s="1"/>
  <c r="F411" i="19" a="1"/>
  <c r="F411" i="19" s="1"/>
  <c r="F412" i="19" a="1"/>
  <c r="F412" i="19" s="1"/>
  <c r="F413" i="19" a="1"/>
  <c r="F413" i="19" s="1"/>
  <c r="F414" i="19" a="1"/>
  <c r="F414" i="19" s="1"/>
  <c r="F415" i="19" a="1"/>
  <c r="F415" i="19" s="1"/>
  <c r="F416" i="19" a="1"/>
  <c r="F416" i="19" s="1"/>
  <c r="F417" i="19" a="1"/>
  <c r="F417" i="19" s="1"/>
  <c r="F418" i="19" a="1"/>
  <c r="F418" i="19" s="1"/>
  <c r="F419" i="19" a="1"/>
  <c r="F419" i="19" s="1"/>
  <c r="F420" i="19" a="1"/>
  <c r="F420" i="19" s="1"/>
  <c r="F421" i="19" a="1"/>
  <c r="F421" i="19" s="1"/>
  <c r="F422" i="19" a="1"/>
  <c r="F422" i="19" s="1"/>
  <c r="F423" i="19" a="1"/>
  <c r="F423" i="19" s="1"/>
  <c r="F424" i="19" a="1"/>
  <c r="F424" i="19" s="1"/>
  <c r="F425" i="19" a="1"/>
  <c r="F425" i="19" s="1"/>
  <c r="F426" i="19" a="1"/>
  <c r="F426" i="19" s="1"/>
  <c r="F427" i="19" a="1"/>
  <c r="F427" i="19" s="1"/>
  <c r="F428" i="19" a="1"/>
  <c r="F428" i="19" s="1"/>
  <c r="F429" i="19" a="1"/>
  <c r="F429" i="19" s="1"/>
  <c r="F430" i="19" a="1"/>
  <c r="F430" i="19" s="1"/>
  <c r="F431" i="19" a="1"/>
  <c r="F431" i="19" s="1"/>
  <c r="F432" i="19" a="1"/>
  <c r="F432" i="19" s="1"/>
  <c r="F433" i="19" a="1"/>
  <c r="F433" i="19" s="1"/>
  <c r="F434" i="19" a="1"/>
  <c r="F434" i="19" s="1"/>
  <c r="F435" i="19" a="1"/>
  <c r="F435" i="19" s="1"/>
  <c r="F436" i="19" a="1"/>
  <c r="F436" i="19" s="1"/>
  <c r="F437" i="19" a="1"/>
  <c r="F437" i="19" s="1"/>
  <c r="F438" i="19" a="1"/>
  <c r="F438" i="19" s="1"/>
  <c r="F439" i="19" a="1"/>
  <c r="F439" i="19" s="1"/>
  <c r="F440" i="19" a="1"/>
  <c r="F440" i="19" s="1"/>
  <c r="F441" i="19" a="1"/>
  <c r="F441" i="19" s="1"/>
  <c r="F442" i="19" a="1"/>
  <c r="F442" i="19" s="1"/>
  <c r="F443" i="19" a="1"/>
  <c r="F443" i="19" s="1"/>
  <c r="F444" i="19" a="1"/>
  <c r="F444" i="19" s="1"/>
  <c r="F445" i="19" a="1"/>
  <c r="F445" i="19" s="1"/>
  <c r="F446" i="19" a="1"/>
  <c r="F446" i="19" s="1"/>
  <c r="F447" i="19" a="1"/>
  <c r="F447" i="19" s="1"/>
  <c r="F448" i="19" a="1"/>
  <c r="F448" i="19" s="1"/>
  <c r="F449" i="19" a="1"/>
  <c r="F449" i="19" s="1"/>
  <c r="F450" i="19" a="1"/>
  <c r="F450" i="19" s="1"/>
  <c r="F451" i="19" a="1"/>
  <c r="F451" i="19" s="1"/>
  <c r="F452" i="19" a="1"/>
  <c r="F452" i="19" s="1"/>
  <c r="F453" i="19" a="1"/>
  <c r="F453" i="19" s="1"/>
  <c r="F454" i="19" a="1"/>
  <c r="F454" i="19" s="1"/>
  <c r="F455" i="19" a="1"/>
  <c r="F455" i="19" s="1"/>
  <c r="F456" i="19" a="1"/>
  <c r="F456" i="19" s="1"/>
  <c r="F457" i="19" a="1"/>
  <c r="F457" i="19" s="1"/>
  <c r="F458" i="19" a="1"/>
  <c r="F458" i="19" s="1"/>
  <c r="F459" i="19" a="1"/>
  <c r="F459" i="19" s="1"/>
  <c r="F460" i="19" a="1"/>
  <c r="F460" i="19" s="1"/>
  <c r="F461" i="19" a="1"/>
  <c r="F461" i="19" s="1"/>
  <c r="F462" i="19" a="1"/>
  <c r="F462" i="19" s="1"/>
  <c r="F463" i="19" a="1"/>
  <c r="F463" i="19" s="1"/>
  <c r="F464" i="19" a="1"/>
  <c r="F464" i="19" s="1"/>
  <c r="F465" i="19" a="1"/>
  <c r="F465" i="19" s="1"/>
  <c r="F466" i="19" a="1"/>
  <c r="F466" i="19" s="1"/>
  <c r="F467" i="19" a="1"/>
  <c r="F467" i="19" s="1"/>
  <c r="F468" i="19" a="1"/>
  <c r="F468" i="19" s="1"/>
  <c r="F469" i="19" a="1"/>
  <c r="F469" i="19" s="1"/>
  <c r="F470" i="19" a="1"/>
  <c r="F470" i="19" s="1"/>
  <c r="F471" i="19" a="1"/>
  <c r="F471" i="19" s="1"/>
  <c r="F472" i="19" a="1"/>
  <c r="F472" i="19" s="1"/>
  <c r="F473" i="19" a="1"/>
  <c r="F473" i="19" s="1"/>
  <c r="F474" i="19" a="1"/>
  <c r="F474" i="19" s="1"/>
  <c r="F475" i="19" a="1"/>
  <c r="F475" i="19" s="1"/>
  <c r="F476" i="19" a="1"/>
  <c r="F476" i="19" s="1"/>
  <c r="F477" i="19" a="1"/>
  <c r="F477" i="19" s="1"/>
  <c r="F478" i="19" a="1"/>
  <c r="F478" i="19" s="1"/>
  <c r="F479" i="19" a="1"/>
  <c r="F479" i="19" s="1"/>
  <c r="F480" i="19" a="1"/>
  <c r="F480" i="19" s="1"/>
  <c r="F481" i="19" a="1"/>
  <c r="F481" i="19" s="1"/>
  <c r="F482" i="19" a="1"/>
  <c r="F482" i="19" s="1"/>
  <c r="F483" i="19" a="1"/>
  <c r="F483" i="19" s="1"/>
  <c r="F484" i="19" a="1"/>
  <c r="F484" i="19" s="1"/>
  <c r="F485" i="19" a="1"/>
  <c r="F485" i="19" s="1"/>
  <c r="F486" i="19" a="1"/>
  <c r="F486" i="19" s="1"/>
  <c r="F487" i="19" a="1"/>
  <c r="F487" i="19" s="1"/>
  <c r="F488" i="19" a="1"/>
  <c r="F488" i="19" s="1"/>
  <c r="F489" i="19" a="1"/>
  <c r="F489" i="19" s="1"/>
  <c r="F490" i="19" a="1"/>
  <c r="F490" i="19" s="1"/>
  <c r="F491" i="19" a="1"/>
  <c r="F491" i="19" s="1"/>
  <c r="F492" i="19" a="1"/>
  <c r="F492" i="19" s="1"/>
  <c r="F493" i="19" a="1"/>
  <c r="F493" i="19" s="1"/>
  <c r="F494" i="19" a="1"/>
  <c r="F494" i="19" s="1"/>
  <c r="F495" i="19" a="1"/>
  <c r="F495" i="19" s="1"/>
  <c r="F496" i="19" a="1"/>
  <c r="F496" i="19" s="1"/>
  <c r="F497" i="19" a="1"/>
  <c r="F497" i="19" s="1"/>
  <c r="F498" i="19" a="1"/>
  <c r="F498" i="19" s="1"/>
  <c r="F499" i="19" a="1"/>
  <c r="F499" i="19" s="1"/>
  <c r="Z8" i="1" l="1"/>
  <c r="Z9" i="1"/>
  <c r="Z6" i="1"/>
  <c r="Z7" i="1"/>
  <c r="Z4" i="1"/>
  <c r="Z5" i="1"/>
  <c r="Z3" i="1"/>
  <c r="A5" i="23" a="1"/>
  <c r="B5" i="23" a="1"/>
  <c r="B5" i="23" s="1"/>
  <c r="D5" i="23" a="1"/>
  <c r="D5" i="23" s="1"/>
  <c r="A5" i="19" a="1"/>
  <c r="D5" i="19" a="1"/>
  <c r="D5" i="19" s="1"/>
  <c r="A5" i="21" a="1"/>
  <c r="C5" i="21" a="1"/>
  <c r="C5" i="21" s="1"/>
  <c r="F5" i="18"/>
  <c r="N3" i="1"/>
  <c r="O3" i="1" s="1"/>
  <c r="E5" i="18" a="1"/>
  <c r="E5" i="18" s="1"/>
  <c r="C5" i="18" a="1"/>
  <c r="C5" i="18" s="1"/>
  <c r="E24" i="6"/>
  <c r="AB5" i="18" l="1"/>
  <c r="X5" i="18"/>
  <c r="AA5" i="18"/>
  <c r="Z5" i="18"/>
  <c r="Y5" i="18"/>
  <c r="F9" i="19" a="1"/>
  <c r="F9" i="19" s="1"/>
  <c r="F11" i="19" a="1"/>
  <c r="F11" i="19" s="1"/>
  <c r="F27" i="19" a="1"/>
  <c r="F27" i="19" s="1"/>
  <c r="F43" i="19" a="1"/>
  <c r="F43" i="19" s="1"/>
  <c r="F59" i="19" a="1"/>
  <c r="F59" i="19" s="1"/>
  <c r="F75" i="19" a="1"/>
  <c r="F75" i="19" s="1"/>
  <c r="F46" i="19" a="1"/>
  <c r="F46" i="19" s="1"/>
  <c r="F31" i="19" a="1"/>
  <c r="F31" i="19" s="1"/>
  <c r="F63" i="19" a="1"/>
  <c r="F63" i="19" s="1"/>
  <c r="F79" i="19" a="1"/>
  <c r="F79" i="19" s="1"/>
  <c r="F58" i="19" a="1"/>
  <c r="F58" i="19" s="1"/>
  <c r="F12" i="19" a="1"/>
  <c r="F12" i="19" s="1"/>
  <c r="F28" i="19" a="1"/>
  <c r="F28" i="19" s="1"/>
  <c r="F44" i="19" a="1"/>
  <c r="F44" i="19" s="1"/>
  <c r="F60" i="19" a="1"/>
  <c r="F60" i="19" s="1"/>
  <c r="F76" i="19" a="1"/>
  <c r="F76" i="19" s="1"/>
  <c r="F14" i="19" a="1"/>
  <c r="F14" i="19" s="1"/>
  <c r="F30" i="19" a="1"/>
  <c r="F30" i="19" s="1"/>
  <c r="F62" i="19" a="1"/>
  <c r="F62" i="19" s="1"/>
  <c r="F15" i="19" a="1"/>
  <c r="F15" i="19" s="1"/>
  <c r="F13" i="19" a="1"/>
  <c r="F13" i="19" s="1"/>
  <c r="F29" i="19" a="1"/>
  <c r="F29" i="19" s="1"/>
  <c r="F45" i="19" a="1"/>
  <c r="F45" i="19" s="1"/>
  <c r="F61" i="19" a="1"/>
  <c r="F61" i="19" s="1"/>
  <c r="F77" i="19" a="1"/>
  <c r="F77" i="19" s="1"/>
  <c r="F78" i="19" a="1"/>
  <c r="F78" i="19" s="1"/>
  <c r="F47" i="19" a="1"/>
  <c r="F47" i="19" s="1"/>
  <c r="F71" i="19" a="1"/>
  <c r="F71" i="19" s="1"/>
  <c r="F16" i="19" a="1"/>
  <c r="F16" i="19" s="1"/>
  <c r="F32" i="19" a="1"/>
  <c r="F32" i="19" s="1"/>
  <c r="F48" i="19" a="1"/>
  <c r="F48" i="19" s="1"/>
  <c r="F64" i="19" a="1"/>
  <c r="F64" i="19" s="1"/>
  <c r="F80" i="19" a="1"/>
  <c r="F80" i="19" s="1"/>
  <c r="F69" i="19" a="1"/>
  <c r="F69" i="19" s="1"/>
  <c r="F54" i="19" a="1"/>
  <c r="F54" i="19" s="1"/>
  <c r="F23" i="19" a="1"/>
  <c r="F23" i="19" s="1"/>
  <c r="F74" i="19" a="1"/>
  <c r="F74" i="19" s="1"/>
  <c r="F17" i="19" a="1"/>
  <c r="F17" i="19" s="1"/>
  <c r="F33" i="19" a="1"/>
  <c r="F33" i="19" s="1"/>
  <c r="F49" i="19" a="1"/>
  <c r="F49" i="19" s="1"/>
  <c r="F65" i="19" a="1"/>
  <c r="F65" i="19" s="1"/>
  <c r="F81" i="19" a="1"/>
  <c r="F81" i="19" s="1"/>
  <c r="F37" i="19" a="1"/>
  <c r="F37" i="19" s="1"/>
  <c r="F22" i="19" a="1"/>
  <c r="F22" i="19" s="1"/>
  <c r="F18" i="19" a="1"/>
  <c r="F18" i="19" s="1"/>
  <c r="F34" i="19" a="1"/>
  <c r="F34" i="19" s="1"/>
  <c r="F50" i="19" a="1"/>
  <c r="F50" i="19" s="1"/>
  <c r="F66" i="19" a="1"/>
  <c r="F66" i="19" s="1"/>
  <c r="F53" i="19" a="1"/>
  <c r="F53" i="19" s="1"/>
  <c r="F19" i="19" a="1"/>
  <c r="F19" i="19" s="1"/>
  <c r="F35" i="19" a="1"/>
  <c r="F35" i="19" s="1"/>
  <c r="F51" i="19" a="1"/>
  <c r="F51" i="19" s="1"/>
  <c r="F67" i="19" a="1"/>
  <c r="F67" i="19" s="1"/>
  <c r="F39" i="19" a="1"/>
  <c r="F39" i="19" s="1"/>
  <c r="F20" i="19" a="1"/>
  <c r="F20" i="19" s="1"/>
  <c r="F36" i="19" a="1"/>
  <c r="F36" i="19" s="1"/>
  <c r="F52" i="19" a="1"/>
  <c r="F52" i="19" s="1"/>
  <c r="F68" i="19" a="1"/>
  <c r="F68" i="19" s="1"/>
  <c r="F21" i="19" a="1"/>
  <c r="F21" i="19" s="1"/>
  <c r="F70" i="19" a="1"/>
  <c r="F70" i="19" s="1"/>
  <c r="F26" i="19" a="1"/>
  <c r="F26" i="19" s="1"/>
  <c r="F38" i="19" a="1"/>
  <c r="F38" i="19" s="1"/>
  <c r="F55" i="19" a="1"/>
  <c r="F55" i="19" s="1"/>
  <c r="F42" i="19" a="1"/>
  <c r="F42" i="19" s="1"/>
  <c r="F24" i="19" a="1"/>
  <c r="F24" i="19" s="1"/>
  <c r="F40" i="19" a="1"/>
  <c r="F40" i="19" s="1"/>
  <c r="F56" i="19" a="1"/>
  <c r="F56" i="19" s="1"/>
  <c r="F72" i="19" a="1"/>
  <c r="F72" i="19" s="1"/>
  <c r="F25" i="19" a="1"/>
  <c r="F25" i="19" s="1"/>
  <c r="F41" i="19" a="1"/>
  <c r="F41" i="19" s="1"/>
  <c r="F57" i="19" a="1"/>
  <c r="F57" i="19" s="1"/>
  <c r="F73" i="19" a="1"/>
  <c r="F73" i="19" s="1"/>
  <c r="F10" i="19" a="1"/>
  <c r="F10" i="19" s="1"/>
  <c r="A5" i="21"/>
  <c r="H5" i="21" s="1" a="1"/>
  <c r="H5" i="21" s="1"/>
  <c r="F20" i="21"/>
  <c r="F36" i="21"/>
  <c r="F19" i="21"/>
  <c r="F21" i="21"/>
  <c r="F7" i="21"/>
  <c r="F23" i="21"/>
  <c r="F24" i="21"/>
  <c r="F6" i="21"/>
  <c r="F22" i="21"/>
  <c r="F34" i="21"/>
  <c r="F8" i="21"/>
  <c r="F9" i="21"/>
  <c r="F25" i="21"/>
  <c r="F10" i="21"/>
  <c r="F26" i="21"/>
  <c r="F14" i="21"/>
  <c r="F32" i="21"/>
  <c r="F11" i="21"/>
  <c r="F27" i="21"/>
  <c r="F12" i="21"/>
  <c r="F28" i="21"/>
  <c r="F13" i="21"/>
  <c r="F29" i="21"/>
  <c r="F30" i="21"/>
  <c r="F15" i="21"/>
  <c r="F31" i="21"/>
  <c r="F16" i="21"/>
  <c r="F35" i="21"/>
  <c r="F17" i="21"/>
  <c r="F33" i="21"/>
  <c r="F18" i="21"/>
  <c r="H21" i="21" a="1"/>
  <c r="H21" i="21" s="1"/>
  <c r="H8" i="21" a="1"/>
  <c r="H8" i="21" s="1"/>
  <c r="H6" i="21" a="1"/>
  <c r="H6" i="21" s="1"/>
  <c r="H22" i="21" a="1"/>
  <c r="H22" i="21" s="1"/>
  <c r="H9" i="21" a="1"/>
  <c r="H9" i="21" s="1"/>
  <c r="H7" i="21" a="1"/>
  <c r="H7" i="21" s="1"/>
  <c r="H23" i="21" a="1"/>
  <c r="H23" i="21" s="1"/>
  <c r="H24" i="21" a="1"/>
  <c r="H24" i="21" s="1"/>
  <c r="H25" i="21" a="1"/>
  <c r="H25" i="21" s="1"/>
  <c r="H10" i="21" a="1"/>
  <c r="H10" i="21" s="1"/>
  <c r="H26" i="21" a="1"/>
  <c r="H26" i="21" s="1"/>
  <c r="H17" i="21" a="1"/>
  <c r="H17" i="21" s="1"/>
  <c r="H11" i="21" a="1"/>
  <c r="H11" i="21" s="1"/>
  <c r="H27" i="21" a="1"/>
  <c r="H27" i="21" s="1"/>
  <c r="H33" i="21" a="1"/>
  <c r="H33" i="21" s="1"/>
  <c r="H12" i="21" a="1"/>
  <c r="H12" i="21" s="1"/>
  <c r="H28" i="21" a="1"/>
  <c r="H28" i="21" s="1"/>
  <c r="H13" i="21" a="1"/>
  <c r="H13" i="21" s="1"/>
  <c r="H29" i="21" a="1"/>
  <c r="H29" i="21" s="1"/>
  <c r="H16" i="21" a="1"/>
  <c r="H16" i="21" s="1"/>
  <c r="H14" i="21" a="1"/>
  <c r="H14" i="21" s="1"/>
  <c r="H30" i="21" a="1"/>
  <c r="H30" i="21" s="1"/>
  <c r="H32" i="21" a="1"/>
  <c r="H32" i="21" s="1"/>
  <c r="H15" i="21" a="1"/>
  <c r="H15" i="21" s="1"/>
  <c r="H31" i="21" a="1"/>
  <c r="H31" i="21" s="1"/>
  <c r="H18" i="21" a="1"/>
  <c r="H18" i="21" s="1"/>
  <c r="H34" i="21" a="1"/>
  <c r="H34" i="21" s="1"/>
  <c r="H19" i="21" a="1"/>
  <c r="H19" i="21" s="1"/>
  <c r="H35" i="21" a="1"/>
  <c r="H35" i="21" s="1"/>
  <c r="H20" i="21" a="1"/>
  <c r="H20" i="21" s="1"/>
  <c r="H36" i="21" a="1"/>
  <c r="H36" i="21" s="1"/>
  <c r="A5" i="23"/>
  <c r="E5" i="23" s="1" a="1"/>
  <c r="E5" i="23" s="1"/>
  <c r="E6" i="23" a="1"/>
  <c r="E6" i="23" s="1"/>
  <c r="C6" i="23"/>
  <c r="C7" i="23"/>
  <c r="E7" i="23" a="1"/>
  <c r="E7" i="23" s="1"/>
  <c r="E8" i="23" a="1"/>
  <c r="E8" i="23" s="1"/>
  <c r="C8" i="23"/>
  <c r="M5" i="18"/>
  <c r="F7" i="19" a="1"/>
  <c r="F7" i="19" s="1"/>
  <c r="F8" i="19" a="1"/>
  <c r="F8" i="19" s="1"/>
  <c r="A5" i="19"/>
  <c r="F5" i="19" s="1" a="1"/>
  <c r="F5" i="19" s="1"/>
  <c r="F6" i="19" a="1"/>
  <c r="F6" i="19" s="1"/>
  <c r="Q5" i="18"/>
  <c r="J5" i="18"/>
  <c r="L3" i="1" a="1"/>
  <c r="L3" i="1" s="1"/>
  <c r="E25" i="6"/>
  <c r="E23" i="6"/>
  <c r="C5" i="23" l="1"/>
  <c r="F5" i="21"/>
  <c r="E17" i="6" a="1"/>
  <c r="E17" i="6" s="1"/>
  <c r="D10" i="6" a="1"/>
  <c r="D10" i="6" s="1"/>
  <c r="E28" i="6" a="1"/>
  <c r="E28" i="6" s="1"/>
  <c r="U3" i="1"/>
  <c r="E16" i="18" s="1" a="1"/>
  <c r="E16" i="18" s="1"/>
  <c r="L5" i="18"/>
  <c r="N5" i="18"/>
  <c r="S5" i="18" s="1"/>
  <c r="K5" i="18"/>
  <c r="E2" i="2" a="1"/>
  <c r="E2" i="2" s="1"/>
  <c r="E19" i="6"/>
  <c r="E5" i="2" s="1" a="1"/>
  <c r="E5" i="2" s="1"/>
  <c r="E11" i="6"/>
  <c r="E21" i="6"/>
  <c r="E18" i="6"/>
  <c r="C6" i="18" s="1"/>
  <c r="G3" i="1"/>
  <c r="F3" i="1"/>
  <c r="E3" i="1"/>
  <c r="D3" i="1"/>
  <c r="G16" i="18" l="1" a="1"/>
  <c r="G16" i="18" s="1"/>
  <c r="F16" i="18" a="1"/>
  <c r="F16" i="18" s="1"/>
  <c r="G5" i="21" a="1"/>
  <c r="G5" i="21" s="1"/>
  <c r="E5" i="19" a="1"/>
  <c r="E5" i="19" s="1"/>
  <c r="I5" i="18"/>
  <c r="D9" i="2" a="1"/>
  <c r="D9" i="2" s="1"/>
  <c r="D13" i="2" s="1"/>
  <c r="B9" i="2" a="1"/>
  <c r="B9" i="2" s="1"/>
  <c r="E12" i="2" s="1"/>
  <c r="C9" i="2" a="1"/>
  <c r="C9" i="2" s="1"/>
  <c r="E12" i="6"/>
  <c r="B6" i="2" a="1"/>
  <c r="B6" i="2" s="1"/>
  <c r="A10" i="6" a="1"/>
  <c r="A10" i="6" s="1"/>
  <c r="T5" i="18" l="1"/>
  <c r="U5" i="18" a="1"/>
  <c r="U5" i="18" s="1"/>
  <c r="V5" i="18" a="1"/>
  <c r="V5" i="18" s="1"/>
  <c r="A1" i="2"/>
  <c r="O5" i="18"/>
  <c r="B25" i="2" a="1"/>
  <c r="B25" i="2" s="1"/>
  <c r="P5" i="18"/>
  <c r="E6" i="2"/>
  <c r="E9" i="2" s="1" a="1"/>
  <c r="E9" i="2" s="1"/>
  <c r="B24" i="2" a="1"/>
  <c r="B24" i="2" s="1"/>
  <c r="B22" i="2" a="1"/>
  <c r="B22" i="2" s="1"/>
  <c r="B23" i="2" a="1"/>
  <c r="B23" i="2" s="1"/>
  <c r="B21" i="2" a="1"/>
  <c r="B21" i="2" s="1"/>
  <c r="E22" i="6"/>
  <c r="E13" i="6"/>
  <c r="E14" i="6"/>
  <c r="D12" i="6"/>
  <c r="E26" i="6" l="1"/>
  <c r="E15" i="6"/>
  <c r="D12" i="2"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6454416-2E70-4D7C-8802-581D599C46EF}" keepAlive="1" name="Consulta - Códigos de Barras(1)" description="Conexión a la consulta 'Códigos de Barras' en el libro." type="5" refreshedVersion="8" background="1" saveData="1">
    <dbPr connection="Provider=Microsoft.Mashup.OleDb.1;Data Source=$Workbook$;Location=&quot;Códigos de Barras&quot;;Extended Properties=&quot;&quot;" command="SELECT * FROM [Códigos de Barras]"/>
  </connection>
  <connection id="2" xr16:uid="{69521E15-909E-4351-9C6D-1271022ECC03}" keepAlive="1" name="Consulta - fechaExpedicion" description="Conexión a la consulta 'fechaExpedicion' en el libro." type="5" refreshedVersion="0" background="1" saveData="1">
    <dbPr connection="Provider=Microsoft.Mashup.OleDb.1;Data Source=$Workbook$;Location=fechaExpedicion;Extended Properties=&quot;&quot;" command="SELECT * FROM [fechaExpedicion]"/>
  </connection>
  <connection id="3" xr16:uid="{FA4D80A1-CFAB-4E50-BA89-56D3273488AF}" name="Consulta - Inventario" description="Conexión a la consulta 'Inventario' en el libro." type="100" refreshedVersion="8" minRefreshableVersion="5" saveData="1">
    <extLst>
      <ext xmlns:x15="http://schemas.microsoft.com/office/spreadsheetml/2010/11/main" uri="{DE250136-89BD-433C-8126-D09CA5730AF9}">
        <x15:connection id="d5080bca-0b94-4eca-908b-ce83a3a12f4c"/>
      </ext>
    </extLst>
  </connection>
  <connection id="4" xr16:uid="{3B195143-0923-42BE-BE38-A4B6F31742C1}" keepAlive="1" name="Consulta - Pallets" description="Conexión a la consulta 'Pallets' en el libro." type="5" refreshedVersion="8" background="1" saveData="1">
    <dbPr connection="Provider=Microsoft.Mashup.OleDb.1;Data Source=$Workbook$;Location=Pallets;Extended Properties=&quot;&quot;" command="SELECT * FROM [Pallets]"/>
  </connection>
  <connection id="5" xr16:uid="{0B2F283D-6328-411F-ABF1-DA00C2236DCF}" keepAlive="1" name="Consulta - Stocks por Lotes en almacén 001" description="Conexión a la consulta 'Stocks por Lotes en almacén 001' en el libro." type="5" refreshedVersion="8" background="1" saveData="1">
    <dbPr connection="Provider=Microsoft.Mashup.OleDb.1;Data Source=$Workbook$;Location=&quot;Stocks por Lotes en almacén 001&quot;;Extended Properties=&quot;&quot;" command="SELECT * FROM [Stocks por Lotes en almacén 001]"/>
  </connection>
  <connection id="6" xr16:uid="{24BEC362-143A-4CAF-B091-04AB361C410E}" keepAlive="1" name="Consulta - Tienda" description="Conexión a la consulta 'Tienda' en el libro." type="5" refreshedVersion="0" background="1" saveData="1">
    <dbPr connection="Provider=Microsoft.Mashup.OleDb.1;Data Source=$Workbook$;Location=Tienda;Extended Properties=&quot;&quot;" command="SELECT * FROM [Tienda]"/>
  </connection>
  <connection id="7" xr16:uid="{6F2BE1A3-9032-497A-805D-670F9F4E7167}" keepAlive="1" name="ModelConnection_DatosExternos_1" description="Modelo de datos" type="5" refreshedVersion="8" minRefreshableVersion="5" saveData="1">
    <dbPr connection="Data Model Connection" command="Inventario" commandType="3"/>
    <extLst>
      <ext xmlns:x15="http://schemas.microsoft.com/office/spreadsheetml/2010/11/main" uri="{DE250136-89BD-433C-8126-D09CA5730AF9}">
        <x15:connection id="" model="1"/>
      </ext>
    </extLst>
  </connection>
  <connection id="8" xr16:uid="{6DB990BE-849C-490B-A98A-0A5990D738BE}" keepAlive="1" name="ThisWorkbookDataModel" description="Modelo de datos"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9" xr16:uid="{94549A28-21DA-4602-8787-C88B19AEAF66}" name="WorksheetConnection_Preparación de Pedidos.xlsx!Pedidos" type="102" refreshedVersion="8" minRefreshableVersion="5">
    <extLst>
      <ext xmlns:x15="http://schemas.microsoft.com/office/spreadsheetml/2010/11/main" uri="{DE250136-89BD-433C-8126-D09CA5730AF9}">
        <x15:connection id="Pedidos">
          <x15:rangePr sourceName="_xlcn.WorksheetConnection_PreparacióndePedidos.xlsxPedidos"/>
        </x15:connection>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<sst xmlns="http://schemas.openxmlformats.org/spreadsheetml/2006/main" count="98712" uniqueCount="12230">
  <si>
    <t>Dashboard</t>
  </si>
  <si>
    <t>Tienda</t>
  </si>
  <si>
    <t>Operario</t>
  </si>
  <si>
    <t>Estado</t>
  </si>
  <si>
    <t>Líneas</t>
  </si>
  <si>
    <t>Pendientes</t>
  </si>
  <si>
    <t>Pausadas</t>
  </si>
  <si>
    <t>Terminadas</t>
  </si>
  <si>
    <t>Comienzo</t>
  </si>
  <si>
    <t>Fin</t>
  </si>
  <si>
    <t>Cajas Prep.</t>
  </si>
  <si>
    <t>Tiempo (m)</t>
  </si>
  <si>
    <t>Rotura de Servicio</t>
  </si>
  <si>
    <t>RS Total</t>
  </si>
  <si>
    <t>RS Parcial</t>
  </si>
  <si>
    <t>Pedidos:</t>
  </si>
  <si>
    <t>Líneas Totales:</t>
  </si>
  <si>
    <t>Selecciona la Tienda:</t>
  </si>
  <si>
    <t>060 Oviedo Cimadevilla</t>
  </si>
  <si>
    <t>Total:</t>
  </si>
  <si>
    <t>Operario:</t>
  </si>
  <si>
    <t>Raúl</t>
  </si>
  <si>
    <t>Siguiente Línea</t>
  </si>
  <si>
    <t>Resta de este pedido:</t>
  </si>
  <si>
    <t>Unid. x Caja:</t>
  </si>
  <si>
    <t>Código</t>
  </si>
  <si>
    <t>Descripción</t>
  </si>
  <si>
    <t>Unidades</t>
  </si>
  <si>
    <t>Cajas</t>
  </si>
  <si>
    <t>Código de Barras:</t>
  </si>
  <si>
    <t/>
  </si>
  <si>
    <t>Unidades Preparadas:</t>
  </si>
  <si>
    <t>Referencia</t>
  </si>
  <si>
    <t>Familia</t>
  </si>
  <si>
    <t>Subfamilia</t>
  </si>
  <si>
    <t>Código de barras</t>
  </si>
  <si>
    <t>Cantidad Preparada</t>
  </si>
  <si>
    <t>TS Preparado</t>
  </si>
  <si>
    <t>TS Pausado</t>
  </si>
  <si>
    <t>Incidencia</t>
  </si>
  <si>
    <t>Unid. X Caja</t>
  </si>
  <si>
    <t>Cajas Preparadas</t>
  </si>
  <si>
    <t>Movimiento en SAP</t>
  </si>
  <si>
    <t>Lote</t>
  </si>
  <si>
    <t>Cantidad</t>
  </si>
  <si>
    <t>Tipo de Movimiento en SAP:</t>
  </si>
  <si>
    <t>Solicitud de Traslado</t>
  </si>
  <si>
    <t>Relleno 1</t>
  </si>
  <si>
    <t>Relleno 2</t>
  </si>
  <si>
    <t>Lotes</t>
  </si>
  <si>
    <t>Salida de Mercancías</t>
  </si>
  <si>
    <t>Relleno 3</t>
  </si>
  <si>
    <t>CECO</t>
  </si>
  <si>
    <t>Referencias Excluidas de Traslados y Salidas</t>
  </si>
  <si>
    <t>TURRONES</t>
  </si>
  <si>
    <t>DUROS</t>
  </si>
  <si>
    <t>FRUTO SECO</t>
  </si>
  <si>
    <t>BLANDOS</t>
  </si>
  <si>
    <t>MAZAPANES</t>
  </si>
  <si>
    <t>OBRADORES</t>
  </si>
  <si>
    <t>PAN DE HIGO</t>
  </si>
  <si>
    <t>NOUGATS</t>
  </si>
  <si>
    <t>GARRAPIÑADOS</t>
  </si>
  <si>
    <t>BEBIDAS</t>
  </si>
  <si>
    <t>LA DESPENSA</t>
  </si>
  <si>
    <t>SOUVENIRS</t>
  </si>
  <si>
    <t>MATERIA PRIMA</t>
  </si>
  <si>
    <t>GRANEL</t>
  </si>
  <si>
    <t>SURTIDOS</t>
  </si>
  <si>
    <t>ENVASES Y EMBALAJES</t>
  </si>
  <si>
    <t>AGUA</t>
  </si>
  <si>
    <t>PATÉS</t>
  </si>
  <si>
    <t>ACEITES</t>
  </si>
  <si>
    <t>VINOS</t>
  </si>
  <si>
    <t>ZUMOS</t>
  </si>
  <si>
    <t>MIELES</t>
  </si>
  <si>
    <t>Tiendas (valores únicos)</t>
  </si>
  <si>
    <t>Validaciones del Ticket</t>
  </si>
  <si>
    <t>Incidencias</t>
  </si>
  <si>
    <t>Mozos de Almacén</t>
  </si>
  <si>
    <t>No mover de sitio, se usan como referencias absolutas</t>
  </si>
  <si>
    <t>Código del CB:</t>
  </si>
  <si>
    <t>Manuel</t>
  </si>
  <si>
    <t>Cantidad y Lote</t>
  </si>
  <si>
    <t>Isidoro</t>
  </si>
  <si>
    <t>¿Coincide el CB?</t>
  </si>
  <si>
    <t>Referencia errónea</t>
  </si>
  <si>
    <t>Abraham</t>
  </si>
  <si>
    <t>¿Coincide el código de artículo?</t>
  </si>
  <si>
    <t>Falta al completo el producto</t>
  </si>
  <si>
    <t>Lorena</t>
  </si>
  <si>
    <t>¿CB o código de artículo válido?</t>
  </si>
  <si>
    <t>Otro 1</t>
  </si>
  <si>
    <t>Otro 2</t>
  </si>
  <si>
    <t>Línea del Pedido:</t>
  </si>
  <si>
    <t>Otro 3</t>
  </si>
  <si>
    <t>Total de Líneas:</t>
  </si>
  <si>
    <t>Otro 4</t>
  </si>
  <si>
    <t>Líneas Pausadas:</t>
  </si>
  <si>
    <t>Sin rellenar CB ni Cantidad Preparada</t>
  </si>
  <si>
    <t>¿Tiene lotes el artículo?</t>
  </si>
  <si>
    <t>Suma de Cantidades en Lotes:</t>
  </si>
  <si>
    <t>Cuantos Lotes hay Rellenos:</t>
  </si>
  <si>
    <t>Cuantas Cantidades Rellenas hay en Lotes:</t>
  </si>
  <si>
    <t>Cuantos Lotes Erróneos:</t>
  </si>
  <si>
    <t>Líneas restantes:</t>
  </si>
  <si>
    <t>Número de artículo</t>
  </si>
  <si>
    <t>Descripción de artículo</t>
  </si>
  <si>
    <t>1</t>
  </si>
  <si>
    <t>OBR. YEMA 90 G</t>
  </si>
  <si>
    <t>8435646600017</t>
  </si>
  <si>
    <t>100</t>
  </si>
  <si>
    <t>FRUTA CONFITADA CALABAZA VERDE 120G</t>
  </si>
  <si>
    <t>2508001000015</t>
  </si>
  <si>
    <t>1000</t>
  </si>
  <si>
    <t>DULCE DE LECHE 450GR</t>
  </si>
  <si>
    <t>8437003350603</t>
  </si>
  <si>
    <t>1004</t>
  </si>
  <si>
    <t>PAST. COQUITOS 110 GR</t>
  </si>
  <si>
    <t>2510010041012</t>
  </si>
  <si>
    <t>1005</t>
  </si>
  <si>
    <t>OBR. CREMA CATALANA 150GR</t>
  </si>
  <si>
    <t>2514010050124</t>
  </si>
  <si>
    <t>1019</t>
  </si>
  <si>
    <t>843564661019</t>
  </si>
  <si>
    <t>102</t>
  </si>
  <si>
    <t>FRUTA CONFITADA NARANJA ENTERA 350G</t>
  </si>
  <si>
    <t>2508001020013</t>
  </si>
  <si>
    <t>1021</t>
  </si>
  <si>
    <t>843564661021</t>
  </si>
  <si>
    <t>1026</t>
  </si>
  <si>
    <t>843564661026</t>
  </si>
  <si>
    <t>104</t>
  </si>
  <si>
    <t>OBR. NATA Y NUEZ 150G</t>
  </si>
  <si>
    <t>2514001040012</t>
  </si>
  <si>
    <t>1040</t>
  </si>
  <si>
    <t>PAST. TEJAS ALMENDRA</t>
  </si>
  <si>
    <t>2510006260011</t>
  </si>
  <si>
    <t>1042</t>
  </si>
  <si>
    <t>PAST. TEJAS NUECES</t>
  </si>
  <si>
    <t>2510006270010</t>
  </si>
  <si>
    <t>1044</t>
  </si>
  <si>
    <t>GOLOSINA REGALIZ GIGANTE ROJO PICA</t>
  </si>
  <si>
    <t>2513010440011</t>
  </si>
  <si>
    <t>1045</t>
  </si>
  <si>
    <t>GOLOSINA REGALIZ GIGANTE ROJO TORCIDO</t>
  </si>
  <si>
    <t>2513010450010</t>
  </si>
  <si>
    <t>1046</t>
  </si>
  <si>
    <t>GOLOSINA REGALIZ GIGANTE ROSA NATA</t>
  </si>
  <si>
    <t>2513010460019</t>
  </si>
  <si>
    <t>1047</t>
  </si>
  <si>
    <t>GOLOSINA REGALIZ GIGANTE SANDIA</t>
  </si>
  <si>
    <t>2513010470018</t>
  </si>
  <si>
    <t>1048</t>
  </si>
  <si>
    <t>GOLOSINA REGALIZ GIGANTE DUPLO</t>
  </si>
  <si>
    <t>2513010480017</t>
  </si>
  <si>
    <t>1049</t>
  </si>
  <si>
    <t>GOLOSINA REGALIZ GIGANTE COCA COLA</t>
  </si>
  <si>
    <t>2513010490016</t>
  </si>
  <si>
    <t>105</t>
  </si>
  <si>
    <t>TURRÓN DURO ALMENDRA SUPREMA 100GR</t>
  </si>
  <si>
    <t>2501001050011</t>
  </si>
  <si>
    <t>1050</t>
  </si>
  <si>
    <t>GOLOSINA REGALIZ GIGANTE MULTICOLOR</t>
  </si>
  <si>
    <t>2513010500012</t>
  </si>
  <si>
    <t>1051</t>
  </si>
  <si>
    <t>GOLOSINA PIRULETA FIGURAS CERDITOS</t>
  </si>
  <si>
    <t>2513010510011</t>
  </si>
  <si>
    <t>1052</t>
  </si>
  <si>
    <t>GOLOSINA PIRULETA FIGURAS MINIONS (MINEROS)</t>
  </si>
  <si>
    <t>2513010520010</t>
  </si>
  <si>
    <t>1053</t>
  </si>
  <si>
    <t>GOLOSINA PIRULETAS FIGURAS TE QUIERO REF.308</t>
  </si>
  <si>
    <t>2513010530019</t>
  </si>
  <si>
    <t>1054</t>
  </si>
  <si>
    <t>GOLOSINA PIRULETAS FIGURAS HORMIGAS</t>
  </si>
  <si>
    <t>2513010540018</t>
  </si>
  <si>
    <t>1055</t>
  </si>
  <si>
    <t>GOLOSINA PIRULETAS FIGURAS PERROS</t>
  </si>
  <si>
    <t>843700811725</t>
  </si>
  <si>
    <t>106</t>
  </si>
  <si>
    <t>S/A GUIRLACHE ALMENDRA 100G</t>
  </si>
  <si>
    <t>2512001060016</t>
  </si>
  <si>
    <t>1060</t>
  </si>
  <si>
    <t>GOLOSINA PIRULETA CLÁSICA IRIS REDONDA COLORES REF.512</t>
  </si>
  <si>
    <t>2513010600019</t>
  </si>
  <si>
    <t>1061</t>
  </si>
  <si>
    <t>GOLOSINA PIRULETA CLÁSICA REDONDA ROJA</t>
  </si>
  <si>
    <t>2513010610018</t>
  </si>
  <si>
    <t>1062</t>
  </si>
  <si>
    <t>2513010620017</t>
  </si>
  <si>
    <t>1063</t>
  </si>
  <si>
    <t>GOLOSINA PIRULETA CLASICA PEQUEÑA MARGARITA REF.022</t>
  </si>
  <si>
    <t>2513010630016</t>
  </si>
  <si>
    <t>1064</t>
  </si>
  <si>
    <t>2513010640015</t>
  </si>
  <si>
    <t>1065</t>
  </si>
  <si>
    <t>GOLOSINA PIRULETA CLÁSICA  PIRULO DE COLORES REF.513</t>
  </si>
  <si>
    <t>2513010650014</t>
  </si>
  <si>
    <t>1066</t>
  </si>
  <si>
    <t>GOLOSINA PIRULETA CHUPETIN ANILLA</t>
  </si>
  <si>
    <t>2513010660013</t>
  </si>
  <si>
    <t>1067</t>
  </si>
  <si>
    <t>GOLOSINA PIRULETA MARTILLITO REF.007</t>
  </si>
  <si>
    <t>2313010670012</t>
  </si>
  <si>
    <t>107</t>
  </si>
  <si>
    <t>DURO PISTACHO 100G</t>
  </si>
  <si>
    <t>2501001070019</t>
  </si>
  <si>
    <t>108</t>
  </si>
  <si>
    <t>OBR. YEMA 150G</t>
  </si>
  <si>
    <t>2514001080018</t>
  </si>
  <si>
    <t>1085</t>
  </si>
  <si>
    <t>PAST. SURTIDO 125 ANIVERSARIO 500G</t>
  </si>
  <si>
    <t>8435646610856</t>
  </si>
  <si>
    <t>1086</t>
  </si>
  <si>
    <t>PAST. SURTIDO CLÁSICO 500G</t>
  </si>
  <si>
    <t>8413590000053</t>
  </si>
  <si>
    <t>1087</t>
  </si>
  <si>
    <t>PAST. SURTIDO CLÁSICO 1KG</t>
  </si>
  <si>
    <t>8413590000046</t>
  </si>
  <si>
    <t>109</t>
  </si>
  <si>
    <t>PAST. MANOLETE CORDOBES</t>
  </si>
  <si>
    <t>2510001090019</t>
  </si>
  <si>
    <t>1091</t>
  </si>
  <si>
    <t>PAST. SURTIDO LA ANTEQUERANA 1KG</t>
  </si>
  <si>
    <t>8413590000268</t>
  </si>
  <si>
    <t>1092</t>
  </si>
  <si>
    <t>PAST. SURTIDO TÍPICO 1 KG</t>
  </si>
  <si>
    <t>8413590000282</t>
  </si>
  <si>
    <t>1097</t>
  </si>
  <si>
    <t>PAST. CANASTA SURTIDA SIN AZÚCAR 750G</t>
  </si>
  <si>
    <t>8413590000299</t>
  </si>
  <si>
    <t>1103</t>
  </si>
  <si>
    <t>LIBRO ALHAMBRA ESPAÑOL</t>
  </si>
  <si>
    <t>9788494795305</t>
  </si>
  <si>
    <t>1104</t>
  </si>
  <si>
    <t>LIBRO ALHAMBRA INGLÉS</t>
  </si>
  <si>
    <t>9788494795312</t>
  </si>
  <si>
    <t>1105</t>
  </si>
  <si>
    <t>AGUA 500ML</t>
  </si>
  <si>
    <t>8437016881125</t>
  </si>
  <si>
    <t>111</t>
  </si>
  <si>
    <t>SEMIDURO FRESA ALMENDRA 100G</t>
  </si>
  <si>
    <t>2515001110019</t>
  </si>
  <si>
    <t>1110</t>
  </si>
  <si>
    <t>GRAGEA ALMENDRA CREMA CATALANA 150G</t>
  </si>
  <si>
    <t>2522011100015</t>
  </si>
  <si>
    <t>1113</t>
  </si>
  <si>
    <t>GRAGEA PASAS A LA PIEDRA 150G</t>
  </si>
  <si>
    <t>2522011130012</t>
  </si>
  <si>
    <t>1121</t>
  </si>
  <si>
    <t>GUIRLACHE TORTA PIPA 165G</t>
  </si>
  <si>
    <t>2507011210018</t>
  </si>
  <si>
    <t>1122</t>
  </si>
  <si>
    <t>CHOCOLATE NEGRO CON ALMENDRAS 100 GR</t>
  </si>
  <si>
    <t>2504011220016</t>
  </si>
  <si>
    <t>1123</t>
  </si>
  <si>
    <t>CHOCOLATE NEGRO CON NUECES 100 GR</t>
  </si>
  <si>
    <t>2504011230015</t>
  </si>
  <si>
    <t>1124</t>
  </si>
  <si>
    <t>CHOCOLATE NEGRO CON PISTACHO 100 GR</t>
  </si>
  <si>
    <t>2504011240014</t>
  </si>
  <si>
    <t>1125</t>
  </si>
  <si>
    <t>CHOCOLATE NEGRO CON AOVE 100 GR</t>
  </si>
  <si>
    <t>2504011250013</t>
  </si>
  <si>
    <t>1126</t>
  </si>
  <si>
    <t>CHOCOLATE BLANCO CON LACASITOS 100 GR</t>
  </si>
  <si>
    <t>2504011260012</t>
  </si>
  <si>
    <t>1127</t>
  </si>
  <si>
    <t>CHOCOLATE CON LECHE  100 GR</t>
  </si>
  <si>
    <t>2504011270011</t>
  </si>
  <si>
    <t>1128</t>
  </si>
  <si>
    <t>CHOCOLATE CON LIMÓN 100 GR</t>
  </si>
  <si>
    <t>2504011280010</t>
  </si>
  <si>
    <t>1129</t>
  </si>
  <si>
    <t>CHOCOLATE CON MANGO 100 GR</t>
  </si>
  <si>
    <t>2504011290019</t>
  </si>
  <si>
    <t>113</t>
  </si>
  <si>
    <t>SEMIDURO AVELLANA 120G</t>
  </si>
  <si>
    <t>2515001130017</t>
  </si>
  <si>
    <t>1130</t>
  </si>
  <si>
    <t>CHOCOLATE CON NARANJA 100 GR</t>
  </si>
  <si>
    <t>2504011300015</t>
  </si>
  <si>
    <t>1131</t>
  </si>
  <si>
    <t>CACAO EN POLVO NATURAL 185 GR</t>
  </si>
  <si>
    <t>2504011310014</t>
  </si>
  <si>
    <t>1132</t>
  </si>
  <si>
    <t>CREMA CACAO NEGRO 230 GR</t>
  </si>
  <si>
    <t>2504011320013</t>
  </si>
  <si>
    <t>1133</t>
  </si>
  <si>
    <t>CREMA CACAO DE AVELLANA 230 GR</t>
  </si>
  <si>
    <t>2504011330012</t>
  </si>
  <si>
    <t>1134</t>
  </si>
  <si>
    <t>CREMA CACAO DE FRESA 230 GR</t>
  </si>
  <si>
    <t>2504011340011</t>
  </si>
  <si>
    <t>114</t>
  </si>
  <si>
    <t>SEMIDURO PISTACHO 120G</t>
  </si>
  <si>
    <t>2515001140016</t>
  </si>
  <si>
    <t>116</t>
  </si>
  <si>
    <t>CHOCOLATE ALMENDRA 300G</t>
  </si>
  <si>
    <t>8435646601168</t>
  </si>
  <si>
    <t>1177</t>
  </si>
  <si>
    <t>BOMBON COCO 100 GR</t>
  </si>
  <si>
    <t>2504011770016</t>
  </si>
  <si>
    <t>1178</t>
  </si>
  <si>
    <t>BOMBON CARAMELO 100 GR</t>
  </si>
  <si>
    <t>2504011780015</t>
  </si>
  <si>
    <t>1180</t>
  </si>
  <si>
    <t>BOMBON CREMA CAFE 100 GR</t>
  </si>
  <si>
    <t>2504011800010</t>
  </si>
  <si>
    <t>119</t>
  </si>
  <si>
    <t>BLANDO CHOCOLATE ALMENDRA 200G</t>
  </si>
  <si>
    <t>8413258040803</t>
  </si>
  <si>
    <t>1199</t>
  </si>
  <si>
    <t>ETIQUETA GENERICA SAE</t>
  </si>
  <si>
    <t>843564661199</t>
  </si>
  <si>
    <t>1201</t>
  </si>
  <si>
    <t>F. SECO ANACARDO 70G</t>
  </si>
  <si>
    <t>2509012010017</t>
  </si>
  <si>
    <t>1202</t>
  </si>
  <si>
    <t>F. SECO ALMENDRA TOSTADA SALADA 70G</t>
  </si>
  <si>
    <t>2509012020016</t>
  </si>
  <si>
    <t>1203</t>
  </si>
  <si>
    <t>INFUSIÓN FRUTAS DEL BOSQUE 50G</t>
  </si>
  <si>
    <t>2523120300013</t>
  </si>
  <si>
    <t>1204</t>
  </si>
  <si>
    <t>INFUSIÓN TÉ NEGRO 50G</t>
  </si>
  <si>
    <t>2523012040010</t>
  </si>
  <si>
    <t>1205</t>
  </si>
  <si>
    <t>INFUSIÓN ROOIBOS DIGESTIVO 50G</t>
  </si>
  <si>
    <t>2523120500017</t>
  </si>
  <si>
    <t>1206</t>
  </si>
  <si>
    <t>INFUSIÓN TE VERDE, PIÑA Y JENGIBRE 50G</t>
  </si>
  <si>
    <t>2503012060010</t>
  </si>
  <si>
    <t>121</t>
  </si>
  <si>
    <t>SEMIDURO CHOCOLATE ALMENDRAS 120G</t>
  </si>
  <si>
    <t>2515001210016</t>
  </si>
  <si>
    <t>1211</t>
  </si>
  <si>
    <t>PAST. GALLETA AVENA COCO</t>
  </si>
  <si>
    <t>2510012110010</t>
  </si>
  <si>
    <t>1212</t>
  </si>
  <si>
    <t>PAST. GALLETA AVENA COCO Y CHOCOLATE</t>
  </si>
  <si>
    <t>2510012120019</t>
  </si>
  <si>
    <t>1216</t>
  </si>
  <si>
    <t>SURTIDO PORCIONES GUIRLACHE</t>
  </si>
  <si>
    <t>8435646612164</t>
  </si>
  <si>
    <t>1217</t>
  </si>
  <si>
    <t>SURTIDO PORCIONES CHOCOLATE</t>
  </si>
  <si>
    <t>8435646612171</t>
  </si>
  <si>
    <t>1219</t>
  </si>
  <si>
    <t>CARAMELO MIEL Y ALMENDRAS 85G</t>
  </si>
  <si>
    <t>2513012190013</t>
  </si>
  <si>
    <t>122</t>
  </si>
  <si>
    <t>SEMIDURO NARANJA Y ALMENDRA 120G</t>
  </si>
  <si>
    <t>2515001220015</t>
  </si>
  <si>
    <t>1221</t>
  </si>
  <si>
    <t>CARAMELO MIEL Y JALEA 85G</t>
  </si>
  <si>
    <t>2513012210018</t>
  </si>
  <si>
    <t>1226</t>
  </si>
  <si>
    <t>AGUA SOLÁN DE CABRAS 50CL</t>
  </si>
  <si>
    <t>8411547001061</t>
  </si>
  <si>
    <t>1227</t>
  </si>
  <si>
    <t>SURTIDO TURRONES PORCIONES 150G</t>
  </si>
  <si>
    <t>2503012270013</t>
  </si>
  <si>
    <t>1228</t>
  </si>
  <si>
    <t>SURTIDO TURRONES PORCIONES DUROS 150G</t>
  </si>
  <si>
    <t>2503012280012</t>
  </si>
  <si>
    <t>1229</t>
  </si>
  <si>
    <t>SURTIDO TURRONES PORCIONES OBRADOR 150G</t>
  </si>
  <si>
    <t>2503012290011</t>
  </si>
  <si>
    <t>123</t>
  </si>
  <si>
    <t>ALMENDRAS RELLENAS DE ALMENDRA 150G</t>
  </si>
  <si>
    <t>1111111111111</t>
  </si>
  <si>
    <t>1230</t>
  </si>
  <si>
    <t>843564661230</t>
  </si>
  <si>
    <t>1238</t>
  </si>
  <si>
    <t>843564661238</t>
  </si>
  <si>
    <t>124</t>
  </si>
  <si>
    <t>ALMENDRAS RELLENAS DE CACAHUETE 150G</t>
  </si>
  <si>
    <t>2505001240014</t>
  </si>
  <si>
    <t>125</t>
  </si>
  <si>
    <t>GRAGEA PELADILLA ALMENDRA 150G</t>
  </si>
  <si>
    <t>2505001250013</t>
  </si>
  <si>
    <t>126</t>
  </si>
  <si>
    <t>SEMIDURO FRESA ALMENDRA 120G</t>
  </si>
  <si>
    <t>2515001260011</t>
  </si>
  <si>
    <t>1262</t>
  </si>
  <si>
    <t>PAST. BARQUILLOS 100G</t>
  </si>
  <si>
    <t>2511012620011</t>
  </si>
  <si>
    <t>1264</t>
  </si>
  <si>
    <t>OFIC. ROTULADOR NEGRO</t>
  </si>
  <si>
    <t>843564661264</t>
  </si>
  <si>
    <t>1265</t>
  </si>
  <si>
    <t>OFIC. GRAPADORA</t>
  </si>
  <si>
    <t>843564661265</t>
  </si>
  <si>
    <t>1268</t>
  </si>
  <si>
    <t>OFIC. CAJA DE GRAPAS</t>
  </si>
  <si>
    <t>843564661268</t>
  </si>
  <si>
    <t>1269</t>
  </si>
  <si>
    <t>OFIC. POSIT</t>
  </si>
  <si>
    <t>843564661269</t>
  </si>
  <si>
    <t>127</t>
  </si>
  <si>
    <t>ALMENDRA SALADA 90G</t>
  </si>
  <si>
    <t>2509001270019</t>
  </si>
  <si>
    <t>8435646601274</t>
  </si>
  <si>
    <t>1270</t>
  </si>
  <si>
    <t>OFIC. CALCULADORA</t>
  </si>
  <si>
    <t>843564661270</t>
  </si>
  <si>
    <t>1271</t>
  </si>
  <si>
    <t>OFIC. CESTO PORTALÁPICES</t>
  </si>
  <si>
    <t>843564661271</t>
  </si>
  <si>
    <t>1272</t>
  </si>
  <si>
    <t>OFIC. BOLI DETECTOR</t>
  </si>
  <si>
    <t>843564661272</t>
  </si>
  <si>
    <t>1273</t>
  </si>
  <si>
    <t>OFIC. ALMOHADILLA SAE RATÓN</t>
  </si>
  <si>
    <t>843564661273</t>
  </si>
  <si>
    <t>1274</t>
  </si>
  <si>
    <t>OFIC. CUADERNO PEQUEÑO</t>
  </si>
  <si>
    <t>843564661274</t>
  </si>
  <si>
    <t>1275</t>
  </si>
  <si>
    <t>OFIC. SEPARADORES DE COLORES</t>
  </si>
  <si>
    <t>843564661275</t>
  </si>
  <si>
    <t>1276</t>
  </si>
  <si>
    <t>OFIC. CARPETA ARCHIVADOR ANILLA</t>
  </si>
  <si>
    <t>843564661276</t>
  </si>
  <si>
    <t>1277</t>
  </si>
  <si>
    <t>OFIC. FISO</t>
  </si>
  <si>
    <t>843564661277</t>
  </si>
  <si>
    <t>1278</t>
  </si>
  <si>
    <t>843564661278</t>
  </si>
  <si>
    <t>1281</t>
  </si>
  <si>
    <t>OFIC. FUNDAS DE PLÁSTICO</t>
  </si>
  <si>
    <t>843564661281</t>
  </si>
  <si>
    <t>1282</t>
  </si>
  <si>
    <t>OFIC. MAQUINA CORTA FISO</t>
  </si>
  <si>
    <t>843564661282</t>
  </si>
  <si>
    <t>1283</t>
  </si>
  <si>
    <t>OFIC. BOLIGRAFO SAE</t>
  </si>
  <si>
    <t>843564661283</t>
  </si>
  <si>
    <t>1284</t>
  </si>
  <si>
    <t>SURTIDO CLÁSICO DURO 240G</t>
  </si>
  <si>
    <t>2503012840018</t>
  </si>
  <si>
    <t>1285</t>
  </si>
  <si>
    <t>SURTIDO CLÁSICO BLANDO 240G</t>
  </si>
  <si>
    <t>2503012850017</t>
  </si>
  <si>
    <t>1288</t>
  </si>
  <si>
    <t>843564661288</t>
  </si>
  <si>
    <t>129</t>
  </si>
  <si>
    <t>ANACARDO GARRAPIÑADO 75G</t>
  </si>
  <si>
    <t>8435646601298</t>
  </si>
  <si>
    <t>1314</t>
  </si>
  <si>
    <t>GARRAPIÑADA AVELLANA CON PIEL 80G</t>
  </si>
  <si>
    <t>2506013140019</t>
  </si>
  <si>
    <t>1321</t>
  </si>
  <si>
    <t>2506013210446</t>
  </si>
  <si>
    <t>1323</t>
  </si>
  <si>
    <t>BOLSA POLVORON PISTACHO 330 GR</t>
  </si>
  <si>
    <t>8413590000381</t>
  </si>
  <si>
    <t>1324</t>
  </si>
  <si>
    <t>BOLSA MANTECADO DOBLE CANELA 480 GR</t>
  </si>
  <si>
    <t>8413590000305</t>
  </si>
  <si>
    <t>1325</t>
  </si>
  <si>
    <t>BOLSA POLVORON ALMENDRAS 450 GR</t>
  </si>
  <si>
    <t>8413590000367</t>
  </si>
  <si>
    <t>1326</t>
  </si>
  <si>
    <t>BOLSA MANTECADO ACEITE O.V.E. Y ALMENDRAS 450 GR</t>
  </si>
  <si>
    <t>8413590000473</t>
  </si>
  <si>
    <t>1327</t>
  </si>
  <si>
    <t>BOLSA MANTECADO TURRON 450 GR</t>
  </si>
  <si>
    <t>8413590000350</t>
  </si>
  <si>
    <t>1328</t>
  </si>
  <si>
    <t>BOLSA MANTECADO CACAO 450 GR</t>
  </si>
  <si>
    <t>8413590000336</t>
  </si>
  <si>
    <t>1329</t>
  </si>
  <si>
    <t>BOLSA ROSCO VINO Y ALMENDRA 450 GR</t>
  </si>
  <si>
    <t>8413590000442</t>
  </si>
  <si>
    <t>1330</t>
  </si>
  <si>
    <t>BOLSA MANTECADO LIMON 450 GR</t>
  </si>
  <si>
    <t>8413590000329</t>
  </si>
  <si>
    <t>1331</t>
  </si>
  <si>
    <t>ESTUCHE HOJALDRE ARTESANO 6 UD</t>
  </si>
  <si>
    <t>8413590000565</t>
  </si>
  <si>
    <t>1332</t>
  </si>
  <si>
    <t>SURTIDO ABANICO TRADICIONAL 650 GR</t>
  </si>
  <si>
    <t>8413590000534</t>
  </si>
  <si>
    <t>134</t>
  </si>
  <si>
    <t>F SECO PIÑÓN 40G</t>
  </si>
  <si>
    <t>2509001340019</t>
  </si>
  <si>
    <t>1348</t>
  </si>
  <si>
    <t>VINO FINO LOS AMIGOS 18.7CL</t>
  </si>
  <si>
    <t>8410006010729</t>
  </si>
  <si>
    <t>135</t>
  </si>
  <si>
    <t>GOLOSINA PIRULETA CLÁSICA REF.111</t>
  </si>
  <si>
    <t>2513001350015</t>
  </si>
  <si>
    <t>1350</t>
  </si>
  <si>
    <t>VINO VERDEJO FINCA LA CAÑADA 75CL</t>
  </si>
  <si>
    <t>8410006601637</t>
  </si>
  <si>
    <t>1351</t>
  </si>
  <si>
    <t>VINO BLANCO CORAZON LATINO</t>
  </si>
  <si>
    <t>8410006419010</t>
  </si>
  <si>
    <t>1352</t>
  </si>
  <si>
    <t>VINAGRE SOLERA GRAN RESERVA</t>
  </si>
  <si>
    <t>8410006366703</t>
  </si>
  <si>
    <t>1353</t>
  </si>
  <si>
    <t>VINAGRE AL PEDRO XIMENEZ 50CL</t>
  </si>
  <si>
    <t>8410006356704</t>
  </si>
  <si>
    <t>1354</t>
  </si>
  <si>
    <t>VINO PEDRO XIMENEZ GRAN BARQUERO 18.7CL</t>
  </si>
  <si>
    <t>8410006059728</t>
  </si>
  <si>
    <t>1355</t>
  </si>
  <si>
    <t>VINO FINO GRAN BARQUERO 75CL</t>
  </si>
  <si>
    <t>8410006050206</t>
  </si>
  <si>
    <t>1356</t>
  </si>
  <si>
    <t>VINO OLOROSO GRAN BARQUERO 75CL</t>
  </si>
  <si>
    <t>8410006056208</t>
  </si>
  <si>
    <t>1357</t>
  </si>
  <si>
    <t>VINO AMONTILLADO GRAN BARQUERO 75CL</t>
  </si>
  <si>
    <t>8410006053207</t>
  </si>
  <si>
    <t>1358</t>
  </si>
  <si>
    <t>VINO PALO CORTADO GRAN BARQUERO 75CL</t>
  </si>
  <si>
    <t>8410006053634</t>
  </si>
  <si>
    <t>1359</t>
  </si>
  <si>
    <t>VINO PEDRO XIMENEZ GRAN BARQUERO</t>
  </si>
  <si>
    <t>8410006059209</t>
  </si>
  <si>
    <t>1363</t>
  </si>
  <si>
    <t>F. SECO AVELLANA CON CASCARA 105 GR</t>
  </si>
  <si>
    <t>2509013630016</t>
  </si>
  <si>
    <t>1370</t>
  </si>
  <si>
    <t>PAST. ROSCO VINO ALMIBADO</t>
  </si>
  <si>
    <t>1137019101</t>
  </si>
  <si>
    <t>1371</t>
  </si>
  <si>
    <t>PAST. ROSCO DE VINO</t>
  </si>
  <si>
    <t>1377</t>
  </si>
  <si>
    <t>OFIC. CUTTER M-18</t>
  </si>
  <si>
    <t>843564661377</t>
  </si>
  <si>
    <t>1379</t>
  </si>
  <si>
    <t>843564661379</t>
  </si>
  <si>
    <t>138</t>
  </si>
  <si>
    <t>OBR. MAZAPÁN 90G</t>
  </si>
  <si>
    <t>2506001380014</t>
  </si>
  <si>
    <t>1380</t>
  </si>
  <si>
    <t>PLUMERO</t>
  </si>
  <si>
    <t>843564661380</t>
  </si>
  <si>
    <t>1381</t>
  </si>
  <si>
    <t>843564661381</t>
  </si>
  <si>
    <t>1383</t>
  </si>
  <si>
    <t>843564661383</t>
  </si>
  <si>
    <t>1385</t>
  </si>
  <si>
    <t>843564661385</t>
  </si>
  <si>
    <t>1387</t>
  </si>
  <si>
    <t>CESTA OBRADOR TIENDA</t>
  </si>
  <si>
    <t>843564661387</t>
  </si>
  <si>
    <t>1389</t>
  </si>
  <si>
    <t>843564661389</t>
  </si>
  <si>
    <t>139</t>
  </si>
  <si>
    <t>FRUTA CONFITADA NARANJA 1/4 200G</t>
  </si>
  <si>
    <t>2508001390017</t>
  </si>
  <si>
    <t>1390</t>
  </si>
  <si>
    <t>CUBO BASURA PEDAL</t>
  </si>
  <si>
    <t>843564661390</t>
  </si>
  <si>
    <t>1391</t>
  </si>
  <si>
    <t>843564661391</t>
  </si>
  <si>
    <t>1392</t>
  </si>
  <si>
    <t>843564661392</t>
  </si>
  <si>
    <t>1393</t>
  </si>
  <si>
    <t>843564661393</t>
  </si>
  <si>
    <t>1394</t>
  </si>
  <si>
    <t>843564661394</t>
  </si>
  <si>
    <t>1395</t>
  </si>
  <si>
    <t>843564661395</t>
  </si>
  <si>
    <t>14</t>
  </si>
  <si>
    <t>PAST. LAZO HOJALDRE CEBRA 200G</t>
  </si>
  <si>
    <t>2504000140011</t>
  </si>
  <si>
    <t>1400</t>
  </si>
  <si>
    <t>843564661400</t>
  </si>
  <si>
    <t>1401</t>
  </si>
  <si>
    <t>843564661401</t>
  </si>
  <si>
    <t>1403</t>
  </si>
  <si>
    <t>843564661403</t>
  </si>
  <si>
    <t>1404</t>
  </si>
  <si>
    <t>843564661404</t>
  </si>
  <si>
    <t>1405</t>
  </si>
  <si>
    <t>843564661405</t>
  </si>
  <si>
    <t>1406</t>
  </si>
  <si>
    <t>843564661406</t>
  </si>
  <si>
    <t>141</t>
  </si>
  <si>
    <t>PAN DATIL ALMENDRAS 50G</t>
  </si>
  <si>
    <t>2517001410014</t>
  </si>
  <si>
    <t>1410</t>
  </si>
  <si>
    <t>843564661410</t>
  </si>
  <si>
    <t>1412</t>
  </si>
  <si>
    <t>843564661412</t>
  </si>
  <si>
    <t>1413</t>
  </si>
  <si>
    <t>843564661413</t>
  </si>
  <si>
    <t>1414</t>
  </si>
  <si>
    <t>843564661414</t>
  </si>
  <si>
    <t>1416</t>
  </si>
  <si>
    <t>843564661416</t>
  </si>
  <si>
    <t>1417</t>
  </si>
  <si>
    <t>843564661417</t>
  </si>
  <si>
    <t>1419</t>
  </si>
  <si>
    <t>843564661419</t>
  </si>
  <si>
    <t>142</t>
  </si>
  <si>
    <t>PAST. MINIROSCOS 85G</t>
  </si>
  <si>
    <t>2510001420014</t>
  </si>
  <si>
    <t>1422</t>
  </si>
  <si>
    <t>843564661422</t>
  </si>
  <si>
    <t>1423</t>
  </si>
  <si>
    <t>843564661423</t>
  </si>
  <si>
    <t>1426</t>
  </si>
  <si>
    <t>843564661426</t>
  </si>
  <si>
    <t>1427</t>
  </si>
  <si>
    <t>843564661427</t>
  </si>
  <si>
    <t>1429</t>
  </si>
  <si>
    <t>843564661429</t>
  </si>
  <si>
    <t>143</t>
  </si>
  <si>
    <t>PAST. LAZOS HOJALDRE 60G</t>
  </si>
  <si>
    <t>2510001430013</t>
  </si>
  <si>
    <t>1430</t>
  </si>
  <si>
    <t>843564661430</t>
  </si>
  <si>
    <t>1434</t>
  </si>
  <si>
    <t>843564661434</t>
  </si>
  <si>
    <t>1444</t>
  </si>
  <si>
    <t>843564661444</t>
  </si>
  <si>
    <t>145</t>
  </si>
  <si>
    <t>F. DESHIDRATADA HIGO 130G</t>
  </si>
  <si>
    <t>2511001450018</t>
  </si>
  <si>
    <t>146</t>
  </si>
  <si>
    <t>FRUTA CONFITADA SURTIDA 120G</t>
  </si>
  <si>
    <t>2508001460017</t>
  </si>
  <si>
    <t>1466</t>
  </si>
  <si>
    <t>CARTUCHOS RIBBON NEGRO 104MMx300M</t>
  </si>
  <si>
    <t>843564661466</t>
  </si>
  <si>
    <t>149</t>
  </si>
  <si>
    <t>SEMIDURO HIGOS Y NUECES 200G</t>
  </si>
  <si>
    <t>2515001490012</t>
  </si>
  <si>
    <t>1493</t>
  </si>
  <si>
    <t>OFIC. TIJERA 21 CM</t>
  </si>
  <si>
    <t>843564661493</t>
  </si>
  <si>
    <t>15</t>
  </si>
  <si>
    <t>ACEITE DE OLIVA 100ML</t>
  </si>
  <si>
    <t>2511000150018</t>
  </si>
  <si>
    <t>150</t>
  </si>
  <si>
    <t>F. DESHIDRATADA ALBARICOQUE 130GR</t>
  </si>
  <si>
    <t>2517001500012</t>
  </si>
  <si>
    <t>151</t>
  </si>
  <si>
    <t>F. DESHIDRATADA CIRUELAS 130G</t>
  </si>
  <si>
    <t>2517001510011</t>
  </si>
  <si>
    <t>156</t>
  </si>
  <si>
    <t>ALMENDRA GARRAPIÑADA 85G</t>
  </si>
  <si>
    <t>8435646601564</t>
  </si>
  <si>
    <t>2507001560017</t>
  </si>
  <si>
    <t>1560</t>
  </si>
  <si>
    <t>SURTIDO TÍPICO 1KG</t>
  </si>
  <si>
    <t>1561</t>
  </si>
  <si>
    <t>843564661561</t>
  </si>
  <si>
    <t>1562</t>
  </si>
  <si>
    <t>SURTIDO 125 ANIVERSARIO</t>
  </si>
  <si>
    <t>8435646615622</t>
  </si>
  <si>
    <t>157</t>
  </si>
  <si>
    <t>PAST. BISCUIT DE COCO 150G</t>
  </si>
  <si>
    <t>2510001570016</t>
  </si>
  <si>
    <t>158</t>
  </si>
  <si>
    <t>GARRAPIÑADA AVELLANA 80G</t>
  </si>
  <si>
    <t>2507001580015</t>
  </si>
  <si>
    <t>159</t>
  </si>
  <si>
    <t>CACAHUETE GARRAPIÑADO 85G</t>
  </si>
  <si>
    <t>8435646601595</t>
  </si>
  <si>
    <t>2507001590014</t>
  </si>
  <si>
    <t>160</t>
  </si>
  <si>
    <t>CARAMELO FRESA</t>
  </si>
  <si>
    <t>8435646601601</t>
  </si>
  <si>
    <t>161</t>
  </si>
  <si>
    <t>8435646601618</t>
  </si>
  <si>
    <t>2507001610019</t>
  </si>
  <si>
    <t>162</t>
  </si>
  <si>
    <t>PIPAS GARRAPIÑADAS 75G</t>
  </si>
  <si>
    <t>8435646601625</t>
  </si>
  <si>
    <t>2507001620018</t>
  </si>
  <si>
    <t>1621</t>
  </si>
  <si>
    <t>UT. EMBUDO PEQUEÑO</t>
  </si>
  <si>
    <t>843564661621</t>
  </si>
  <si>
    <t>163</t>
  </si>
  <si>
    <t>GARRAPIÑADA PIPA 110G</t>
  </si>
  <si>
    <t>2507001630017</t>
  </si>
  <si>
    <t>164</t>
  </si>
  <si>
    <t>PISTACHO GARRAPIÑADO 85G</t>
  </si>
  <si>
    <t>2507001640016</t>
  </si>
  <si>
    <t>8435646601649</t>
  </si>
  <si>
    <t>165</t>
  </si>
  <si>
    <t>GARRAPIÑADA SESAMO 75G</t>
  </si>
  <si>
    <t>2507001650015</t>
  </si>
  <si>
    <t>1656</t>
  </si>
  <si>
    <t>FRUTA CONFITADA CALABAZA ROJA</t>
  </si>
  <si>
    <t>2508000990010</t>
  </si>
  <si>
    <t>1657</t>
  </si>
  <si>
    <t>FRUTA CONFITADA CALABAZA AMARILLA</t>
  </si>
  <si>
    <t>2508001470016</t>
  </si>
  <si>
    <t>1658</t>
  </si>
  <si>
    <t>FRUTA CONFITADA PERAS</t>
  </si>
  <si>
    <t>2508001480015</t>
  </si>
  <si>
    <t>1659</t>
  </si>
  <si>
    <t>FRUTA CONFITADA CEREZAS</t>
  </si>
  <si>
    <t>2508001010014</t>
  </si>
  <si>
    <t>166</t>
  </si>
  <si>
    <t>GUIRLACHE ALMENDRA 95G</t>
  </si>
  <si>
    <t>2507001660014</t>
  </si>
  <si>
    <t>1660</t>
  </si>
  <si>
    <t>SURTIDO NAVIDAD</t>
  </si>
  <si>
    <t>2503016600020</t>
  </si>
  <si>
    <t>1665</t>
  </si>
  <si>
    <t>8435646616650</t>
  </si>
  <si>
    <t>1666</t>
  </si>
  <si>
    <t>Cesta de Navidad "Campanilleros"</t>
  </si>
  <si>
    <t>2503016660020</t>
  </si>
  <si>
    <t>1667</t>
  </si>
  <si>
    <t>Surtido Tradición</t>
  </si>
  <si>
    <t>2503016670020</t>
  </si>
  <si>
    <t>167</t>
  </si>
  <si>
    <t>GUIRLACHE ALMENDRA 130G F</t>
  </si>
  <si>
    <t>2507001670013</t>
  </si>
  <si>
    <t>1672</t>
  </si>
  <si>
    <t>8435646616728</t>
  </si>
  <si>
    <t>1675</t>
  </si>
  <si>
    <t>TURRÓN DURO DE ALMENDRA D.O. ALICANTE 200G</t>
  </si>
  <si>
    <t>8435646616759</t>
  </si>
  <si>
    <t>1676</t>
  </si>
  <si>
    <t>TURRÓN BLANDO DE ALMENDRA D.O. JIJONA 200G</t>
  </si>
  <si>
    <t>8435646616766</t>
  </si>
  <si>
    <t>1678</t>
  </si>
  <si>
    <t>MACADAMIAS BAÑADAS EN CACAO 140G</t>
  </si>
  <si>
    <t>8435646616780</t>
  </si>
  <si>
    <t>1679</t>
  </si>
  <si>
    <t>SURTIDO AMORTENTIA</t>
  </si>
  <si>
    <t>8435646616797</t>
  </si>
  <si>
    <t>168</t>
  </si>
  <si>
    <t>GUIRLACHE ALMENDRA 220G</t>
  </si>
  <si>
    <t>2507001680012</t>
  </si>
  <si>
    <t>1680</t>
  </si>
  <si>
    <t>Pack Día del Padre</t>
  </si>
  <si>
    <t>8435646616803</t>
  </si>
  <si>
    <t>1681</t>
  </si>
  <si>
    <t>CARAMELO MIEL Y PROPÓLEO S/A</t>
  </si>
  <si>
    <t>8435646616810</t>
  </si>
  <si>
    <t>1684</t>
  </si>
  <si>
    <t>MIEL DE AZAHAR 500G</t>
  </si>
  <si>
    <t>8424763015033</t>
  </si>
  <si>
    <t>1685</t>
  </si>
  <si>
    <t>MIEL ROMERO 500G</t>
  </si>
  <si>
    <t>8435646616858</t>
  </si>
  <si>
    <t>1686</t>
  </si>
  <si>
    <t>MIEL DE EUCALIPTO 500G</t>
  </si>
  <si>
    <t>8424763013039</t>
  </si>
  <si>
    <t>1687</t>
  </si>
  <si>
    <t>MIEL DE TOMILLO 500G</t>
  </si>
  <si>
    <t>8424763014036</t>
  </si>
  <si>
    <t>1688</t>
  </si>
  <si>
    <t>MIEL DE CASTAÑO 500G</t>
  </si>
  <si>
    <t>8424763010533</t>
  </si>
  <si>
    <t>1689</t>
  </si>
  <si>
    <t>ACEITE OLIVA VIRGEN EXTRA PET</t>
  </si>
  <si>
    <t>8435646616896</t>
  </si>
  <si>
    <t>169</t>
  </si>
  <si>
    <t>GUIRLACHE CACAHUETE 110G</t>
  </si>
  <si>
    <t>2507001690011</t>
  </si>
  <si>
    <t>1690</t>
  </si>
  <si>
    <t>ACEITE DE OLIVA VIRGEN EXTRA ECOLÓGICO LATA</t>
  </si>
  <si>
    <t>8435646616902</t>
  </si>
  <si>
    <t>1691</t>
  </si>
  <si>
    <t>ACEITE DE OLIVA VIRGEN EXTRA - PRIMUM</t>
  </si>
  <si>
    <t>8435646616919</t>
  </si>
  <si>
    <t>1692</t>
  </si>
  <si>
    <t>ACEITE DE OLIVA VIRGEN EXTRA PICUAL</t>
  </si>
  <si>
    <t>8435646616926</t>
  </si>
  <si>
    <t>1693</t>
  </si>
  <si>
    <t>ACEITE DE OLIVA VIRGEN EXTRA ARBEQUINA</t>
  </si>
  <si>
    <t>8435646616933</t>
  </si>
  <si>
    <t>1694</t>
  </si>
  <si>
    <t>TURRÓN DURO DE ALMENDRA PIEL 100G</t>
  </si>
  <si>
    <t>8435646616940</t>
  </si>
  <si>
    <t>1695</t>
  </si>
  <si>
    <t>TURRÓN DURO DE ALMENDRA RELIEVE 100G</t>
  </si>
  <si>
    <t>8435646616957</t>
  </si>
  <si>
    <t>1696</t>
  </si>
  <si>
    <t>TURRÓN DURO DE CACAHUETE 100G</t>
  </si>
  <si>
    <t>8435646616964</t>
  </si>
  <si>
    <t>1697</t>
  </si>
  <si>
    <t>TURRÓN DURO DE PISTACHO 100G</t>
  </si>
  <si>
    <t>8435646616971</t>
  </si>
  <si>
    <t>1698</t>
  </si>
  <si>
    <t>TURRÓN DURO DE ALMENDRA PIEL 200G</t>
  </si>
  <si>
    <t>8435646616988</t>
  </si>
  <si>
    <t>1699</t>
  </si>
  <si>
    <t>TURRÓN DURO DE ALMENDRA RELIEVE 200G</t>
  </si>
  <si>
    <t>8435646616995</t>
  </si>
  <si>
    <t>170</t>
  </si>
  <si>
    <t>GUIRLACHE PIÑÓN 80G</t>
  </si>
  <si>
    <t>2507001700017</t>
  </si>
  <si>
    <t>1700</t>
  </si>
  <si>
    <t>TURRÓN DURO DE CACAHUETE 200G</t>
  </si>
  <si>
    <t>8435646617008</t>
  </si>
  <si>
    <t>1701</t>
  </si>
  <si>
    <t>TURRÓN DURO DE PISTACHO 200G</t>
  </si>
  <si>
    <t>8435646617015</t>
  </si>
  <si>
    <t>1702</t>
  </si>
  <si>
    <t>TURRÓN BLANDO DE ALMENDRA 100G</t>
  </si>
  <si>
    <t>8435646617022</t>
  </si>
  <si>
    <t>1703</t>
  </si>
  <si>
    <t>TURRÓN BLANDO DE CACAHUETE 100G</t>
  </si>
  <si>
    <t>8435646617039</t>
  </si>
  <si>
    <t>1704</t>
  </si>
  <si>
    <t>TURRÓN BLANDO DE ALMENDRA Y PISTACHO 100G</t>
  </si>
  <si>
    <t>8435646617046</t>
  </si>
  <si>
    <t>1705</t>
  </si>
  <si>
    <t>TURRÓN BLANDO DE ALMENDRA CRUJIENTE 100G</t>
  </si>
  <si>
    <t>8435646617053</t>
  </si>
  <si>
    <t>1706</t>
  </si>
  <si>
    <t>TURRÓN BLANDO DE ALMENDRA 200G</t>
  </si>
  <si>
    <t>8435646617060</t>
  </si>
  <si>
    <t>1707</t>
  </si>
  <si>
    <t>TURRÓN BLANDO DE CACAHUETE 200G</t>
  </si>
  <si>
    <t>8435646617077</t>
  </si>
  <si>
    <t>1708</t>
  </si>
  <si>
    <t>8435646617084</t>
  </si>
  <si>
    <t>1709</t>
  </si>
  <si>
    <t>TURRÓN BLANDO DE ALMENDRA Y PISTACHO 200G</t>
  </si>
  <si>
    <t>8435646617091</t>
  </si>
  <si>
    <t>171</t>
  </si>
  <si>
    <t>GUIRLACHE PIPA 115G</t>
  </si>
  <si>
    <t>2507001710016</t>
  </si>
  <si>
    <t>1710</t>
  </si>
  <si>
    <t>PAN DE CÁDIZ 200G</t>
  </si>
  <si>
    <t>8435646617107</t>
  </si>
  <si>
    <t>1711</t>
  </si>
  <si>
    <t>TURRÓN DE ARÁNDANOS 100G</t>
  </si>
  <si>
    <t>8435646617114</t>
  </si>
  <si>
    <t>1712</t>
  </si>
  <si>
    <t>TURRÓN DE COCO 100G</t>
  </si>
  <si>
    <t>8435646617121</t>
  </si>
  <si>
    <t>1713</t>
  </si>
  <si>
    <t>TURRÓN DE YEMA TOSTADA 100G</t>
  </si>
  <si>
    <t>8435646617138</t>
  </si>
  <si>
    <t>1714</t>
  </si>
  <si>
    <t>TURRÓN DE NATA Y NUEZ 100G</t>
  </si>
  <si>
    <t>8435646617145</t>
  </si>
  <si>
    <t>1715</t>
  </si>
  <si>
    <t>TURRÓN DE ARÁNDANOS 200G</t>
  </si>
  <si>
    <t>8435646617152</t>
  </si>
  <si>
    <t>1716</t>
  </si>
  <si>
    <t>TURRÓN DE COCO 200G</t>
  </si>
  <si>
    <t>8435646617169</t>
  </si>
  <si>
    <t>1717</t>
  </si>
  <si>
    <t>TURRÓN DE YEMA TOSTADA 200G</t>
  </si>
  <si>
    <t>8435646617176</t>
  </si>
  <si>
    <t>1718</t>
  </si>
  <si>
    <t>TURRÓN DE NATA Y NUEZ 200G</t>
  </si>
  <si>
    <t>8435646617183</t>
  </si>
  <si>
    <t>1719</t>
  </si>
  <si>
    <t>NOUGAT DE ALMENDRA 100G</t>
  </si>
  <si>
    <t>8435646617190</t>
  </si>
  <si>
    <t>172</t>
  </si>
  <si>
    <t>GUIRLACHE SESAMO 100G</t>
  </si>
  <si>
    <t>2507001720015</t>
  </si>
  <si>
    <t>1720</t>
  </si>
  <si>
    <t>NOUGAT DE CACAHUETE 100G</t>
  </si>
  <si>
    <t>8435646617206</t>
  </si>
  <si>
    <t>1721</t>
  </si>
  <si>
    <t>NOUGAT DE PISTACHO 100G</t>
  </si>
  <si>
    <t>8435646617213</t>
  </si>
  <si>
    <t>1722</t>
  </si>
  <si>
    <t>NOUGAT DE ALMENDRA CON CHOCOLATE 100G</t>
  </si>
  <si>
    <t>8435646617220</t>
  </si>
  <si>
    <t>1723</t>
  </si>
  <si>
    <t>NOUGAT DE ALMENDRA 200G</t>
  </si>
  <si>
    <t>8435646617237</t>
  </si>
  <si>
    <t>1724</t>
  </si>
  <si>
    <t>NOUGAT DE CACAHUETE 200G</t>
  </si>
  <si>
    <t>8435646617244</t>
  </si>
  <si>
    <t>1725</t>
  </si>
  <si>
    <t>NOUGAT DE PISTACHO 200G</t>
  </si>
  <si>
    <t>8435646617251</t>
  </si>
  <si>
    <t>1726</t>
  </si>
  <si>
    <t>NOUGAT DE ALMENDRA Y CHOCOLATE 200G</t>
  </si>
  <si>
    <t>8435646617268</t>
  </si>
  <si>
    <t>1727</t>
  </si>
  <si>
    <t>TURRÓN DURO DE ALMENDRA C/EDULCORANTE 200G</t>
  </si>
  <si>
    <t>8435646617275</t>
  </si>
  <si>
    <t>1728</t>
  </si>
  <si>
    <t>TURRÓN BLANDO DE ALMENDRA C/EDULCORANTE 200G</t>
  </si>
  <si>
    <t>8435646617282</t>
  </si>
  <si>
    <t>1729</t>
  </si>
  <si>
    <t>TURRÓN DE YEMA TOSTADA C/EDULCORANTE 200G</t>
  </si>
  <si>
    <t>8435646617299</t>
  </si>
  <si>
    <t>173</t>
  </si>
  <si>
    <t>GUIRLACHE TORTA SESAMO 120G</t>
  </si>
  <si>
    <t>2507001730014</t>
  </si>
  <si>
    <t>1730</t>
  </si>
  <si>
    <t>TURRÓN DE CHOCOLATE CON ALMENDRAS C/EDULCORANTE 200G</t>
  </si>
  <si>
    <t>8435646617305</t>
  </si>
  <si>
    <t>1731</t>
  </si>
  <si>
    <t>PAN DE CÁDIZ MINI 80G</t>
  </si>
  <si>
    <t>8435646617312</t>
  </si>
  <si>
    <t>1733</t>
  </si>
  <si>
    <t>VINO TINTO VILLA-ZEBALOS 750ML</t>
  </si>
  <si>
    <t>8410006811630</t>
  </si>
  <si>
    <t>1735</t>
  </si>
  <si>
    <t>VINO VIÑAVERDE 750ML</t>
  </si>
  <si>
    <t>8411203053847</t>
  </si>
  <si>
    <t>1736</t>
  </si>
  <si>
    <t>VERMOUTH BARQUERO 500ML</t>
  </si>
  <si>
    <t>8410006150708</t>
  </si>
  <si>
    <t>1737</t>
  </si>
  <si>
    <t>BARRITA DE MAZAPÁN CON NARANJA 100G</t>
  </si>
  <si>
    <t>8435646617374</t>
  </si>
  <si>
    <t>1738</t>
  </si>
  <si>
    <t>FIGURITAS DE MAZAPÁN 150G</t>
  </si>
  <si>
    <t>8435646617381</t>
  </si>
  <si>
    <t>1739</t>
  </si>
  <si>
    <t>HUESOS DE MAZAPÁN CON CHOCOLATE 150G</t>
  </si>
  <si>
    <t>8435646617398</t>
  </si>
  <si>
    <t>174</t>
  </si>
  <si>
    <t>GINEBRA 5CL</t>
  </si>
  <si>
    <t>6752039031053</t>
  </si>
  <si>
    <t>1740</t>
  </si>
  <si>
    <t>FIGURITAS DE MAZAPÁN C/EDULCORANTE 150G</t>
  </si>
  <si>
    <t>8435646617404</t>
  </si>
  <si>
    <t>1741</t>
  </si>
  <si>
    <t>SURTIDO DE MAZAPANES 150G</t>
  </si>
  <si>
    <t>8435646617411</t>
  </si>
  <si>
    <t>1742</t>
  </si>
  <si>
    <t>ALMENDRAS RELLENAS DE TURRÓN DE ALMENDRA 150G</t>
  </si>
  <si>
    <t>8435646617428</t>
  </si>
  <si>
    <t>1743</t>
  </si>
  <si>
    <t>ALMENDRAS RELLENAS DE TURRÓN DE CACAHUETE 150G</t>
  </si>
  <si>
    <t>8435646617435</t>
  </si>
  <si>
    <t>1744</t>
  </si>
  <si>
    <t>ALMENDRAS RELLENAS DE TURRÓN DE ALMENDRA C/EDULCORANTE 150G</t>
  </si>
  <si>
    <t>8435646617442</t>
  </si>
  <si>
    <t>1745</t>
  </si>
  <si>
    <t>PIPAS CARAMELIZADAS A LA SAL 75G</t>
  </si>
  <si>
    <t>8435646617459</t>
  </si>
  <si>
    <t>1746</t>
  </si>
  <si>
    <t>ALMENDRA CARAMELIZADA A LA SAL 90G</t>
  </si>
  <si>
    <t>8435646617466</t>
  </si>
  <si>
    <t>1747</t>
  </si>
  <si>
    <t>CACAHUETE CARAMELIZADO A LA SAL 90G</t>
  </si>
  <si>
    <t>8435646617473</t>
  </si>
  <si>
    <t>1748</t>
  </si>
  <si>
    <t>PISTACHOS CARAMELIZADOS A LA SAL 90G</t>
  </si>
  <si>
    <t>8435646617480</t>
  </si>
  <si>
    <t>1749</t>
  </si>
  <si>
    <t>ANACARDO CARAMELIZADO A LA SAL 80G</t>
  </si>
  <si>
    <t>8435646617497</t>
  </si>
  <si>
    <t>175</t>
  </si>
  <si>
    <t>GUIRLACHE TORTA ALMENDRA PLUS 280G</t>
  </si>
  <si>
    <t>2507001750012</t>
  </si>
  <si>
    <t>1750</t>
  </si>
  <si>
    <t>MACADAMIA CARAMELIZADA A LA SAL 90G</t>
  </si>
  <si>
    <t>8435646617503</t>
  </si>
  <si>
    <t>1751</t>
  </si>
  <si>
    <t>PIPAS SALADAS 90G</t>
  </si>
  <si>
    <t>8435646617510</t>
  </si>
  <si>
    <t>1752</t>
  </si>
  <si>
    <t>CACAHUETES SALADOS 85G</t>
  </si>
  <si>
    <t>8435646617527</t>
  </si>
  <si>
    <t>1753</t>
  </si>
  <si>
    <t>PISTACHOS SALADOS 65G</t>
  </si>
  <si>
    <t>8435646617534</t>
  </si>
  <si>
    <t>1754</t>
  </si>
  <si>
    <t>ANACARDOS SALADOS 85G</t>
  </si>
  <si>
    <t>8435646617541</t>
  </si>
  <si>
    <t>1755</t>
  </si>
  <si>
    <t>MACADAMIAS SALADAS 85G</t>
  </si>
  <si>
    <t>8435646617558</t>
  </si>
  <si>
    <t>1756</t>
  </si>
  <si>
    <t>PIPAS BAÑADAS EN TRES CHOCOLATES 95G</t>
  </si>
  <si>
    <t>8435646617565</t>
  </si>
  <si>
    <t>1757</t>
  </si>
  <si>
    <t>CACAHUETES BAÑADOS EN CHOCOLATE NEGRO 95G</t>
  </si>
  <si>
    <t>8435646617572</t>
  </si>
  <si>
    <t>1758</t>
  </si>
  <si>
    <t>MACADAMIA BAÑADA EN CACAO 150G</t>
  </si>
  <si>
    <t>8435646617589</t>
  </si>
  <si>
    <t>1759</t>
  </si>
  <si>
    <t>PISTACHOS BAÑADOS EN CHOCOLATE CON LECHE 95G</t>
  </si>
  <si>
    <t>8435646617596</t>
  </si>
  <si>
    <t>176</t>
  </si>
  <si>
    <t>GARRAPIÑADA PIPA 150G</t>
  </si>
  <si>
    <t>2507001760011</t>
  </si>
  <si>
    <t>1760</t>
  </si>
  <si>
    <t>ANACARDOS BAÑADOS EN CHOCOLATE NEGRO 95G</t>
  </si>
  <si>
    <t>8435646617602</t>
  </si>
  <si>
    <t>1761</t>
  </si>
  <si>
    <t>ALMENDRAS BAÑADAS EN CACAO 95G</t>
  </si>
  <si>
    <t>8435646617619</t>
  </si>
  <si>
    <t>1762</t>
  </si>
  <si>
    <t>ALMENDRAS BAÑADAS EN CHOCOLATE BLANCO Y YOGUR 150G</t>
  </si>
  <si>
    <t>8435646617626</t>
  </si>
  <si>
    <t>1763</t>
  </si>
  <si>
    <t>ALMENDRAS BAÑADAS EN CHOCOLATE BLANCO Y FRESA 95G</t>
  </si>
  <si>
    <t>8435646617633</t>
  </si>
  <si>
    <t>1764</t>
  </si>
  <si>
    <t>PIPAS GARRAPIÑADAS 145G</t>
  </si>
  <si>
    <t>8435646617640</t>
  </si>
  <si>
    <t>1765</t>
  </si>
  <si>
    <t>ALMENDRA GARRAPIÑADA 150G</t>
  </si>
  <si>
    <t>8435646617657</t>
  </si>
  <si>
    <t>1766</t>
  </si>
  <si>
    <t>ALMENDRA SALADA 150G</t>
  </si>
  <si>
    <t>8435646617664</t>
  </si>
  <si>
    <t>1767</t>
  </si>
  <si>
    <t>SURTIDO DE GARRAPIÑADOS 300G</t>
  </si>
  <si>
    <t>8435646617671</t>
  </si>
  <si>
    <t>1768</t>
  </si>
  <si>
    <t>SURTIDO DE CARAMELIZADOS A LA SAL 300G</t>
  </si>
  <si>
    <t>8435646617688</t>
  </si>
  <si>
    <t>1769</t>
  </si>
  <si>
    <t>SURTIDO DE SALADOS 300G</t>
  </si>
  <si>
    <t>8435646617695</t>
  </si>
  <si>
    <t>177</t>
  </si>
  <si>
    <t>GINEBRA HIBISCUS 5CL</t>
  </si>
  <si>
    <t>8415001099120</t>
  </si>
  <si>
    <t>1770</t>
  </si>
  <si>
    <t>SURTIDO DE BAÑADOS 300G</t>
  </si>
  <si>
    <t>8435646617701</t>
  </si>
  <si>
    <t>1771</t>
  </si>
  <si>
    <t>SURTIDO DE FRUTOS SECOS 840G</t>
  </si>
  <si>
    <t>8435646617718</t>
  </si>
  <si>
    <t>1772</t>
  </si>
  <si>
    <t>COCO GARRAPIÑADO 80G</t>
  </si>
  <si>
    <t>8435646617725</t>
  </si>
  <si>
    <t>1773</t>
  </si>
  <si>
    <t>PISTACHOS GARRAPIÑADOS 150G</t>
  </si>
  <si>
    <t>8435646617732</t>
  </si>
  <si>
    <t>1774</t>
  </si>
  <si>
    <t>CACAHUETES GARRAPIÑADOS 150G</t>
  </si>
  <si>
    <t>8435646617749</t>
  </si>
  <si>
    <t>1775</t>
  </si>
  <si>
    <t>NUECES DE PECÁN GARRAPIÑADAS 140G</t>
  </si>
  <si>
    <t>8435646617756</t>
  </si>
  <si>
    <t>1776</t>
  </si>
  <si>
    <t>MACADAMIAS GARRAPIÑADAS 150G</t>
  </si>
  <si>
    <t>8435646617763</t>
  </si>
  <si>
    <t>1777</t>
  </si>
  <si>
    <t>PIPAS CARAMELIZADAS A LA SAL 150G</t>
  </si>
  <si>
    <t>8435646617770</t>
  </si>
  <si>
    <t>1778</t>
  </si>
  <si>
    <t>ALMENDRAS CARAMELIZADAS A LA SAL 150G</t>
  </si>
  <si>
    <t>8435646617787</t>
  </si>
  <si>
    <t>1779</t>
  </si>
  <si>
    <t>CACAHUETES CARAMELIZADOS A LA SAL 150G</t>
  </si>
  <si>
    <t>8435646617794</t>
  </si>
  <si>
    <t>178</t>
  </si>
  <si>
    <t>SEMIDURO NARANJA Y ALMENDRA 100G</t>
  </si>
  <si>
    <t>2515001780014</t>
  </si>
  <si>
    <t>1780</t>
  </si>
  <si>
    <t>PISTACHOS CARAMELIZADOS A LA SAL 150G</t>
  </si>
  <si>
    <t>8435646617800</t>
  </si>
  <si>
    <t>1781</t>
  </si>
  <si>
    <t>ANACARDOS CARAMELIZADOS A LA SAL 150G</t>
  </si>
  <si>
    <t>8435646617817</t>
  </si>
  <si>
    <t>1782</t>
  </si>
  <si>
    <t>MACADAMIAS CARAMELIZADAS A LA SAL 150G</t>
  </si>
  <si>
    <t>8435646617824</t>
  </si>
  <si>
    <t>1783</t>
  </si>
  <si>
    <t>PIPAS SALADAS 150G</t>
  </si>
  <si>
    <t>8435646617831</t>
  </si>
  <si>
    <t>1784</t>
  </si>
  <si>
    <t>CACAHUETES SALADOS 150G</t>
  </si>
  <si>
    <t>8435646617848</t>
  </si>
  <si>
    <t>1785</t>
  </si>
  <si>
    <t>PISTACHOS SALADOS 110G</t>
  </si>
  <si>
    <t>8435646617855</t>
  </si>
  <si>
    <t>1786</t>
  </si>
  <si>
    <t>ANACARDOS SALADOS 150G</t>
  </si>
  <si>
    <t>8435646617862</t>
  </si>
  <si>
    <t>1787</t>
  </si>
  <si>
    <t>MACADAMIAS SALADAS 150G</t>
  </si>
  <si>
    <t>8435646617879</t>
  </si>
  <si>
    <t>1788</t>
  </si>
  <si>
    <t>PIPAS BAÑADAS EN TRES CHOCOLATES 170G</t>
  </si>
  <si>
    <t>8435646617886</t>
  </si>
  <si>
    <t>1789</t>
  </si>
  <si>
    <t>CACAHUETES BAÑADOS EN CHOCOLATE NEGRO 170G</t>
  </si>
  <si>
    <t>8435646617893</t>
  </si>
  <si>
    <t>179</t>
  </si>
  <si>
    <t>GINEBRA LIMA 5CL</t>
  </si>
  <si>
    <t>6752039031121</t>
  </si>
  <si>
    <t>1790</t>
  </si>
  <si>
    <t>PISTACHOS BAÑADOS EN CHOCOLATE CON LECHE 170G</t>
  </si>
  <si>
    <t>8435646617909</t>
  </si>
  <si>
    <t>1791</t>
  </si>
  <si>
    <t>ANACARDOS BAÑADOS EN CHOCOLATE NEGRO 170G</t>
  </si>
  <si>
    <t>8435646617916</t>
  </si>
  <si>
    <t>1792</t>
  </si>
  <si>
    <t>ALMENDRAS BAÑADAS AL CACAO 170G</t>
  </si>
  <si>
    <t>8435646617923</t>
  </si>
  <si>
    <t>1793</t>
  </si>
  <si>
    <t>ALMENDRAS BAÑADAS EN CHOCOLATE BLANCO Y YOGUR 170G</t>
  </si>
  <si>
    <t>8435646617930</t>
  </si>
  <si>
    <t>1794</t>
  </si>
  <si>
    <t>ALMENDRAS BAÑADAS EN CHOCOLATE BLANCO Y FRESA 170G</t>
  </si>
  <si>
    <t>8435646617947</t>
  </si>
  <si>
    <t>1795</t>
  </si>
  <si>
    <t>8435646617954</t>
  </si>
  <si>
    <t>1796</t>
  </si>
  <si>
    <t>PISTACHOS GARRAPIÑADOS 600G</t>
  </si>
  <si>
    <t>8435646617961</t>
  </si>
  <si>
    <t>1797</t>
  </si>
  <si>
    <t>CACAHUETES GARRAPIÑADOS 600G</t>
  </si>
  <si>
    <t>8435646617978</t>
  </si>
  <si>
    <t>1798</t>
  </si>
  <si>
    <t>NUECES DE PECÁN GARRAPIÑADAS 600G</t>
  </si>
  <si>
    <t>8435646617985</t>
  </si>
  <si>
    <t>1799</t>
  </si>
  <si>
    <t>MACADAMIAS GARRAPIÑADAS 600G</t>
  </si>
  <si>
    <t>8435646617992</t>
  </si>
  <si>
    <t>1800</t>
  </si>
  <si>
    <t>PIPAS GARRAPIÑADAS 600G</t>
  </si>
  <si>
    <t>8435646618005</t>
  </si>
  <si>
    <t>1801</t>
  </si>
  <si>
    <t>ALMENDRAS GARRAPIÑADAS 600G</t>
  </si>
  <si>
    <t>8435646618012</t>
  </si>
  <si>
    <t>1802</t>
  </si>
  <si>
    <t>PIPAS CARAMELIZADAS A LA SAL 600G</t>
  </si>
  <si>
    <t>8435646618029</t>
  </si>
  <si>
    <t>1803</t>
  </si>
  <si>
    <t>ALMENDRAS CARAMELIZADAS A LA SAL 600G</t>
  </si>
  <si>
    <t>8435646618036</t>
  </si>
  <si>
    <t>1804</t>
  </si>
  <si>
    <t>CACAHUETES CARAMELIZADOS A LA SAL 600G</t>
  </si>
  <si>
    <t>8435646618043</t>
  </si>
  <si>
    <t>1805</t>
  </si>
  <si>
    <t>PISTACHOS CARAMELIZADOS A LA SAL 600G</t>
  </si>
  <si>
    <t>8435646618050</t>
  </si>
  <si>
    <t>1806</t>
  </si>
  <si>
    <t>ANACARDOS CARAMELIZADOS A LA SAL 600G</t>
  </si>
  <si>
    <t>8435646618067</t>
  </si>
  <si>
    <t>1807</t>
  </si>
  <si>
    <t>MACADAMIAS CARAMELIZADAS A LA SAL 600G</t>
  </si>
  <si>
    <t>8435646618074</t>
  </si>
  <si>
    <t>1808</t>
  </si>
  <si>
    <t>PIPAS SALADAS 600G</t>
  </si>
  <si>
    <t>8435646618081</t>
  </si>
  <si>
    <t>1809</t>
  </si>
  <si>
    <t>CACAHUETES SALADOS 600G</t>
  </si>
  <si>
    <t>8435646618098</t>
  </si>
  <si>
    <t>181</t>
  </si>
  <si>
    <t>GUIRLACHE AVELLANA 130G</t>
  </si>
  <si>
    <t>2507001810013</t>
  </si>
  <si>
    <t>1810</t>
  </si>
  <si>
    <t>PISTACHOS SALADOS 400G</t>
  </si>
  <si>
    <t>8435646618104</t>
  </si>
  <si>
    <t>1811</t>
  </si>
  <si>
    <t>ANACARDOS SALADOS 600G</t>
  </si>
  <si>
    <t>8435646618111</t>
  </si>
  <si>
    <t>1812</t>
  </si>
  <si>
    <t>MACADAMIAS SALADAS 600G</t>
  </si>
  <si>
    <t>8435646618128</t>
  </si>
  <si>
    <t>1813</t>
  </si>
  <si>
    <t>ALMENDRAS SALADAS 600G</t>
  </si>
  <si>
    <t>8435646618135</t>
  </si>
  <si>
    <t>1814</t>
  </si>
  <si>
    <t>8435646618142</t>
  </si>
  <si>
    <t>1815</t>
  </si>
  <si>
    <t>CACAHUETES BAÑADOS EN CHOCOLATE NEGRO 600G</t>
  </si>
  <si>
    <t>8435646618159</t>
  </si>
  <si>
    <t>1816</t>
  </si>
  <si>
    <t>MACADAMIAS BAÑADAS AL CACAO 600G</t>
  </si>
  <si>
    <t>8435646618166</t>
  </si>
  <si>
    <t>1817</t>
  </si>
  <si>
    <t>PISTACHOS BAÑADOS EN CHOCOLATE CON LECHE 600G</t>
  </si>
  <si>
    <t>8435646618173</t>
  </si>
  <si>
    <t>1818</t>
  </si>
  <si>
    <t>8435646618180</t>
  </si>
  <si>
    <t>1819</t>
  </si>
  <si>
    <t>ALMENDRAS BAÑADAS AL CACAO 600G</t>
  </si>
  <si>
    <t>8435646618197</t>
  </si>
  <si>
    <t>182</t>
  </si>
  <si>
    <t>SEMIDURO ALMENDRA CHOCOLATE LAZO</t>
  </si>
  <si>
    <t>2515001820017</t>
  </si>
  <si>
    <t>1820</t>
  </si>
  <si>
    <t>ALMENDRAS BAÑADAS EN CHOCOLATE BLANCO Y YOGUR 600G</t>
  </si>
  <si>
    <t>8435646618203</t>
  </si>
  <si>
    <t>1821</t>
  </si>
  <si>
    <t>ALMENDRAS BAÑADAS EN CHOCOLATE BLANCO Y FRESA 600G</t>
  </si>
  <si>
    <t>8435646618210</t>
  </si>
  <si>
    <t>1822</t>
  </si>
  <si>
    <t>TURRÓN DURO DE ALMENDRA S/A 100G</t>
  </si>
  <si>
    <t>8435646618227</t>
  </si>
  <si>
    <t>1823</t>
  </si>
  <si>
    <t>POLVORÓN DE ALMENDRA</t>
  </si>
  <si>
    <t>8435646618234</t>
  </si>
  <si>
    <t>1824</t>
  </si>
  <si>
    <t>MANTECADO DE CANELA</t>
  </si>
  <si>
    <t>8435646618241</t>
  </si>
  <si>
    <t>1825</t>
  </si>
  <si>
    <t>ROSCO DE VINO Y ALMENDRA</t>
  </si>
  <si>
    <t>8435646618258</t>
  </si>
  <si>
    <t>1826</t>
  </si>
  <si>
    <t>MANTECADO DE CACAO</t>
  </si>
  <si>
    <t>8435646618265</t>
  </si>
  <si>
    <t>1827</t>
  </si>
  <si>
    <t>MANTECADO DE COCO</t>
  </si>
  <si>
    <t>8435646618272</t>
  </si>
  <si>
    <t>1828</t>
  </si>
  <si>
    <t>MANTECADO DE ACEITE DE OLIVA VIRGEN EXTRA</t>
  </si>
  <si>
    <t>8435646618289</t>
  </si>
  <si>
    <t>1829</t>
  </si>
  <si>
    <t>HOJALDRADAS ARTESANAS</t>
  </si>
  <si>
    <t>8435646618296</t>
  </si>
  <si>
    <t>183</t>
  </si>
  <si>
    <t>BOMBON CEREAL 100G</t>
  </si>
  <si>
    <t>2504001830010</t>
  </si>
  <si>
    <t>1830</t>
  </si>
  <si>
    <t>MANTECADO CASERO</t>
  </si>
  <si>
    <t>8435646618302</t>
  </si>
  <si>
    <t>1831</t>
  </si>
  <si>
    <t>ROSCO DE VINO Y ALMENDRAS S/A</t>
  </si>
  <si>
    <t>8435646618319</t>
  </si>
  <si>
    <t>1832</t>
  </si>
  <si>
    <t>SURTIDO DE MANTECADOS 1,5 KG</t>
  </si>
  <si>
    <t>8435646618326</t>
  </si>
  <si>
    <t>1833</t>
  </si>
  <si>
    <t>GUIRLACHE DE ALMENDRA 50G</t>
  </si>
  <si>
    <t>8435646618333</t>
  </si>
  <si>
    <t>1834</t>
  </si>
  <si>
    <t>Nº 1 CAJITA DETALLE</t>
  </si>
  <si>
    <t>8435646618340</t>
  </si>
  <si>
    <t>1835</t>
  </si>
  <si>
    <t>Nº2 CESTA SURTIDA DE NAVIDAD</t>
  </si>
  <si>
    <t>8435646618357</t>
  </si>
  <si>
    <t>1836</t>
  </si>
  <si>
    <t>Nº3 CESTA GOURMET VINO TINTO</t>
  </si>
  <si>
    <t>8435646618364</t>
  </si>
  <si>
    <t>1837</t>
  </si>
  <si>
    <t>Nº4 CESTA DULCE NAVIDAD</t>
  </si>
  <si>
    <t>8435646618371</t>
  </si>
  <si>
    <t>1838</t>
  </si>
  <si>
    <t>Nº5 CESTA GOURMET DEL SUR</t>
  </si>
  <si>
    <t>8435646618388</t>
  </si>
  <si>
    <t>1839</t>
  </si>
  <si>
    <t>Nº6 CESTA DE NAVIDAD PICNIC</t>
  </si>
  <si>
    <t>8435646618395</t>
  </si>
  <si>
    <t>184</t>
  </si>
  <si>
    <t>PATÉ CLÁSICO</t>
  </si>
  <si>
    <t>8437009871010</t>
  </si>
  <si>
    <t>1840</t>
  </si>
  <si>
    <t>Nº7 CESTA DE NAVIDAD DULCE HOGAR</t>
  </si>
  <si>
    <t>8435646618401</t>
  </si>
  <si>
    <t>1841</t>
  </si>
  <si>
    <t>Nº8 CESTA DE NAVIDAD IBERICA GOURMET</t>
  </si>
  <si>
    <t>8435646618418</t>
  </si>
  <si>
    <t>1842</t>
  </si>
  <si>
    <t>Nº9 CESTA DE NAVIDAD GOURMET SABOR A ESPAÑA</t>
  </si>
  <si>
    <t>8435646618425</t>
  </si>
  <si>
    <t>1843</t>
  </si>
  <si>
    <t>GUIRLACHE DE PISTACHO 50G</t>
  </si>
  <si>
    <t>8435646618432</t>
  </si>
  <si>
    <t>1844</t>
  </si>
  <si>
    <t>GUIRLACHE DE MACADAMIA 55G</t>
  </si>
  <si>
    <t>8435646618449</t>
  </si>
  <si>
    <t>1845</t>
  </si>
  <si>
    <t>GUIRLACHE DE ANACARDO 60G</t>
  </si>
  <si>
    <t>8435646618456</t>
  </si>
  <si>
    <t>1846</t>
  </si>
  <si>
    <t>GUIRLACHE DE CACAHUETE 50G</t>
  </si>
  <si>
    <t>8435646618463</t>
  </si>
  <si>
    <t>1847</t>
  </si>
  <si>
    <t>GUIRLACHE DE PIPAS 50G</t>
  </si>
  <si>
    <t>8435646618470</t>
  </si>
  <si>
    <t>1848</t>
  </si>
  <si>
    <t>GUIRLACHE DE NUEZ PECÁN 50G</t>
  </si>
  <si>
    <t>8435646618487</t>
  </si>
  <si>
    <t>1849</t>
  </si>
  <si>
    <t>GUIRLACHE DE PIÑÓN 45G</t>
  </si>
  <si>
    <t>8435646618494</t>
  </si>
  <si>
    <t>185</t>
  </si>
  <si>
    <t>PATÉ PIMIENTA BLANCA</t>
  </si>
  <si>
    <t>8437009871034</t>
  </si>
  <si>
    <t>1850</t>
  </si>
  <si>
    <t>PIRULETA DE GUIRLACHE DE ALMENDRA 45G</t>
  </si>
  <si>
    <t>8435646618500</t>
  </si>
  <si>
    <t>1851</t>
  </si>
  <si>
    <t>SURTIDO DE TURRONES DUROS 300G</t>
  </si>
  <si>
    <t>8435646618517</t>
  </si>
  <si>
    <t>1852</t>
  </si>
  <si>
    <t>SURTIDO DE TURRONES BLANDOS 300G</t>
  </si>
  <si>
    <t>8435646618524</t>
  </si>
  <si>
    <t>1853</t>
  </si>
  <si>
    <t>SURTIDO DE TURRONES DE OBRADOR 300G</t>
  </si>
  <si>
    <t>8435646618531</t>
  </si>
  <si>
    <t>1854</t>
  </si>
  <si>
    <t>SURTIDO DE TURRONES 800G</t>
  </si>
  <si>
    <t>8435646618548</t>
  </si>
  <si>
    <t>1855</t>
  </si>
  <si>
    <t>SURTIDO DE GUIRLACHES 200G</t>
  </si>
  <si>
    <t>8435646618555</t>
  </si>
  <si>
    <t>1856</t>
  </si>
  <si>
    <t>SURTIDO TURRONES NOUGAT 200G</t>
  </si>
  <si>
    <t>8435646618562</t>
  </si>
  <si>
    <t>1857</t>
  </si>
  <si>
    <t>GUIRLACHE DE SÉSAMO 35G</t>
  </si>
  <si>
    <t>8435646618579</t>
  </si>
  <si>
    <t>1858</t>
  </si>
  <si>
    <t>SURTIDO DE MANTECADOS 250G</t>
  </si>
  <si>
    <t>8435646618586</t>
  </si>
  <si>
    <t>1859</t>
  </si>
  <si>
    <t>BARRITA DE HIGO Y NUECES 50G</t>
  </si>
  <si>
    <t>8435646618593</t>
  </si>
  <si>
    <t>186</t>
  </si>
  <si>
    <t>PATÉ FINAS HIERBAS</t>
  </si>
  <si>
    <t>8437009871027</t>
  </si>
  <si>
    <t>1860</t>
  </si>
  <si>
    <t>SURTIDO DE PANES DE HIGO 330G</t>
  </si>
  <si>
    <t>8435646618609</t>
  </si>
  <si>
    <t>1861</t>
  </si>
  <si>
    <t>SURTIDO DE BARRITAS DE HIGO 250G</t>
  </si>
  <si>
    <t>8435646618616</t>
  </si>
  <si>
    <t>1862</t>
  </si>
  <si>
    <t>PISTACHO TOSTADO 65G</t>
  </si>
  <si>
    <t>8435646618623</t>
  </si>
  <si>
    <t>1863</t>
  </si>
  <si>
    <t>MACADAMIA TOSTADA 85G</t>
  </si>
  <si>
    <t>8435646618630</t>
  </si>
  <si>
    <t>1864</t>
  </si>
  <si>
    <t>PIPA TOSTADA 90G</t>
  </si>
  <si>
    <t>8435646618647</t>
  </si>
  <si>
    <t>1865</t>
  </si>
  <si>
    <t>ANACARDO TOSTADO 85G</t>
  </si>
  <si>
    <t>8435646618654</t>
  </si>
  <si>
    <t>1866</t>
  </si>
  <si>
    <t>CACAHUETE TOSTADO CON SAL 85G</t>
  </si>
  <si>
    <t>8435646618661</t>
  </si>
  <si>
    <t>1868</t>
  </si>
  <si>
    <t>TURRÓN DURO DE ALMENDRA Y CHOCOLATE 100G</t>
  </si>
  <si>
    <t>8435646618685</t>
  </si>
  <si>
    <t>187</t>
  </si>
  <si>
    <t>PATÉ PEDRO XIMENEZ</t>
  </si>
  <si>
    <t>2510001870017</t>
  </si>
  <si>
    <t>1870</t>
  </si>
  <si>
    <t>SURTIDO DE POLVORONES 250G</t>
  </si>
  <si>
    <t>8435646618708</t>
  </si>
  <si>
    <t>1871</t>
  </si>
  <si>
    <t>TURRÓN DURO DE ALMENDRA Y CHOCOLATE 200G</t>
  </si>
  <si>
    <t>8435646618715</t>
  </si>
  <si>
    <t>1872</t>
  </si>
  <si>
    <t>COCO GARRAPIÑADO 115G</t>
  </si>
  <si>
    <t>8435646618722</t>
  </si>
  <si>
    <t>1877</t>
  </si>
  <si>
    <t>SURTIDO DE NOUGATS 300G</t>
  </si>
  <si>
    <t>8435646618777</t>
  </si>
  <si>
    <t>1879</t>
  </si>
  <si>
    <t>TORTA DE TURRÓN DE ALICANTE 200G</t>
  </si>
  <si>
    <t>8435646618791</t>
  </si>
  <si>
    <t>188</t>
  </si>
  <si>
    <t>PAST. PASTEL CORDOBÉS PORCION</t>
  </si>
  <si>
    <t>2510001880016</t>
  </si>
  <si>
    <t>1880</t>
  </si>
  <si>
    <t>TORTA DE TURRÓN DE GUIRLACHE 200G</t>
  </si>
  <si>
    <t>8435646618807</t>
  </si>
  <si>
    <t>1881</t>
  </si>
  <si>
    <t>TORTA DE TURRÓN DE CACAHUETE 200G</t>
  </si>
  <si>
    <t>8435646618814</t>
  </si>
  <si>
    <t>1882</t>
  </si>
  <si>
    <t>TORTA DE TURRÓN DE JIJONA 200G</t>
  </si>
  <si>
    <t>8435646618821</t>
  </si>
  <si>
    <t>1883</t>
  </si>
  <si>
    <t>TORTA DE TURRÓN A LA PIEDRA 200G</t>
  </si>
  <si>
    <t>8435646618838</t>
  </si>
  <si>
    <t>1884</t>
  </si>
  <si>
    <t>TABLETA DE CHOCOLATE NEGRO CON NARANJA CONFITADA</t>
  </si>
  <si>
    <t>8435646618845</t>
  </si>
  <si>
    <t>1885</t>
  </si>
  <si>
    <t>TABLETA DE CHOCOLATE BLANCO CON OREO 100G</t>
  </si>
  <si>
    <t>8435646618852</t>
  </si>
  <si>
    <t>1886</t>
  </si>
  <si>
    <t>TROZOS DE TURRÓN DE CHOCOLATE NEGRO Y ALMENDRAS 150G</t>
  </si>
  <si>
    <t>8435646618869</t>
  </si>
  <si>
    <t>1887</t>
  </si>
  <si>
    <t>TROZOS DE TURRÓN DE CHOCOLATE CON LECHE Y AVELLANAS 150G</t>
  </si>
  <si>
    <t>8435646618876</t>
  </si>
  <si>
    <t>1888</t>
  </si>
  <si>
    <t>ROCAS DE CHOCOLATE CON LECHE 150G</t>
  </si>
  <si>
    <t>8435646618883</t>
  </si>
  <si>
    <t>1889</t>
  </si>
  <si>
    <t>ROCAS DE CHOCOLATE NEGRO 150G</t>
  </si>
  <si>
    <t>8435646618890</t>
  </si>
  <si>
    <t>189</t>
  </si>
  <si>
    <t>PAST. PASTEL CORDOBES</t>
  </si>
  <si>
    <t>2510001890015</t>
  </si>
  <si>
    <t>1890</t>
  </si>
  <si>
    <t>TURRÓN DE COCO Y CHOCOLATE 200G</t>
  </si>
  <si>
    <t>8435646618906</t>
  </si>
  <si>
    <t>1891</t>
  </si>
  <si>
    <t>TURRÓN DE BROWNIE 200G</t>
  </si>
  <si>
    <t>8435646618913</t>
  </si>
  <si>
    <t>1892</t>
  </si>
  <si>
    <t>TURRÓN DE MELÓN 200G</t>
  </si>
  <si>
    <t>8435646618920</t>
  </si>
  <si>
    <t>8435646618927</t>
  </si>
  <si>
    <t>1893</t>
  </si>
  <si>
    <t>TURRÓN DE PIÑA COLADA 200G</t>
  </si>
  <si>
    <t>8435646618937</t>
  </si>
  <si>
    <t>1894</t>
  </si>
  <si>
    <t>LOTE DE NAVIDAD | BANDEJA REGALO</t>
  </si>
  <si>
    <t>8435646618944</t>
  </si>
  <si>
    <t>1895</t>
  </si>
  <si>
    <t>LOTE DE NAVIDAD | BANDEJA REGALO GRANDE</t>
  </si>
  <si>
    <t>8435646618951</t>
  </si>
  <si>
    <t>1896</t>
  </si>
  <si>
    <t>SURTIDO DE NAVIDAD | ESTUCHE DE MADERA</t>
  </si>
  <si>
    <t>8435646618968</t>
  </si>
  <si>
    <t>1897</t>
  </si>
  <si>
    <t>SURTIDO DE NAVIDAD PREMIUM | ESTUCHE DE MADERA</t>
  </si>
  <si>
    <t>8435646618975</t>
  </si>
  <si>
    <t>1898</t>
  </si>
  <si>
    <t>CESTA DE NAVIDAD | GOURMET</t>
  </si>
  <si>
    <t>8435646618982</t>
  </si>
  <si>
    <t>1899</t>
  </si>
  <si>
    <t>CESTA DE NAVIDAD | SURTIDOS CLÁSICOS</t>
  </si>
  <si>
    <t>8435646618999</t>
  </si>
  <si>
    <t>1900</t>
  </si>
  <si>
    <t>CESTA DE NAVIDAD PREMIUM | BAÚL DE MADERA</t>
  </si>
  <si>
    <t>8435646619002</t>
  </si>
  <si>
    <t>1901</t>
  </si>
  <si>
    <t>PISTACHO BAÑADO EN CHOCOLATE CON LECHE 110G</t>
  </si>
  <si>
    <t>8435646619019</t>
  </si>
  <si>
    <t>1902</t>
  </si>
  <si>
    <t>ALMENDRA BAÑADA EN CACAO 100G</t>
  </si>
  <si>
    <t>8435646619026</t>
  </si>
  <si>
    <t>1903</t>
  </si>
  <si>
    <t>PIPAS BAÑADAS EN TRES CHOCOLATES 110G</t>
  </si>
  <si>
    <t>8435646619033</t>
  </si>
  <si>
    <t>1904</t>
  </si>
  <si>
    <t>8435646619040</t>
  </si>
  <si>
    <t>1905</t>
  </si>
  <si>
    <t>ANACARDO BAÑADO EN CHOCOLATE NEGRO 110G</t>
  </si>
  <si>
    <t>8435646619057</t>
  </si>
  <si>
    <t>1906</t>
  </si>
  <si>
    <t>FRESA BAÑADA EN CHOCOLATE BLANCO 120G</t>
  </si>
  <si>
    <t>8435646619064</t>
  </si>
  <si>
    <t>1907</t>
  </si>
  <si>
    <t>8435646619071</t>
  </si>
  <si>
    <t>1908</t>
  </si>
  <si>
    <t>SURTIDO DE GOMINOLAS 125G</t>
  </si>
  <si>
    <t>8435646619088</t>
  </si>
  <si>
    <t>1909</t>
  </si>
  <si>
    <t>GOMINOLA DE NARANJA 130G</t>
  </si>
  <si>
    <t>8435646619095</t>
  </si>
  <si>
    <t>191</t>
  </si>
  <si>
    <t>PATÉ JAMÓN IBÉRICO</t>
  </si>
  <si>
    <t>2510000390011</t>
  </si>
  <si>
    <t>1910</t>
  </si>
  <si>
    <t>GOMINOLA DE REGALIZ 135G</t>
  </si>
  <si>
    <t>8435646619101</t>
  </si>
  <si>
    <t>1911</t>
  </si>
  <si>
    <t>GOMINOLA DE ARROZ CON LECHE 145G</t>
  </si>
  <si>
    <t>8435646619118</t>
  </si>
  <si>
    <t>1912</t>
  </si>
  <si>
    <t>CARAMELO DE VIOLETAS 120G</t>
  </si>
  <si>
    <t>8435646619125</t>
  </si>
  <si>
    <t>1913</t>
  </si>
  <si>
    <t>CARAMELO DE ANÍS 150G</t>
  </si>
  <si>
    <t>8435646619132</t>
  </si>
  <si>
    <t>1914</t>
  </si>
  <si>
    <t>CARAMELO PIEDRAS BLANDAS 150G</t>
  </si>
  <si>
    <t>8435646619149</t>
  </si>
  <si>
    <t>1915</t>
  </si>
  <si>
    <t>POLVORÓN DE ALMENDRA 250G</t>
  </si>
  <si>
    <t>8435646619156</t>
  </si>
  <si>
    <t>1916</t>
  </si>
  <si>
    <t>MANTECADO DE ALMENDRA Y SÉSAMO 250G</t>
  </si>
  <si>
    <t>8435646619163</t>
  </si>
  <si>
    <t>1917</t>
  </si>
  <si>
    <t>HOJALDRE DE ALMENDRA Y CHOCOLATE 250G</t>
  </si>
  <si>
    <t>8435646619170</t>
  </si>
  <si>
    <t>1918</t>
  </si>
  <si>
    <t>BOLITAS DE COCO</t>
  </si>
  <si>
    <t>8435646619187</t>
  </si>
  <si>
    <t>1919</t>
  </si>
  <si>
    <t>MINI HOJALDRES 250G</t>
  </si>
  <si>
    <t>8435646619194</t>
  </si>
  <si>
    <t>192</t>
  </si>
  <si>
    <t>PATÉ CAÑA DE LOMO</t>
  </si>
  <si>
    <t>8437009871065</t>
  </si>
  <si>
    <t>1920</t>
  </si>
  <si>
    <t>ROSCO DE VINO 250G</t>
  </si>
  <si>
    <t>8435646619200</t>
  </si>
  <si>
    <t>1921</t>
  </si>
  <si>
    <t>PIRULETA DE FRESA 50G</t>
  </si>
  <si>
    <t>8435646619217</t>
  </si>
  <si>
    <t>1922</t>
  </si>
  <si>
    <t>PIRULETA DE PIÑA 50G</t>
  </si>
  <si>
    <t>8435646619224</t>
  </si>
  <si>
    <t>1923</t>
  </si>
  <si>
    <t>PIRULETA DE GUIRLACHE DE AVELLANA 50G</t>
  </si>
  <si>
    <t>8435646619231</t>
  </si>
  <si>
    <t>1924</t>
  </si>
  <si>
    <t>PIRULETA DE GUIRLACHE DE SÉSAMO 35G</t>
  </si>
  <si>
    <t>8435646619248</t>
  </si>
  <si>
    <t>1925</t>
  </si>
  <si>
    <t>GOMINOLA FRESA 145G</t>
  </si>
  <si>
    <t>8435646619255</t>
  </si>
  <si>
    <t>1926</t>
  </si>
  <si>
    <t>TABLETA DE CHOCOLATE CON LECHE CON PISTACHO 100G</t>
  </si>
  <si>
    <t>8435646619262</t>
  </si>
  <si>
    <t>1927</t>
  </si>
  <si>
    <t>BARRITA CON CACAHUETE 100G</t>
  </si>
  <si>
    <t>8435646619279</t>
  </si>
  <si>
    <t>1928</t>
  </si>
  <si>
    <t>SURTIDO CHOCOLATEADOS</t>
  </si>
  <si>
    <t>8435646619286</t>
  </si>
  <si>
    <t>1929</t>
  </si>
  <si>
    <t>SURTIDO DULCE AMOR</t>
  </si>
  <si>
    <t>8435646619293</t>
  </si>
  <si>
    <t>193</t>
  </si>
  <si>
    <t>PIMENTÓN DULCE 75G</t>
  </si>
  <si>
    <t>8424805030123</t>
  </si>
  <si>
    <t>1930</t>
  </si>
  <si>
    <t>SURTIDO ENAMORADOS</t>
  </si>
  <si>
    <t>8435646619309</t>
  </si>
  <si>
    <t>1931</t>
  </si>
  <si>
    <t>BOLSA PEQUEÑA VENTA MAESTROS TURRONEROS</t>
  </si>
  <si>
    <t>8435646619316</t>
  </si>
  <si>
    <t>1932</t>
  </si>
  <si>
    <t>BOLSA GRANDE VENTA MAESTROS TURRONEROS</t>
  </si>
  <si>
    <t>8435646619323</t>
  </si>
  <si>
    <t>1933</t>
  </si>
  <si>
    <t>ACEITE DE OLIVA VIRGEN EXTRA VARIEDAD PICUAL 500ML</t>
  </si>
  <si>
    <t>8435646619330</t>
  </si>
  <si>
    <t>1934</t>
  </si>
  <si>
    <t>ACEITE DE OLIVA VIRGEN EXTRA VARIEDAD ARBEQUINA 500ML</t>
  </si>
  <si>
    <t>8435646619347</t>
  </si>
  <si>
    <t>1935</t>
  </si>
  <si>
    <t>ACEITE DE OLIVA VIRGEN EXTRA VARIEDAD PICUAL 250ML</t>
  </si>
  <si>
    <t>8435646619354</t>
  </si>
  <si>
    <t>1936</t>
  </si>
  <si>
    <t>SURTIDO DE ACEITES DE OLIVA VIRGEN EXTRA 300ML</t>
  </si>
  <si>
    <t>8435646619361</t>
  </si>
  <si>
    <t>1937</t>
  </si>
  <si>
    <t>COCO EN DADOS CARAMELIZADOS A LA SAL 90G</t>
  </si>
  <si>
    <t>8435646619378</t>
  </si>
  <si>
    <t>1938</t>
  </si>
  <si>
    <t>AVELLANAS CARAMELIZADAS A LA SAL 80G</t>
  </si>
  <si>
    <t>8435646619385</t>
  </si>
  <si>
    <t>1939</t>
  </si>
  <si>
    <t>MELOCOTÓN BAÑADO EN CHOCOLATE BLANCO 110G</t>
  </si>
  <si>
    <t>8435646619392</t>
  </si>
  <si>
    <t>194</t>
  </si>
  <si>
    <t>PIMENTÓN PICANTE 75G</t>
  </si>
  <si>
    <t>8424805050121</t>
  </si>
  <si>
    <t>1940</t>
  </si>
  <si>
    <t>PLÁTANO BAÑADO EN CHOCOLATE CON LECHE 85G</t>
  </si>
  <si>
    <t>8435646619408</t>
  </si>
  <si>
    <t>1941</t>
  </si>
  <si>
    <t>AVELLANAS BAÑADAS EN CHOCOLATE BLANCO CON CANELA 90G</t>
  </si>
  <si>
    <t>8435646619415</t>
  </si>
  <si>
    <t>1942</t>
  </si>
  <si>
    <t>SURTIDO DE GUIRLACHES TRADICIÓN 210G</t>
  </si>
  <si>
    <t>8435646619422</t>
  </si>
  <si>
    <t>1943</t>
  </si>
  <si>
    <t>SURTIDO DE GUIRLACHES INNOVACIÓN 190G</t>
  </si>
  <si>
    <t>8435646619439</t>
  </si>
  <si>
    <t>1944</t>
  </si>
  <si>
    <t>ESTUCHE ESPECIAL "DÍA DE LA MADRE"</t>
  </si>
  <si>
    <t>8435646619446</t>
  </si>
  <si>
    <t>1945</t>
  </si>
  <si>
    <t>1946</t>
  </si>
  <si>
    <t>VINO TINTO RIOJA PROELIO 750ML</t>
  </si>
  <si>
    <t>8437015051000</t>
  </si>
  <si>
    <t>8437015051007</t>
  </si>
  <si>
    <t>1947</t>
  </si>
  <si>
    <t>BOCADITOS DE NATA CON CHOCOLATE 90G</t>
  </si>
  <si>
    <t>8435646619477</t>
  </si>
  <si>
    <t>1948</t>
  </si>
  <si>
    <t>DELICIAS DE ACEITE DE OLIVA VIRGEN EXTRA CON CHOCOLATE 165G</t>
  </si>
  <si>
    <t>8435646619484</t>
  </si>
  <si>
    <t>1949</t>
  </si>
  <si>
    <t>GALLETAS CON CHOCOLATE BLANCO 120G</t>
  </si>
  <si>
    <t>8435646619491</t>
  </si>
  <si>
    <t>195</t>
  </si>
  <si>
    <t>843564660195</t>
  </si>
  <si>
    <t>1950</t>
  </si>
  <si>
    <t>PERRUNAS 135G</t>
  </si>
  <si>
    <t>8435646619507</t>
  </si>
  <si>
    <t>1951</t>
  </si>
  <si>
    <t>PESTIÑOS 150G</t>
  </si>
  <si>
    <t>8435646619514</t>
  </si>
  <si>
    <t>1952</t>
  </si>
  <si>
    <t>ROSCOS DE ACEITE DE OLIVA VIRGEN EXTRA 150G</t>
  </si>
  <si>
    <t>8435646619521</t>
  </si>
  <si>
    <t>1953</t>
  </si>
  <si>
    <t>MIEL DE AZAHAR 250G</t>
  </si>
  <si>
    <t>8435646619538</t>
  </si>
  <si>
    <t>1954</t>
  </si>
  <si>
    <t>MIEL DE ROMERO 250G</t>
  </si>
  <si>
    <t>8435646619545</t>
  </si>
  <si>
    <t>1955</t>
  </si>
  <si>
    <t>MIEL DE EUCALIPTO 250G</t>
  </si>
  <si>
    <t>8435646619552</t>
  </si>
  <si>
    <t>1956</t>
  </si>
  <si>
    <t>SURTIDO MIELES 200G</t>
  </si>
  <si>
    <t>8436602550599</t>
  </si>
  <si>
    <t>8435646619569</t>
  </si>
  <si>
    <t>1957</t>
  </si>
  <si>
    <t>VINO VERDEJO 750ML</t>
  </si>
  <si>
    <t>8435646619576</t>
  </si>
  <si>
    <t>1958</t>
  </si>
  <si>
    <t>TURRÓN DURO DE ALMENDRA PIEL 80G</t>
  </si>
  <si>
    <t>8435646619583</t>
  </si>
  <si>
    <t>1959</t>
  </si>
  <si>
    <t>TURRÓN DURO DE ALMENDRA RELIEVE 80G</t>
  </si>
  <si>
    <t>8435646619590</t>
  </si>
  <si>
    <t>196</t>
  </si>
  <si>
    <t>843564660196</t>
  </si>
  <si>
    <t>1960</t>
  </si>
  <si>
    <t>TURRÓN DURO DE PISTACHO 80G</t>
  </si>
  <si>
    <t>8435646619606</t>
  </si>
  <si>
    <t>1961</t>
  </si>
  <si>
    <t>TURRÓN DURO DE CACAHUETE 80G</t>
  </si>
  <si>
    <t>8435646619613</t>
  </si>
  <si>
    <t>1962</t>
  </si>
  <si>
    <t>TURRÓN DURO DE AVELLANA 80G</t>
  </si>
  <si>
    <t>8435646619620</t>
  </si>
  <si>
    <t>1963</t>
  </si>
  <si>
    <t>TURRÓN DURO DE PIÑÓN 80G</t>
  </si>
  <si>
    <t>8435646619637</t>
  </si>
  <si>
    <t>1964</t>
  </si>
  <si>
    <t>TURRÓN DURO DE ALMENDRA CON CHOCOLATE 80G</t>
  </si>
  <si>
    <t>8435646619644</t>
  </si>
  <si>
    <t>1965</t>
  </si>
  <si>
    <t>TURRÓN DURO DE ALMENDRA CON FRESA 80G</t>
  </si>
  <si>
    <t>8435646619651</t>
  </si>
  <si>
    <t>1966</t>
  </si>
  <si>
    <t>TURRÓN DURO DE ALMENDRA RELIEVE 160G</t>
  </si>
  <si>
    <t>8435646619668</t>
  </si>
  <si>
    <t>1967</t>
  </si>
  <si>
    <t>TURRÓN DURO DE PISTACHO 160G</t>
  </si>
  <si>
    <t>8435646619675</t>
  </si>
  <si>
    <t>1968</t>
  </si>
  <si>
    <t>TURRÓN BLANDO DE ALMENDRA SUPREMA 80G</t>
  </si>
  <si>
    <t>8435646619682</t>
  </si>
  <si>
    <t>1969</t>
  </si>
  <si>
    <t>TURRÓN BLANDO DE ALMENDRA Y PISTACHO 80G</t>
  </si>
  <si>
    <t>8435646619699</t>
  </si>
  <si>
    <t>197</t>
  </si>
  <si>
    <t>GOLOSINA REGALIZ GIGANTE ROJO NATA</t>
  </si>
  <si>
    <t>2513001970015</t>
  </si>
  <si>
    <t>1970</t>
  </si>
  <si>
    <t>TURRÓN BLANDO DE CACAHUETE 80G</t>
  </si>
  <si>
    <t>8435646619705</t>
  </si>
  <si>
    <t>1971</t>
  </si>
  <si>
    <t>TURRÓN BLANDO DE ALMENDRA Y AVELLANA 80G</t>
  </si>
  <si>
    <t>8435646619712</t>
  </si>
  <si>
    <t>1972</t>
  </si>
  <si>
    <t>TURRÓN BLANDO DE ALMENDRA CRUJIENTE 80G</t>
  </si>
  <si>
    <t>8435646619729</t>
  </si>
  <si>
    <t>1973</t>
  </si>
  <si>
    <t>TURRÓN BLANDO DE ALMENDRA CREMOSO 80G</t>
  </si>
  <si>
    <t>8435646619736</t>
  </si>
  <si>
    <t>1974</t>
  </si>
  <si>
    <t>TURRÓN BLANDO DE ALMENDRA CON CHOCOLATE 80G</t>
  </si>
  <si>
    <t>8435646619743</t>
  </si>
  <si>
    <t>1975</t>
  </si>
  <si>
    <t>TURRÓN BLANDO DE ALMENDRA CON NARANJA 80G</t>
  </si>
  <si>
    <t>8435646619750</t>
  </si>
  <si>
    <t>1976</t>
  </si>
  <si>
    <t>TURRÓN BLANDO DE ALMENDRA SUPREMA 160G</t>
  </si>
  <si>
    <t>8435646619767</t>
  </si>
  <si>
    <t>1977</t>
  </si>
  <si>
    <t>TURRÓN BLANDO DE ALMENDRA Y PISTACHO 160G</t>
  </si>
  <si>
    <t>8435646619774</t>
  </si>
  <si>
    <t>1978</t>
  </si>
  <si>
    <t>NOUGAT DE ALMENDRA 80G</t>
  </si>
  <si>
    <t>8435646619781</t>
  </si>
  <si>
    <t>1979</t>
  </si>
  <si>
    <t>NOUGAT DE PISTACHO 80G</t>
  </si>
  <si>
    <t>8435646619798</t>
  </si>
  <si>
    <t>198</t>
  </si>
  <si>
    <t>CARAMELO MIEL Y PROPOLEO 85G</t>
  </si>
  <si>
    <t>2513001980014</t>
  </si>
  <si>
    <t>1980</t>
  </si>
  <si>
    <t>NOUGAT DE CACAHUETE 80G</t>
  </si>
  <si>
    <t>8435646619804</t>
  </si>
  <si>
    <t>1981</t>
  </si>
  <si>
    <t>NOUGAT DE AVELLANA 80G</t>
  </si>
  <si>
    <t>8435646619811</t>
  </si>
  <si>
    <t>1982</t>
  </si>
  <si>
    <t>NOUGAT DE CEREZA 80G</t>
  </si>
  <si>
    <t>8435646619828</t>
  </si>
  <si>
    <t>1983</t>
  </si>
  <si>
    <t>NOUGAT DE NUEZ 80G</t>
  </si>
  <si>
    <t>8435646619835</t>
  </si>
  <si>
    <t>1984</t>
  </si>
  <si>
    <t>NOUGAT DE ALMENDRA Y CHOCOLATE 80G</t>
  </si>
  <si>
    <t>8435646619842</t>
  </si>
  <si>
    <t>1985</t>
  </si>
  <si>
    <t>NOUGAT DE ALMENDRA Y NARANJA 80G</t>
  </si>
  <si>
    <t>8435646619859</t>
  </si>
  <si>
    <t>1986</t>
  </si>
  <si>
    <t>NOUGAT DE ALMENDRA 160G</t>
  </si>
  <si>
    <t>8435646619866</t>
  </si>
  <si>
    <t>1987</t>
  </si>
  <si>
    <t>NOUGAT DE PISTACHO 160G</t>
  </si>
  <si>
    <t>8435646619873</t>
  </si>
  <si>
    <t>1988</t>
  </si>
  <si>
    <t>SURTIDO DE PORCIONES DE TURRÓN DURO 200G</t>
  </si>
  <si>
    <t>8435646619880</t>
  </si>
  <si>
    <t>1989</t>
  </si>
  <si>
    <t>SURTIDO DE TURRÓN DURO 320G</t>
  </si>
  <si>
    <t>8435646619897</t>
  </si>
  <si>
    <t>1990</t>
  </si>
  <si>
    <t>SURTIDO DE PORCIONES DE TURRÓN BLANDO 200G</t>
  </si>
  <si>
    <t>8435646619903</t>
  </si>
  <si>
    <t>1991</t>
  </si>
  <si>
    <t>SURTIDO DE TURRÓN BLANDO 240G</t>
  </si>
  <si>
    <t>8435646619910</t>
  </si>
  <si>
    <t>1992</t>
  </si>
  <si>
    <t>SURTIDO DE NOUGAT 320G</t>
  </si>
  <si>
    <t>8435646619927</t>
  </si>
  <si>
    <t>1993</t>
  </si>
  <si>
    <t>8435646601236</t>
  </si>
  <si>
    <t>8435646619934</t>
  </si>
  <si>
    <t>1994</t>
  </si>
  <si>
    <t>ALMENDRA TOSTADA CON SAL 70G</t>
  </si>
  <si>
    <t>8435646619941</t>
  </si>
  <si>
    <t>1995</t>
  </si>
  <si>
    <t>ANACARDO FRITO CON MIEL 75G</t>
  </si>
  <si>
    <t>8435646619958</t>
  </si>
  <si>
    <t>1996</t>
  </si>
  <si>
    <t>CACAHUETE CHILY 70G</t>
  </si>
  <si>
    <t>8435646619965</t>
  </si>
  <si>
    <t>1997</t>
  </si>
  <si>
    <t>PISTACHO TOSTADO CON SAL 70G</t>
  </si>
  <si>
    <t>8435646619972</t>
  </si>
  <si>
    <t>1998</t>
  </si>
  <si>
    <t>CÓCTEL CRUJIENTE 65G</t>
  </si>
  <si>
    <t>8435646619989</t>
  </si>
  <si>
    <t>1999</t>
  </si>
  <si>
    <t>CACAHUETE CON TOMATE Y QUESO 65G</t>
  </si>
  <si>
    <t>8435646619996</t>
  </si>
  <si>
    <t>200</t>
  </si>
  <si>
    <t>CARAMELO MIEL Y JENGIBRE 85G</t>
  </si>
  <si>
    <t>2513002000018</t>
  </si>
  <si>
    <t>2000</t>
  </si>
  <si>
    <t>TORTA DE TURRÓN DURO 150G</t>
  </si>
  <si>
    <t>8435646620008</t>
  </si>
  <si>
    <t>2001</t>
  </si>
  <si>
    <t>MINITORTAS DE TURRÓN DURO 240G</t>
  </si>
  <si>
    <t>8435646620015</t>
  </si>
  <si>
    <t>2002</t>
  </si>
  <si>
    <t>TURRÓN DE ANACARDO A LA SAL 100G</t>
  </si>
  <si>
    <t>8435646620022</t>
  </si>
  <si>
    <t>2003</t>
  </si>
  <si>
    <t>DULCE DE LECHE 250G</t>
  </si>
  <si>
    <t>8435646620039</t>
  </si>
  <si>
    <t>2004</t>
  </si>
  <si>
    <t>CREMA DE CACAHUETE 200G</t>
  </si>
  <si>
    <t>8435646620046</t>
  </si>
  <si>
    <t>2005</t>
  </si>
  <si>
    <t>CREMA DE AVELLANAS Y CACAO 200G</t>
  </si>
  <si>
    <t>8435646620053</t>
  </si>
  <si>
    <t>2006</t>
  </si>
  <si>
    <t>MERMELADA DE FRESA 310G</t>
  </si>
  <si>
    <t>8435646620060</t>
  </si>
  <si>
    <t>2007</t>
  </si>
  <si>
    <t>MERMELADA DE MELOCOTÓN 310G</t>
  </si>
  <si>
    <t>8435646620077</t>
  </si>
  <si>
    <t>2008</t>
  </si>
  <si>
    <t>MERMELADA DE HIGO 310G</t>
  </si>
  <si>
    <t>8435646620084</t>
  </si>
  <si>
    <t>2009</t>
  </si>
  <si>
    <t>PATÉ IBÉRICO 110G</t>
  </si>
  <si>
    <t>8435646620091</t>
  </si>
  <si>
    <t>201</t>
  </si>
  <si>
    <t>DURO PISTACHO 200G</t>
  </si>
  <si>
    <t>2514002010014</t>
  </si>
  <si>
    <t>2010</t>
  </si>
  <si>
    <t>PATÉ DE BONITO 110G</t>
  </si>
  <si>
    <t>8435646620107</t>
  </si>
  <si>
    <t>2011</t>
  </si>
  <si>
    <t>PATÉ DE PIMIENTOS DEL PIQUILLO CARAMELIZADOS 110G</t>
  </si>
  <si>
    <t>8435646620114</t>
  </si>
  <si>
    <t>2012</t>
  </si>
  <si>
    <t>SURTIDO DE PATÉS CÁRNICOS 330G</t>
  </si>
  <si>
    <t>8435646620121</t>
  </si>
  <si>
    <t>2013</t>
  </si>
  <si>
    <t>SURTIDO DE CREMAS DE QUESO 330G</t>
  </si>
  <si>
    <t>8435646620138</t>
  </si>
  <si>
    <t>2014</t>
  </si>
  <si>
    <t>PIPAS GARRAPIÑADAS 120G</t>
  </si>
  <si>
    <t>8435646620145</t>
  </si>
  <si>
    <t>2015</t>
  </si>
  <si>
    <t>PIPAS GARRAPIÑADAS 240G</t>
  </si>
  <si>
    <t>8435646620152</t>
  </si>
  <si>
    <t>2016</t>
  </si>
  <si>
    <t>TURRÓN DE ARÁNDANOS 80G</t>
  </si>
  <si>
    <t>8435646620169</t>
  </si>
  <si>
    <t>2017</t>
  </si>
  <si>
    <t>TURRÓN DE FRESA 80G</t>
  </si>
  <si>
    <t>8435646620176</t>
  </si>
  <si>
    <t>2018</t>
  </si>
  <si>
    <t>TURRÓN DE NATA Y NUECES 80G</t>
  </si>
  <si>
    <t>8435646620183</t>
  </si>
  <si>
    <t>2019</t>
  </si>
  <si>
    <t>TURRÓN DE BROWNIE 80G</t>
  </si>
  <si>
    <t>8435646620190</t>
  </si>
  <si>
    <t>202</t>
  </si>
  <si>
    <t>CARAMELO MIEL Y LIMÓN 85G</t>
  </si>
  <si>
    <t>2513002020015</t>
  </si>
  <si>
    <t>2020</t>
  </si>
  <si>
    <t>TURRÓN DE CREMA CATALANA 80G</t>
  </si>
  <si>
    <t>8435646620206</t>
  </si>
  <si>
    <t>2021</t>
  </si>
  <si>
    <t>TURRÓN DE COCO 80G</t>
  </si>
  <si>
    <t>8435646620213</t>
  </si>
  <si>
    <t>2022</t>
  </si>
  <si>
    <t>TURRÓN DE YEMA TOSTADA 80G</t>
  </si>
  <si>
    <t>8435646620220</t>
  </si>
  <si>
    <t>2023</t>
  </si>
  <si>
    <t>TURRÓN DE PISTACHO 80G</t>
  </si>
  <si>
    <t>8435646620237</t>
  </si>
  <si>
    <t>2024</t>
  </si>
  <si>
    <t>TURRÓN DE ARÁNDANOS 160G</t>
  </si>
  <si>
    <t>8435646620244</t>
  </si>
  <si>
    <t>2025</t>
  </si>
  <si>
    <t>TURRÓN DE YEMA TOSTADA 160G</t>
  </si>
  <si>
    <t>8435646620251</t>
  </si>
  <si>
    <t>2026</t>
  </si>
  <si>
    <t>SURTIDO DE MERMELADAS 300G</t>
  </si>
  <si>
    <t>8435646620268</t>
  </si>
  <si>
    <t>2027</t>
  </si>
  <si>
    <t>MANGO BAÑADO EN CHOCOLATE BLANCO 110G</t>
  </si>
  <si>
    <t>8435646620275</t>
  </si>
  <si>
    <t>2028</t>
  </si>
  <si>
    <t>DELICIAS DE ACEITE DE OLIVA VIRGEN EXTRA 120G</t>
  </si>
  <si>
    <t>8435646620282</t>
  </si>
  <si>
    <t>2029</t>
  </si>
  <si>
    <t>ROSQUILLAS DE ANÍS 150G</t>
  </si>
  <si>
    <t>8435646620299</t>
  </si>
  <si>
    <t>9780201379624</t>
  </si>
  <si>
    <t>2030</t>
  </si>
  <si>
    <t>PASTELITOS RELLENOS DE CABELLO DE ÁNGEL 150G</t>
  </si>
  <si>
    <t>8435646620305</t>
  </si>
  <si>
    <t>2031</t>
  </si>
  <si>
    <t>PALETA DE CEBO IBÉRICA 100G</t>
  </si>
  <si>
    <t>8435646620312</t>
  </si>
  <si>
    <t>2032</t>
  </si>
  <si>
    <t>JAMÓN DE BELLOTA IBÉRICO 80G</t>
  </si>
  <si>
    <t>8435646620329</t>
  </si>
  <si>
    <t>2033</t>
  </si>
  <si>
    <t>CHORIZO IBÉRICO 160G</t>
  </si>
  <si>
    <t>8435646620336</t>
  </si>
  <si>
    <t>2034</t>
  </si>
  <si>
    <t>SALCHICHÓN DE BELLOTA IBÉRICO 100G</t>
  </si>
  <si>
    <t>8435646620343</t>
  </si>
  <si>
    <t>2035</t>
  </si>
  <si>
    <t>GUIRLACHE DE ALMENDRA 200G</t>
  </si>
  <si>
    <t>8435646620350</t>
  </si>
  <si>
    <t>204</t>
  </si>
  <si>
    <t>CHOCOLATE NEGRO NARANJA 85G</t>
  </si>
  <si>
    <t>2504002040012</t>
  </si>
  <si>
    <t>205</t>
  </si>
  <si>
    <t>HOTEL GARRAPIÑADA PIPAS 50G</t>
  </si>
  <si>
    <t>2507002050012</t>
  </si>
  <si>
    <t>206</t>
  </si>
  <si>
    <t>HOTEL GARRAPIÑADA ALMENDRA 50G</t>
  </si>
  <si>
    <t>2507002060011</t>
  </si>
  <si>
    <t>208</t>
  </si>
  <si>
    <t>SEMIDURO ALMENDRA 200G</t>
  </si>
  <si>
    <t>2515002080014</t>
  </si>
  <si>
    <t>210</t>
  </si>
  <si>
    <t>DURO BARRETILLA ALMENDRA PIEL 100G</t>
  </si>
  <si>
    <t>2509002100018</t>
  </si>
  <si>
    <t>211</t>
  </si>
  <si>
    <t>DURO BARRETILLA REPELADA 100G</t>
  </si>
  <si>
    <t>2509002110017</t>
  </si>
  <si>
    <t>212</t>
  </si>
  <si>
    <t>DURO BARRETILLA CACAHUETE 100G</t>
  </si>
  <si>
    <t>2509002120016</t>
  </si>
  <si>
    <t>213</t>
  </si>
  <si>
    <t>DURO BARRETILLA PIÑON 100G</t>
  </si>
  <si>
    <t>2509002130015</t>
  </si>
  <si>
    <t>214</t>
  </si>
  <si>
    <t>BLANDO CACAHUETE 90G</t>
  </si>
  <si>
    <t>2502002140015</t>
  </si>
  <si>
    <t>215</t>
  </si>
  <si>
    <t>BLANDO ALMENDRA 90G</t>
  </si>
  <si>
    <t>2506002150012</t>
  </si>
  <si>
    <t>216</t>
  </si>
  <si>
    <t>CARAMELO MIEL 85G</t>
  </si>
  <si>
    <t>2513002160019</t>
  </si>
  <si>
    <t>219</t>
  </si>
  <si>
    <t>MAZAPAN FIGURITAS 150G</t>
  </si>
  <si>
    <t>2505002190011</t>
  </si>
  <si>
    <t>220</t>
  </si>
  <si>
    <t>DURO TORTITA ALMENDRA Y CHOCOLATE 65G</t>
  </si>
  <si>
    <t>2501002200019</t>
  </si>
  <si>
    <t>221</t>
  </si>
  <si>
    <t>S/A DURO TROZO ALMENDRA 85G</t>
  </si>
  <si>
    <t>2512002210014</t>
  </si>
  <si>
    <t>222</t>
  </si>
  <si>
    <t>DURO TROZO ALMENDRA 65G</t>
  </si>
  <si>
    <t>2506002220012</t>
  </si>
  <si>
    <t>223</t>
  </si>
  <si>
    <t>DURO TROZO ALMENDRA REPELADA 85G</t>
  </si>
  <si>
    <t>2506002230011</t>
  </si>
  <si>
    <t>224</t>
  </si>
  <si>
    <t>DURO TROZO ALMENDRA PIEL 85G</t>
  </si>
  <si>
    <t>2506002240010</t>
  </si>
  <si>
    <t>225</t>
  </si>
  <si>
    <t>DURO ALMENDRA Y CHOCOLATE 100GR</t>
  </si>
  <si>
    <t>2501002250014</t>
  </si>
  <si>
    <t>227</t>
  </si>
  <si>
    <t>DURO ALMENDRA PIEL 300G</t>
  </si>
  <si>
    <t>2501002270012</t>
  </si>
  <si>
    <t>231</t>
  </si>
  <si>
    <t>DURO CACAHUETE 300G</t>
  </si>
  <si>
    <t>8435646602318</t>
  </si>
  <si>
    <t>232</t>
  </si>
  <si>
    <t>DURO CACAHUETE 500G</t>
  </si>
  <si>
    <t>2501002320014</t>
  </si>
  <si>
    <t>233</t>
  </si>
  <si>
    <t>DURO ALMENDRA SUPREMA 300G</t>
  </si>
  <si>
    <t>2501002330013</t>
  </si>
  <si>
    <t>239</t>
  </si>
  <si>
    <t>GUIRLACHE ALMENDRA PIEL SÉSAMO 110G</t>
  </si>
  <si>
    <t>2507002390019</t>
  </si>
  <si>
    <t>24</t>
  </si>
  <si>
    <t>OBR. FRUTA 150G</t>
  </si>
  <si>
    <t>2514000240017</t>
  </si>
  <si>
    <t>241</t>
  </si>
  <si>
    <t>8435646602417</t>
  </si>
  <si>
    <t>242</t>
  </si>
  <si>
    <t>8435646602424</t>
  </si>
  <si>
    <t>249</t>
  </si>
  <si>
    <t>BLANDO CACAHUETE 300G</t>
  </si>
  <si>
    <t>8435646602493</t>
  </si>
  <si>
    <t>25</t>
  </si>
  <si>
    <t>OBR. MAZAPÁN PISTACHO 150G</t>
  </si>
  <si>
    <t>8435646600253</t>
  </si>
  <si>
    <t>2514000250016</t>
  </si>
  <si>
    <t>250</t>
  </si>
  <si>
    <t>GUIRLACHE TORTITA ALMENDRA 65G</t>
  </si>
  <si>
    <t>2507002500012</t>
  </si>
  <si>
    <t>258</t>
  </si>
  <si>
    <t>MERMELADA HIGOS SECOS 100G</t>
  </si>
  <si>
    <t>8437011082152</t>
  </si>
  <si>
    <t>260</t>
  </si>
  <si>
    <t>BOLSA CARTÓN PEQUEÑAS</t>
  </si>
  <si>
    <t>843564660260</t>
  </si>
  <si>
    <t>265</t>
  </si>
  <si>
    <t>BOLSAS PVC 6*25 SIN COL</t>
  </si>
  <si>
    <t>8435646602653</t>
  </si>
  <si>
    <t>268</t>
  </si>
  <si>
    <t>OBR. YEMA TOSTADA 90G</t>
  </si>
  <si>
    <t>2506002680014</t>
  </si>
  <si>
    <t>269</t>
  </si>
  <si>
    <t>BLANDO CACAHUETE 400G</t>
  </si>
  <si>
    <t>2502002690015</t>
  </si>
  <si>
    <t>276</t>
  </si>
  <si>
    <t>8435646602769</t>
  </si>
  <si>
    <t>277</t>
  </si>
  <si>
    <t>8435646602776</t>
  </si>
  <si>
    <t>278</t>
  </si>
  <si>
    <t>8435646602783</t>
  </si>
  <si>
    <t>279</t>
  </si>
  <si>
    <t>8435646602790</t>
  </si>
  <si>
    <t>281</t>
  </si>
  <si>
    <t>8435646602813</t>
  </si>
  <si>
    <t>283</t>
  </si>
  <si>
    <t>8435646602837</t>
  </si>
  <si>
    <t>284</t>
  </si>
  <si>
    <t>8435646602844</t>
  </si>
  <si>
    <t>285</t>
  </si>
  <si>
    <t>8435646602851</t>
  </si>
  <si>
    <t>286</t>
  </si>
  <si>
    <t>8435646602868</t>
  </si>
  <si>
    <t>3031</t>
  </si>
  <si>
    <t>SALCHICHÓN IBÉRICO</t>
  </si>
  <si>
    <t>8428204011783</t>
  </si>
  <si>
    <t>3039</t>
  </si>
  <si>
    <t>TURRÓN ALICANTE '1880' 250G</t>
  </si>
  <si>
    <t>8410317112044</t>
  </si>
  <si>
    <t>3040</t>
  </si>
  <si>
    <t>TURRÓN JIJONA '1880' 250G</t>
  </si>
  <si>
    <t>8410317111047</t>
  </si>
  <si>
    <t>3055</t>
  </si>
  <si>
    <t>843564663055</t>
  </si>
  <si>
    <t>3056</t>
  </si>
  <si>
    <t>8437013873014</t>
  </si>
  <si>
    <t>8437013873017</t>
  </si>
  <si>
    <t>3057</t>
  </si>
  <si>
    <t>CAFÉ CAPPUCCINO 230ML</t>
  </si>
  <si>
    <t>5609060092328</t>
  </si>
  <si>
    <t>3063</t>
  </si>
  <si>
    <t>843564663063</t>
  </si>
  <si>
    <t>3067</t>
  </si>
  <si>
    <t>VINO MOSCATEL NARANJA</t>
  </si>
  <si>
    <t>8410466189164</t>
  </si>
  <si>
    <t>3068</t>
  </si>
  <si>
    <t>PINCHO DE BAMBÚ</t>
  </si>
  <si>
    <t>843564663068</t>
  </si>
  <si>
    <t>3069</t>
  </si>
  <si>
    <t>CUCHARA DE BAMBÚ</t>
  </si>
  <si>
    <t>843564663069</t>
  </si>
  <si>
    <t>3070</t>
  </si>
  <si>
    <t>PINZA DE BAMBÚ</t>
  </si>
  <si>
    <t>843564663070</t>
  </si>
  <si>
    <t>3073</t>
  </si>
  <si>
    <t>ESTUCHE GUIRLACHES</t>
  </si>
  <si>
    <t>843564663073</t>
  </si>
  <si>
    <t>3082</t>
  </si>
  <si>
    <t>BOLSAS DOYPACK PEQUEÑAS 110X185X35</t>
  </si>
  <si>
    <t>843564663082</t>
  </si>
  <si>
    <t>3084</t>
  </si>
  <si>
    <t>GRANEL PIPAS CARAMELIZADAS A LA SAL</t>
  </si>
  <si>
    <t>2234566630847</t>
  </si>
  <si>
    <t>3085</t>
  </si>
  <si>
    <t>GRANEL ALMENDRAS CARAMELIZADAS A LA SAL</t>
  </si>
  <si>
    <t>2234566630854</t>
  </si>
  <si>
    <t>3086</t>
  </si>
  <si>
    <t>GRANEL CACAHUETES CARAMELIZADOS A LA SAL</t>
  </si>
  <si>
    <t>2234566630861</t>
  </si>
  <si>
    <t>3087</t>
  </si>
  <si>
    <t>GRANEL PISTACHOS CARAMELIZADOS A LA SAL</t>
  </si>
  <si>
    <t>2234566630878</t>
  </si>
  <si>
    <t>3088</t>
  </si>
  <si>
    <t>GRANEL ANACARDOS CARAMELIZADOS A LA SAL</t>
  </si>
  <si>
    <t>2234566630885</t>
  </si>
  <si>
    <t>3089</t>
  </si>
  <si>
    <t>GRANEL MACADAMIAS CARAMELIZADAS A LA SAL</t>
  </si>
  <si>
    <t>2234566630892</t>
  </si>
  <si>
    <t>3095</t>
  </si>
  <si>
    <t>PATÉ DE MORCILLA CON PIÑONES 120G</t>
  </si>
  <si>
    <t>8436578480517</t>
  </si>
  <si>
    <t>8436578480524</t>
  </si>
  <si>
    <t>3096</t>
  </si>
  <si>
    <t>PATÉ DE SECRETO IBÉRICO 120G</t>
  </si>
  <si>
    <t>8436578480494</t>
  </si>
  <si>
    <t>3099</t>
  </si>
  <si>
    <t>JABÓN AOVE PLISADO 20G</t>
  </si>
  <si>
    <t>8421401885317</t>
  </si>
  <si>
    <t>3111</t>
  </si>
  <si>
    <t>PACK 4 JABONES ARTESANOS 160G</t>
  </si>
  <si>
    <t>8436578480685</t>
  </si>
  <si>
    <t>3115</t>
  </si>
  <si>
    <t>CANTIMPLORA SABOR A ESPAÑA</t>
  </si>
  <si>
    <t>8435646631158</t>
  </si>
  <si>
    <t>3116</t>
  </si>
  <si>
    <t>BOTELLA SABOR A ESPAÑA</t>
  </si>
  <si>
    <t>8435646631165</t>
  </si>
  <si>
    <t>312</t>
  </si>
  <si>
    <t>DURO ALMENDRA ESTUCHE 300G</t>
  </si>
  <si>
    <t>2503003120013</t>
  </si>
  <si>
    <t>3120</t>
  </si>
  <si>
    <t>BOLSA SABOR A ESPAÑA</t>
  </si>
  <si>
    <t>8435646631202</t>
  </si>
  <si>
    <t>3121</t>
  </si>
  <si>
    <t>TABLA SABOR A ESPAÑA</t>
  </si>
  <si>
    <t>8435646631219</t>
  </si>
  <si>
    <t>3126</t>
  </si>
  <si>
    <t>CESTA CLIENTE PEQUEÑA</t>
  </si>
  <si>
    <t>843564663126</t>
  </si>
  <si>
    <t>3127</t>
  </si>
  <si>
    <t>CHORIZO 80GR</t>
  </si>
  <si>
    <t>8436578484867</t>
  </si>
  <si>
    <t>313</t>
  </si>
  <si>
    <t>8435646603131</t>
  </si>
  <si>
    <t>3133</t>
  </si>
  <si>
    <t>BOLSAS 7,5x15</t>
  </si>
  <si>
    <t>843564663133</t>
  </si>
  <si>
    <t>3134</t>
  </si>
  <si>
    <t>TORTA DE TURRÓN DE ALICANTE ´1880`200G</t>
  </si>
  <si>
    <t>8410317114048</t>
  </si>
  <si>
    <t>3135</t>
  </si>
  <si>
    <t>TURRÓN DE JIJONA EL LOBO 250G</t>
  </si>
  <si>
    <t>8410317211259</t>
  </si>
  <si>
    <t>3136</t>
  </si>
  <si>
    <t>TURRÓN DE ALICANTE EL LOBO 250G</t>
  </si>
  <si>
    <t>8410317212256</t>
  </si>
  <si>
    <t>3137</t>
  </si>
  <si>
    <t>TORTA DE TURRÓN DE CHOCOLATE Y ALMENDRAS EL LOBO 200G</t>
  </si>
  <si>
    <t>8410317284215</t>
  </si>
  <si>
    <t>3138</t>
  </si>
  <si>
    <t>VELA AROMÁTICA TRIVAK</t>
  </si>
  <si>
    <t>8435646631387</t>
  </si>
  <si>
    <t>3140</t>
  </si>
  <si>
    <t>CESTA SURTIDA DE FRUTOS SECOS</t>
  </si>
  <si>
    <t>8435646631400</t>
  </si>
  <si>
    <t>3141</t>
  </si>
  <si>
    <t>3142</t>
  </si>
  <si>
    <t>SURTIDO GOURMET</t>
  </si>
  <si>
    <t>8435646631424</t>
  </si>
  <si>
    <t>3143</t>
  </si>
  <si>
    <t>SURTIDO PACK CIUDAD</t>
  </si>
  <si>
    <t>8435646631431</t>
  </si>
  <si>
    <t>3144</t>
  </si>
  <si>
    <t>PATÉ DE BONITO CON PIQUILLOS</t>
  </si>
  <si>
    <t>8436578480616</t>
  </si>
  <si>
    <t>3145</t>
  </si>
  <si>
    <t>PATÉ DE PERDIZ</t>
  </si>
  <si>
    <t>8436578480661</t>
  </si>
  <si>
    <t>3146</t>
  </si>
  <si>
    <t>AGUA CON GAS SOLÁN DE CABRAS 50CL</t>
  </si>
  <si>
    <t>8411547212726</t>
  </si>
  <si>
    <t>8411547212733</t>
  </si>
  <si>
    <t>3147</t>
  </si>
  <si>
    <t>LIMONADA DE MANDARINA</t>
  </si>
  <si>
    <t>8437013873055</t>
  </si>
  <si>
    <t>8437013873059</t>
  </si>
  <si>
    <t>3149</t>
  </si>
  <si>
    <t>BOLSA CARTÓN XL</t>
  </si>
  <si>
    <t>843564663149</t>
  </si>
  <si>
    <t>3150</t>
  </si>
  <si>
    <t>PALO DE MANZANA (DESCATALOGADO, AHORA 1665)</t>
  </si>
  <si>
    <t>8435646631509</t>
  </si>
  <si>
    <t>3151</t>
  </si>
  <si>
    <t>BOLSA 3 SOLDADURAS GARRAPIÑADAS  6,5X22 M-12+50 (NEGRO)</t>
  </si>
  <si>
    <t>8435646631516</t>
  </si>
  <si>
    <t>3153</t>
  </si>
  <si>
    <t>843564663153</t>
  </si>
  <si>
    <t>3155</t>
  </si>
  <si>
    <t>843564663155</t>
  </si>
  <si>
    <t>3156</t>
  </si>
  <si>
    <t>843564663156</t>
  </si>
  <si>
    <t>3157</t>
  </si>
  <si>
    <t>843564663157</t>
  </si>
  <si>
    <t>3158</t>
  </si>
  <si>
    <t>843564663158</t>
  </si>
  <si>
    <t>3159</t>
  </si>
  <si>
    <t>843564663159</t>
  </si>
  <si>
    <t>316</t>
  </si>
  <si>
    <t>MERMELADA ZANAHORIA Y NARANJA 100G</t>
  </si>
  <si>
    <t>8437011082404</t>
  </si>
  <si>
    <t>3164</t>
  </si>
  <si>
    <t>843564663164</t>
  </si>
  <si>
    <t>3165</t>
  </si>
  <si>
    <t>843564663165</t>
  </si>
  <si>
    <t>3167</t>
  </si>
  <si>
    <t>843564663167</t>
  </si>
  <si>
    <t>3168</t>
  </si>
  <si>
    <t>843564663168</t>
  </si>
  <si>
    <t>3169</t>
  </si>
  <si>
    <t>UT. METACRILATO</t>
  </si>
  <si>
    <t>843564663169</t>
  </si>
  <si>
    <t>3171</t>
  </si>
  <si>
    <t>843564663171</t>
  </si>
  <si>
    <t>3172</t>
  </si>
  <si>
    <t>843564663172</t>
  </si>
  <si>
    <t>3173</t>
  </si>
  <si>
    <t>843564663173</t>
  </si>
  <si>
    <t>3174</t>
  </si>
  <si>
    <t>843564663174</t>
  </si>
  <si>
    <t>3177</t>
  </si>
  <si>
    <t>843564663177</t>
  </si>
  <si>
    <t>3179</t>
  </si>
  <si>
    <t>843564663179</t>
  </si>
  <si>
    <t>3180</t>
  </si>
  <si>
    <t>BEBIDA ENERGETICA POWER8 CAFE 250ML</t>
  </si>
  <si>
    <t>8437002292737</t>
  </si>
  <si>
    <t>3181</t>
  </si>
  <si>
    <t>BEBIDA ENERGETICA POWER8 TE LIMON 250ML</t>
  </si>
  <si>
    <t>8437002292720</t>
  </si>
  <si>
    <t>3182</t>
  </si>
  <si>
    <t>SURTIDO 3 PATES CARNICOS</t>
  </si>
  <si>
    <t>8421401151214</t>
  </si>
  <si>
    <t>3183</t>
  </si>
  <si>
    <t>SURTIDO DE PATÉS DEL MAR 360G</t>
  </si>
  <si>
    <t>8421401151221</t>
  </si>
  <si>
    <t>3184</t>
  </si>
  <si>
    <t>SURTIDO DE CREMAS DE QUESO 360G</t>
  </si>
  <si>
    <t>8421401151238</t>
  </si>
  <si>
    <t>3185</t>
  </si>
  <si>
    <t>JUEGO DE HERRAMIENTAS</t>
  </si>
  <si>
    <t>843564663185</t>
  </si>
  <si>
    <t>3186</t>
  </si>
  <si>
    <t>VINO CARTOJAL 750ML</t>
  </si>
  <si>
    <t>8410466189458</t>
  </si>
  <si>
    <t>8410466188594</t>
  </si>
  <si>
    <t>3187</t>
  </si>
  <si>
    <t>VINO DULCE CARTOJAL 37,5CL</t>
  </si>
  <si>
    <t>8410466188686</t>
  </si>
  <si>
    <t>3188</t>
  </si>
  <si>
    <t>VINO DULCE MALAGA VIRGEN SWEET 75CL</t>
  </si>
  <si>
    <t>8410466188518</t>
  </si>
  <si>
    <t>3189</t>
  </si>
  <si>
    <t>RAMPA METACRILATO 4 (SESAMO)</t>
  </si>
  <si>
    <t>843564663189</t>
  </si>
  <si>
    <t>3190</t>
  </si>
  <si>
    <t>RAMPA METACRILATO 3 (PIÑON)</t>
  </si>
  <si>
    <t>843564663190</t>
  </si>
  <si>
    <t>3191</t>
  </si>
  <si>
    <t>RAMPA METACRILATO 2 (PECAN Y COCO)</t>
  </si>
  <si>
    <t>843564663191</t>
  </si>
  <si>
    <t>3193</t>
  </si>
  <si>
    <t>843564663193</t>
  </si>
  <si>
    <t>3198</t>
  </si>
  <si>
    <t>ACEITE DE OLIVA VIRGEN EXTRA 500ML</t>
  </si>
  <si>
    <t>8414606493265</t>
  </si>
  <si>
    <t>8414606493289</t>
  </si>
  <si>
    <t>3199</t>
  </si>
  <si>
    <t>843564663199</t>
  </si>
  <si>
    <t>32</t>
  </si>
  <si>
    <t>OBR. MAZAPAN FRESAS 150G</t>
  </si>
  <si>
    <t>8435646600321</t>
  </si>
  <si>
    <t>2514000320016</t>
  </si>
  <si>
    <t>3201</t>
  </si>
  <si>
    <t>BEBIDA DE COLA MALFERIDA 33CL</t>
  </si>
  <si>
    <t>8437007210859</t>
  </si>
  <si>
    <t>3202</t>
  </si>
  <si>
    <t>PAN DE HIGO, ALMENDRAS Y NARANJA 160G</t>
  </si>
  <si>
    <t>8436552374764</t>
  </si>
  <si>
    <t>3203</t>
  </si>
  <si>
    <t>MIEL DE ACACIA 100G</t>
  </si>
  <si>
    <t>8437020476034</t>
  </si>
  <si>
    <t>3204</t>
  </si>
  <si>
    <t>MIEL DE ACACIA 250G</t>
  </si>
  <si>
    <t>8437020476027</t>
  </si>
  <si>
    <t>3205</t>
  </si>
  <si>
    <t>MIEL DE TILO 100G</t>
  </si>
  <si>
    <t>8437020476072</t>
  </si>
  <si>
    <t>3206</t>
  </si>
  <si>
    <t>MIEL DE TILO 250G</t>
  </si>
  <si>
    <t>8437020476065</t>
  </si>
  <si>
    <t>3207</t>
  </si>
  <si>
    <t>MIEL DE ESPARCETA 250G</t>
  </si>
  <si>
    <t>8437020476102</t>
  </si>
  <si>
    <t>3208</t>
  </si>
  <si>
    <t>MIEL DE MONTAÑA 250G</t>
  </si>
  <si>
    <t>8437020476263</t>
  </si>
  <si>
    <t>321</t>
  </si>
  <si>
    <t>SEMIDURO ALMENDRA 45 GR</t>
  </si>
  <si>
    <t>2515003210014</t>
  </si>
  <si>
    <t>3216</t>
  </si>
  <si>
    <t>POP IT TUTTI FRUTTI 50G</t>
  </si>
  <si>
    <t>8436567952711</t>
  </si>
  <si>
    <t>3217</t>
  </si>
  <si>
    <t>POP IT ALMENDRA 50G</t>
  </si>
  <si>
    <t>8436567952568</t>
  </si>
  <si>
    <t>3218</t>
  </si>
  <si>
    <t>POP IT TUTTI FRUTTI 100G</t>
  </si>
  <si>
    <t>8436567950694</t>
  </si>
  <si>
    <t>3219</t>
  </si>
  <si>
    <t>POP IT ALMENDRA 100G</t>
  </si>
  <si>
    <t>8436567951110</t>
  </si>
  <si>
    <t>3220</t>
  </si>
  <si>
    <t>POP IT TURRÓN 100G</t>
  </si>
  <si>
    <t>8436567951615</t>
  </si>
  <si>
    <t>3221</t>
  </si>
  <si>
    <t>POP IT SALTED CARAMEL 100G</t>
  </si>
  <si>
    <t>8436567951875</t>
  </si>
  <si>
    <t>3229</t>
  </si>
  <si>
    <t>NOUGAT TROZOS S/A</t>
  </si>
  <si>
    <t>8413725005533</t>
  </si>
  <si>
    <t>3230</t>
  </si>
  <si>
    <t>FRUTAS CON CHOCOLATE "CHOCO FRUITS"</t>
  </si>
  <si>
    <t>8413725009128</t>
  </si>
  <si>
    <t>3231</t>
  </si>
  <si>
    <t>POMPAS COCO CON CHOCOLATE</t>
  </si>
  <si>
    <t>8413725009463</t>
  </si>
  <si>
    <t>3232</t>
  </si>
  <si>
    <t>POMPAS YEMA CON CHOCOLATE</t>
  </si>
  <si>
    <t>8413725009456</t>
  </si>
  <si>
    <t>3233</t>
  </si>
  <si>
    <t>LETICIAS NARANJA AL CHOCOLATE</t>
  </si>
  <si>
    <t>8413725007094</t>
  </si>
  <si>
    <t>3234</t>
  </si>
  <si>
    <t>HIGOS TRUFADOS</t>
  </si>
  <si>
    <t>8413725009180</t>
  </si>
  <si>
    <t>3235</t>
  </si>
  <si>
    <t>PASTELON CORDOBES</t>
  </si>
  <si>
    <t>8425790002003</t>
  </si>
  <si>
    <t>3236</t>
  </si>
  <si>
    <t>MINI PASTEL CORDOBES</t>
  </si>
  <si>
    <t>8435646632360</t>
  </si>
  <si>
    <t>3237</t>
  </si>
  <si>
    <t>MINI PASTELITOS CORDOBESES</t>
  </si>
  <si>
    <t>8435646632377</t>
  </si>
  <si>
    <t>3240</t>
  </si>
  <si>
    <t>BEBIDA ENERGETICA POWER8 COLA 250ML</t>
  </si>
  <si>
    <t>8437002292768</t>
  </si>
  <si>
    <t>3241</t>
  </si>
  <si>
    <t>TURRON DURO COSECHA PROPIA 300G</t>
  </si>
  <si>
    <t>8410223875101</t>
  </si>
  <si>
    <t>3242</t>
  </si>
  <si>
    <t>TURRON BLANDO COSECHA PROPIA 300G</t>
  </si>
  <si>
    <t>8410223875118</t>
  </si>
  <si>
    <t>3243</t>
  </si>
  <si>
    <t>TURRON YEMA COSECHA PROPIA 300G</t>
  </si>
  <si>
    <t>8410223875132</t>
  </si>
  <si>
    <t>3244</t>
  </si>
  <si>
    <t>TURRÓN BLANDO CON CHOCOLATE COSECHA PROPIA 300G</t>
  </si>
  <si>
    <t>8410223875125</t>
  </si>
  <si>
    <t>3245</t>
  </si>
  <si>
    <t>TURRÓN ALMENDRA Y FRAMBUESA CHOCOLATE 300G</t>
  </si>
  <si>
    <t>8410223875156</t>
  </si>
  <si>
    <t>3246</t>
  </si>
  <si>
    <t>TURRÓN CREMOSO DE ALMENDRA Y CAFÉ 250G</t>
  </si>
  <si>
    <t>8410223875200</t>
  </si>
  <si>
    <t>3247</t>
  </si>
  <si>
    <t>TURRÓN YEMA LIMÓN 300G</t>
  </si>
  <si>
    <t>8410223875187</t>
  </si>
  <si>
    <t>3248</t>
  </si>
  <si>
    <t>SURTIDO TURRONES COSECHA PROPIA 200G</t>
  </si>
  <si>
    <t>8410223875026</t>
  </si>
  <si>
    <t>3249</t>
  </si>
  <si>
    <t>SAMPLER PORCIONES INNOVACION 380G</t>
  </si>
  <si>
    <t>8410223875217</t>
  </si>
  <si>
    <t>3250</t>
  </si>
  <si>
    <t>SAMPLER TURRONES COSECHA PROPIA 370G</t>
  </si>
  <si>
    <t>8410223875033</t>
  </si>
  <si>
    <t>3251</t>
  </si>
  <si>
    <t>PALITO DE TURRON TRADICIONAL 136G</t>
  </si>
  <si>
    <t>8410223905907</t>
  </si>
  <si>
    <t>3252</t>
  </si>
  <si>
    <t>PALITO TURRON BLANDO 142G</t>
  </si>
  <si>
    <t>8410223908441</t>
  </si>
  <si>
    <t>3253</t>
  </si>
  <si>
    <t>PALITO TURRON CARAMELO CHOCOLATE 126G</t>
  </si>
  <si>
    <t>8410223905921</t>
  </si>
  <si>
    <t>3254</t>
  </si>
  <si>
    <t>PALITOS TRAD. CHOCOLATE NEGRO 70% 126G</t>
  </si>
  <si>
    <t>8410223875064</t>
  </si>
  <si>
    <t>8410223909813</t>
  </si>
  <si>
    <t>3255</t>
  </si>
  <si>
    <t>PALITO TURRON CARAMELO 136G</t>
  </si>
  <si>
    <t>8410223905914</t>
  </si>
  <si>
    <t>3256</t>
  </si>
  <si>
    <t>THINS CHOC.BLANCO FRUTOS ROJOS 144G</t>
  </si>
  <si>
    <t>8410223875590</t>
  </si>
  <si>
    <t>8410223875224</t>
  </si>
  <si>
    <t>3257</t>
  </si>
  <si>
    <t>THINS CHOCO. LECHE Y COCO 144G</t>
  </si>
  <si>
    <t>8410223875606</t>
  </si>
  <si>
    <t>8410223875231</t>
  </si>
  <si>
    <t>3258</t>
  </si>
  <si>
    <t>THINS TURRÓN CARAMELO AL PUNTO DE SAL Y CHOCOLATE 144G</t>
  </si>
  <si>
    <t>8410223875613</t>
  </si>
  <si>
    <t>8410223875248</t>
  </si>
  <si>
    <t>3259</t>
  </si>
  <si>
    <t>PRALINE CREMOSO DE ALMENDRA 200G</t>
  </si>
  <si>
    <t>8410223705712</t>
  </si>
  <si>
    <t>326</t>
  </si>
  <si>
    <t>OBR. COCO ESTUCHE 300G</t>
  </si>
  <si>
    <t>8435646603261</t>
  </si>
  <si>
    <t>3260</t>
  </si>
  <si>
    <t>PRALINE CHEESECAKE 200G</t>
  </si>
  <si>
    <t>8410223705729</t>
  </si>
  <si>
    <t>3261</t>
  </si>
  <si>
    <t>PRALINE ROSCON DE REYES 200G</t>
  </si>
  <si>
    <t>8410223705736</t>
  </si>
  <si>
    <t>3268</t>
  </si>
  <si>
    <t>PALO DE PIRULETA (DESCATALOGADO, AHORA 1665)</t>
  </si>
  <si>
    <t>843564663268</t>
  </si>
  <si>
    <t>3270</t>
  </si>
  <si>
    <t>BASTÓN NAVIDAD</t>
  </si>
  <si>
    <t>8495390724056</t>
  </si>
  <si>
    <t>3272</t>
  </si>
  <si>
    <t>FONDANT COLOR BLANCO</t>
  </si>
  <si>
    <t>843564663272</t>
  </si>
  <si>
    <t>3273</t>
  </si>
  <si>
    <t>FONDANT MULTICOLOR</t>
  </si>
  <si>
    <t>843564663273</t>
  </si>
  <si>
    <t>3274</t>
  </si>
  <si>
    <t>RODILLO MADERA</t>
  </si>
  <si>
    <t>843564663274</t>
  </si>
  <si>
    <t>3275</t>
  </si>
  <si>
    <t>MOLDES MANZANAS</t>
  </si>
  <si>
    <t>843564663275</t>
  </si>
  <si>
    <t>3276</t>
  </si>
  <si>
    <t>CHISPAS DECORATIVAS</t>
  </si>
  <si>
    <t>843564663276</t>
  </si>
  <si>
    <t>3277</t>
  </si>
  <si>
    <t>LÁPICES PASTELEROS</t>
  </si>
  <si>
    <t>843564663277</t>
  </si>
  <si>
    <t>3278</t>
  </si>
  <si>
    <t>ROLLO DATÁFONO</t>
  </si>
  <si>
    <t>843564663278</t>
  </si>
  <si>
    <t>3279</t>
  </si>
  <si>
    <t>CAJÓN PEQUEÑO RECTO (PORTAPRECIOS INCLINADO)</t>
  </si>
  <si>
    <t>843564663279</t>
  </si>
  <si>
    <t>328</t>
  </si>
  <si>
    <t>2515003280017</t>
  </si>
  <si>
    <t>8435646603285</t>
  </si>
  <si>
    <t>3280</t>
  </si>
  <si>
    <t>CAJÓN PEQUEÑO INCLINADO (PORTAPRECIOS RECTO)</t>
  </si>
  <si>
    <t>843564663280</t>
  </si>
  <si>
    <t>3281</t>
  </si>
  <si>
    <t>CAJÓN GRANDE RECTO (PORTAPRECIOS INCLINADO)</t>
  </si>
  <si>
    <t>843564663281</t>
  </si>
  <si>
    <t>3282</t>
  </si>
  <si>
    <t>CAJÓN GRANDE INCLINADO (PORTAPRECIOS RECTO)</t>
  </si>
  <si>
    <t>843564663282</t>
  </si>
  <si>
    <t>3296</t>
  </si>
  <si>
    <t>CAFÉ LATTE 230ML</t>
  </si>
  <si>
    <t>5609060092311</t>
  </si>
  <si>
    <t>3299</t>
  </si>
  <si>
    <t>FILM PVC 30x300 AMARILLO</t>
  </si>
  <si>
    <t>8435646632995</t>
  </si>
  <si>
    <t>3305</t>
  </si>
  <si>
    <t>GRANEL ALMENDRA TOSTADA CON SAL</t>
  </si>
  <si>
    <t>8435646633053</t>
  </si>
  <si>
    <t>3306</t>
  </si>
  <si>
    <t>GRANEL ANACARDO FRITO CON MIEL</t>
  </si>
  <si>
    <t>8435646633060</t>
  </si>
  <si>
    <t>3307</t>
  </si>
  <si>
    <t>GRANEL CACAHUETE CHILY</t>
  </si>
  <si>
    <t>8435646633077</t>
  </si>
  <si>
    <t>3308</t>
  </si>
  <si>
    <t>GRANEL PISTACHO TOSTADO CON SAL</t>
  </si>
  <si>
    <t>8435646633084</t>
  </si>
  <si>
    <t>3309</t>
  </si>
  <si>
    <t>GRANEL CÓCTEL CRUJIENTE</t>
  </si>
  <si>
    <t>8435646633091</t>
  </si>
  <si>
    <t>3310</t>
  </si>
  <si>
    <t>GRANEL CACAHUETE CON TOMATE Y QUESO</t>
  </si>
  <si>
    <t>8435646633107</t>
  </si>
  <si>
    <t>3311</t>
  </si>
  <si>
    <t>PALO CHUPETE DE CARAMELO</t>
  </si>
  <si>
    <t>8435646633114</t>
  </si>
  <si>
    <t>3312</t>
  </si>
  <si>
    <t>AGUA SOLAN DE CABRA 33CL</t>
  </si>
  <si>
    <t>8411547210449</t>
  </si>
  <si>
    <t>3313</t>
  </si>
  <si>
    <t>AGUA MINERAL VALTORRE 50CL</t>
  </si>
  <si>
    <t>8420030200508</t>
  </si>
  <si>
    <t>3315</t>
  </si>
  <si>
    <t>BARRITA DE ALMENDRA Y CHOCOLATE 40G</t>
  </si>
  <si>
    <t>8410223874880</t>
  </si>
  <si>
    <t>8410223874883</t>
  </si>
  <si>
    <t>3316</t>
  </si>
  <si>
    <t>BARRITA DE ALMENDRA Y FRUTA 35G</t>
  </si>
  <si>
    <t>8410223874873</t>
  </si>
  <si>
    <t>8410223874876</t>
  </si>
  <si>
    <t>3319</t>
  </si>
  <si>
    <t>ZUMO DE NARANJA 200ML</t>
  </si>
  <si>
    <t>8437010011368</t>
  </si>
  <si>
    <t>3320</t>
  </si>
  <si>
    <t>VERMUT LA FABULOSA 50CL</t>
  </si>
  <si>
    <t>8425402344835</t>
  </si>
  <si>
    <t>3321</t>
  </si>
  <si>
    <t>TURRÓN DURO DE ALMENDRA SUPREMA EL ALMENDRO 75G</t>
  </si>
  <si>
    <t>8410223872971</t>
  </si>
  <si>
    <t>3322</t>
  </si>
  <si>
    <t>TURRÓN CROCANTI CON CHOCOLATE EL ALMENDRO 75G</t>
  </si>
  <si>
    <t>8410223872995</t>
  </si>
  <si>
    <t>3323</t>
  </si>
  <si>
    <t>TURRÓN DE CARAMELO SUPREMA CON SÉSAMO EL ALMENDRO 75G</t>
  </si>
  <si>
    <t>8410223873015</t>
  </si>
  <si>
    <t>3324</t>
  </si>
  <si>
    <t>TURRÓN DE ALMENDRA SUPREMA CON NARANJA EL ALMENDRO 75G</t>
  </si>
  <si>
    <t>8410223905594</t>
  </si>
  <si>
    <t>3325</t>
  </si>
  <si>
    <t>TURRÓN BLANDO DE ALMENDRA SUPREMA EL ALMENDRO 75G</t>
  </si>
  <si>
    <t>8410223905396</t>
  </si>
  <si>
    <t>3326</t>
  </si>
  <si>
    <t>PALITOS DE TURRÓN TRADICIONAL 50G</t>
  </si>
  <si>
    <t>8410223908977</t>
  </si>
  <si>
    <t>3327</t>
  </si>
  <si>
    <t>PALITOS DE CARAMELO CON CHOCOLATE 45G</t>
  </si>
  <si>
    <t>8410223908991</t>
  </si>
  <si>
    <t>3328</t>
  </si>
  <si>
    <t>PALITOS DE TURRÓN SAMPLER 2X50G Y 1X45G</t>
  </si>
  <si>
    <t>8410223909042</t>
  </si>
  <si>
    <t>3329</t>
  </si>
  <si>
    <t>CESTA CLIENTE GRANDE</t>
  </si>
  <si>
    <t>8435646633299</t>
  </si>
  <si>
    <t>333</t>
  </si>
  <si>
    <t>GUIRLACHE TORTA ALMENDRA 200G</t>
  </si>
  <si>
    <t>2507003330014</t>
  </si>
  <si>
    <t>3330</t>
  </si>
  <si>
    <t>PIPA GRANEL MONODOSIS (GARRAPIÑADA) 900G</t>
  </si>
  <si>
    <t>8435646633305</t>
  </si>
  <si>
    <t>3331</t>
  </si>
  <si>
    <t>PIPA GRANEL MONODOSIS (GUIRLACHE) 350G</t>
  </si>
  <si>
    <t>8435646633312</t>
  </si>
  <si>
    <t>3332</t>
  </si>
  <si>
    <t>ANACARDO GRANEL MONODOSIS (GARRAPIÑADA) 900G</t>
  </si>
  <si>
    <t>8435646633329</t>
  </si>
  <si>
    <t>3333</t>
  </si>
  <si>
    <t>ANACARDO GRANEL MONODOSIS (GUIRLACHE) 600G</t>
  </si>
  <si>
    <t>8435646633336</t>
  </si>
  <si>
    <t>3334</t>
  </si>
  <si>
    <t>COCO EN LÁMINAS GRANEL MONODOSIS 400G</t>
  </si>
  <si>
    <t>8435646633343</t>
  </si>
  <si>
    <t>3335</t>
  </si>
  <si>
    <t>ALMENDRA REPELADA GRANEL MONODOSIS 500G</t>
  </si>
  <si>
    <t>8435646633350</t>
  </si>
  <si>
    <t>3336</t>
  </si>
  <si>
    <t>PISTACHO VERDE GRANEL MONODOSIS 300G</t>
  </si>
  <si>
    <t>8435646633367</t>
  </si>
  <si>
    <t>3337</t>
  </si>
  <si>
    <t>MACADAMIA GRANEL MONODOSIS 600G</t>
  </si>
  <si>
    <t>8435646633374</t>
  </si>
  <si>
    <t>3338</t>
  </si>
  <si>
    <t>CACAHUETE REPELADO GRANEL MONODOSIS 500G</t>
  </si>
  <si>
    <t>8435646633381</t>
  </si>
  <si>
    <t>3339</t>
  </si>
  <si>
    <t>NUEZ DE PECÁN GRANEL MONODOSIS 500G</t>
  </si>
  <si>
    <t>8435646633398</t>
  </si>
  <si>
    <t>3340</t>
  </si>
  <si>
    <t>PIÑÓN GRANEL MONODOSIS 300G</t>
  </si>
  <si>
    <t>8435646633404</t>
  </si>
  <si>
    <t>3341</t>
  </si>
  <si>
    <t>SÉSAMO GRANEL MONODOSIS 150G</t>
  </si>
  <si>
    <t>8435646633411</t>
  </si>
  <si>
    <t>3342</t>
  </si>
  <si>
    <t>AVELLANA GRANEL MONODOSIS 500G</t>
  </si>
  <si>
    <t>8435646633428</t>
  </si>
  <si>
    <t>3343</t>
  </si>
  <si>
    <t>8435646633435</t>
  </si>
  <si>
    <t>3344</t>
  </si>
  <si>
    <t>BOLSA DE BASURA VERDE</t>
  </si>
  <si>
    <t>8435646633442</t>
  </si>
  <si>
    <t>3345</t>
  </si>
  <si>
    <t>BOLSA DE BASURA AZUL</t>
  </si>
  <si>
    <t>8435646633459</t>
  </si>
  <si>
    <t>3346</t>
  </si>
  <si>
    <t>CESTA METÁLICA ASAS</t>
  </si>
  <si>
    <t>8435646633466</t>
  </si>
  <si>
    <t>3347</t>
  </si>
  <si>
    <t>ÁCIDO CÍTRICO</t>
  </si>
  <si>
    <t>8435646633473</t>
  </si>
  <si>
    <t>3348</t>
  </si>
  <si>
    <t>SORBATO POTÁSICO</t>
  </si>
  <si>
    <t>8435646633480</t>
  </si>
  <si>
    <t>3349</t>
  </si>
  <si>
    <t>ÁCIDO SÓRBICO</t>
  </si>
  <si>
    <t>8435646633497</t>
  </si>
  <si>
    <t>3350</t>
  </si>
  <si>
    <t>PECTINA</t>
  </si>
  <si>
    <t>8435646633503</t>
  </si>
  <si>
    <t>3351</t>
  </si>
  <si>
    <t>AROMA DE MIEL</t>
  </si>
  <si>
    <t>8435646633510</t>
  </si>
  <si>
    <t>3352</t>
  </si>
  <si>
    <t>ALBUMINA DE HUEVO</t>
  </si>
  <si>
    <t>8435646633527</t>
  </si>
  <si>
    <t>3353</t>
  </si>
  <si>
    <t>GOMA ARÁBICA</t>
  </si>
  <si>
    <t>8435646633534</t>
  </si>
  <si>
    <t>3354</t>
  </si>
  <si>
    <t>MIX TURRÓN ALICANTE</t>
  </si>
  <si>
    <t>8435646633541</t>
  </si>
  <si>
    <t>3355</t>
  </si>
  <si>
    <t>PAPEL DE MOLDE TURRONES</t>
  </si>
  <si>
    <t>8435646633558</t>
  </si>
  <si>
    <t>3356</t>
  </si>
  <si>
    <t>8435646633565</t>
  </si>
  <si>
    <t>3357</t>
  </si>
  <si>
    <t>CANELA MOLIDA</t>
  </si>
  <si>
    <t>8435646633572</t>
  </si>
  <si>
    <t>3358</t>
  </si>
  <si>
    <t>GLUCOSA</t>
  </si>
  <si>
    <t>8435646633589</t>
  </si>
  <si>
    <t>3359</t>
  </si>
  <si>
    <t>BEROL</t>
  </si>
  <si>
    <t>8435646633596</t>
  </si>
  <si>
    <t>337</t>
  </si>
  <si>
    <t>S/A DURO ALMENDRA 200G</t>
  </si>
  <si>
    <t>2512003370014</t>
  </si>
  <si>
    <t>3376</t>
  </si>
  <si>
    <t>PISTACHO GRANEL MONODOSIS (GARRAPIÑADA) 900G</t>
  </si>
  <si>
    <t>8435646633763</t>
  </si>
  <si>
    <t>3377</t>
  </si>
  <si>
    <t>ALMENDRA PIEL GRANEL MONODOSIS (GARRAPIÑADA) 900G</t>
  </si>
  <si>
    <t>8435646633770</t>
  </si>
  <si>
    <t>3378</t>
  </si>
  <si>
    <t>NUEZ DE PECÁN GRANEL MONODOSIS (GARRAPIÑADA) 850G</t>
  </si>
  <si>
    <t>8435646633787</t>
  </si>
  <si>
    <t>3379</t>
  </si>
  <si>
    <t>MACADAMIA GRANEL MONODOSIS (GARRAPIÑADA) 900G</t>
  </si>
  <si>
    <t>8435646633794</t>
  </si>
  <si>
    <t>3380</t>
  </si>
  <si>
    <t>ALMENDRA REPELADA GRANEL MONODOSIS (GARRAPIÑADA) 900G</t>
  </si>
  <si>
    <t>8435646633800</t>
  </si>
  <si>
    <t>3381</t>
  </si>
  <si>
    <t>CACAHUETE REPELADO GRANEL MONODOSIS (GARRAPIÑADA) 900G</t>
  </si>
  <si>
    <t>8435646633817</t>
  </si>
  <si>
    <t>339</t>
  </si>
  <si>
    <t>MIEL EUCALIPTO 40G</t>
  </si>
  <si>
    <t>2511003390015</t>
  </si>
  <si>
    <t>34</t>
  </si>
  <si>
    <t>OBR. MAZAPAN ARANDANOS 150G</t>
  </si>
  <si>
    <t>2514000340014</t>
  </si>
  <si>
    <t>340</t>
  </si>
  <si>
    <t>GRAGEA CACAHUETE NEGRO 150G</t>
  </si>
  <si>
    <t>2504003400013</t>
  </si>
  <si>
    <t>341</t>
  </si>
  <si>
    <t>843564660341</t>
  </si>
  <si>
    <t>342</t>
  </si>
  <si>
    <t>843564660342</t>
  </si>
  <si>
    <t>344</t>
  </si>
  <si>
    <t>843564660344</t>
  </si>
  <si>
    <t>347</t>
  </si>
  <si>
    <t>MIEL ROMERO 40G</t>
  </si>
  <si>
    <t>2511003470014</t>
  </si>
  <si>
    <t>348</t>
  </si>
  <si>
    <t>MIEL TOMILLO 40G</t>
  </si>
  <si>
    <t>2511003480013</t>
  </si>
  <si>
    <t>356</t>
  </si>
  <si>
    <t>ACEITE DE OLIVA 250ML</t>
  </si>
  <si>
    <t>2511003560012</t>
  </si>
  <si>
    <t>357</t>
  </si>
  <si>
    <t>ACEITE DE OLIVA 500ML</t>
  </si>
  <si>
    <t>2511003570011</t>
  </si>
  <si>
    <t>359</t>
  </si>
  <si>
    <t>OBR. MAZAPÁN PISTACHO 90G</t>
  </si>
  <si>
    <t>2514003590010</t>
  </si>
  <si>
    <t>36</t>
  </si>
  <si>
    <t>MAZAPAN YEMAS 240G</t>
  </si>
  <si>
    <t>8436556781681</t>
  </si>
  <si>
    <t>360</t>
  </si>
  <si>
    <t>OBR. MAZAPAN FRESA 90G</t>
  </si>
  <si>
    <t>2514003600016</t>
  </si>
  <si>
    <t>363</t>
  </si>
  <si>
    <t>GRANEL GARRAPIÑADA MACADAMIA</t>
  </si>
  <si>
    <t>2234566663630</t>
  </si>
  <si>
    <t>364</t>
  </si>
  <si>
    <t>GRANEL GARRAPIÑADA CACAHUETE</t>
  </si>
  <si>
    <t>2234566663647</t>
  </si>
  <si>
    <t>369</t>
  </si>
  <si>
    <t>SEMIDURO ALMENDRA 250G</t>
  </si>
  <si>
    <t>2515003690021</t>
  </si>
  <si>
    <t>370</t>
  </si>
  <si>
    <t>SEMIDURO CACAHUETE 250G</t>
  </si>
  <si>
    <t>2515003700010</t>
  </si>
  <si>
    <t>371</t>
  </si>
  <si>
    <t>SEMIDURO FRUTOS DEL BOSQUE 250G</t>
  </si>
  <si>
    <t>2515003710019</t>
  </si>
  <si>
    <t>372</t>
  </si>
  <si>
    <t>SEMIDURO FRUTAS TROPICALES 250G</t>
  </si>
  <si>
    <t>2515003720018</t>
  </si>
  <si>
    <t>373</t>
  </si>
  <si>
    <t>2515003730017</t>
  </si>
  <si>
    <t>8435646603735</t>
  </si>
  <si>
    <t>374</t>
  </si>
  <si>
    <t>2515003740016</t>
  </si>
  <si>
    <t>8435646603742</t>
  </si>
  <si>
    <t>375</t>
  </si>
  <si>
    <t>SEMIDURO FRUTOS DEL BOSQUE 100G</t>
  </si>
  <si>
    <t>2515003750015</t>
  </si>
  <si>
    <t>376</t>
  </si>
  <si>
    <t>SEMIDURO FRUTAS TROPICALES 100G</t>
  </si>
  <si>
    <t>2515003760014</t>
  </si>
  <si>
    <t>379</t>
  </si>
  <si>
    <t>SEMIDURO PISTACHO 200GR</t>
  </si>
  <si>
    <t>2515003790011</t>
  </si>
  <si>
    <t>381</t>
  </si>
  <si>
    <t>OBR. MAZAPAN ARANDANOS 90G</t>
  </si>
  <si>
    <t>2514003810019</t>
  </si>
  <si>
    <t>382</t>
  </si>
  <si>
    <t>2515003820015</t>
  </si>
  <si>
    <t>8435646603827</t>
  </si>
  <si>
    <t>383</t>
  </si>
  <si>
    <t>BOMBÓN GUINDAS AL LICOR 100G</t>
  </si>
  <si>
    <t>2504003830018</t>
  </si>
  <si>
    <t>384</t>
  </si>
  <si>
    <t>GUIRLACHE ALMENDRA FRUTOS BOSQUE 130G</t>
  </si>
  <si>
    <t>2507003840018</t>
  </si>
  <si>
    <t>385</t>
  </si>
  <si>
    <t>GUIRLACHE ALMENDRA FRUTOS TROPICALES 120G</t>
  </si>
  <si>
    <t>2507003850017</t>
  </si>
  <si>
    <t>386</t>
  </si>
  <si>
    <t>MAZAPAN JAMONCITOS 120G</t>
  </si>
  <si>
    <t>2522003860019</t>
  </si>
  <si>
    <t>387</t>
  </si>
  <si>
    <t>PAST. PESTIÑO DE MIEL 140G</t>
  </si>
  <si>
    <t>2510003870015</t>
  </si>
  <si>
    <t>388</t>
  </si>
  <si>
    <t>MAZAPAN GUINDA 120G</t>
  </si>
  <si>
    <t>2522038800011</t>
  </si>
  <si>
    <t>390</t>
  </si>
  <si>
    <t>MAZAPAN EMPIÑONADO 120G</t>
  </si>
  <si>
    <t>2522003900012</t>
  </si>
  <si>
    <t>391</t>
  </si>
  <si>
    <t>MAZAPAN HUESO DE SANTO 120G</t>
  </si>
  <si>
    <t>2522003910011</t>
  </si>
  <si>
    <t>393</t>
  </si>
  <si>
    <t>MAZAPAN PASTEL DE YEMA 120G</t>
  </si>
  <si>
    <t>2522003930019</t>
  </si>
  <si>
    <t>394</t>
  </si>
  <si>
    <t>MAZAPAN PAN DE CADIZ 350G</t>
  </si>
  <si>
    <t>2522003940018</t>
  </si>
  <si>
    <t>395</t>
  </si>
  <si>
    <t>QUESITO DE MAZAPÁN 80G</t>
  </si>
  <si>
    <t>8435646603957</t>
  </si>
  <si>
    <t>396</t>
  </si>
  <si>
    <t>MIEL AZAHAR 40G</t>
  </si>
  <si>
    <t>2511003960010</t>
  </si>
  <si>
    <t>397</t>
  </si>
  <si>
    <t>8435646603971</t>
  </si>
  <si>
    <t>398</t>
  </si>
  <si>
    <t>S/A MAZAPAN FIGURITA 120G</t>
  </si>
  <si>
    <t>2512003980015</t>
  </si>
  <si>
    <t>4</t>
  </si>
  <si>
    <t>OBR. CREMA CATALANA 90GR</t>
  </si>
  <si>
    <t>8435646600048</t>
  </si>
  <si>
    <t>40</t>
  </si>
  <si>
    <t>DURO PISTACHO 85G</t>
  </si>
  <si>
    <t>2501000400015</t>
  </si>
  <si>
    <t>400</t>
  </si>
  <si>
    <t>MAZAPAN PAN DE CADIZ 200G</t>
  </si>
  <si>
    <t>8436556785603</t>
  </si>
  <si>
    <t>402</t>
  </si>
  <si>
    <t>CHOCOLATE GUINDA 200G</t>
  </si>
  <si>
    <t>2514004020011</t>
  </si>
  <si>
    <t>403</t>
  </si>
  <si>
    <t>GOMINOLAS 160G</t>
  </si>
  <si>
    <t>2513004030013</t>
  </si>
  <si>
    <t>8435646604039</t>
  </si>
  <si>
    <t>408</t>
  </si>
  <si>
    <t>OBR. S/A CREMA CATALANA 200G</t>
  </si>
  <si>
    <t>2514004080015</t>
  </si>
  <si>
    <t>410</t>
  </si>
  <si>
    <t>DURO ALMENDRA SERRADO 100G</t>
  </si>
  <si>
    <t>2501004100010</t>
  </si>
  <si>
    <t>415</t>
  </si>
  <si>
    <t>OBR. MAZAPAN PASAS 90G</t>
  </si>
  <si>
    <t>2514004150015</t>
  </si>
  <si>
    <t>416</t>
  </si>
  <si>
    <t>OBR. MAZAPAN FRUTOS BOSQUE 90G</t>
  </si>
  <si>
    <t>2514004160014</t>
  </si>
  <si>
    <t>417</t>
  </si>
  <si>
    <t>OBR. MAZAPAN KIWI 90G</t>
  </si>
  <si>
    <t>2514004170013</t>
  </si>
  <si>
    <t>418</t>
  </si>
  <si>
    <t>OBR. NATA Y NUEZ 90G</t>
  </si>
  <si>
    <t>8435646604183</t>
  </si>
  <si>
    <t>419</t>
  </si>
  <si>
    <t>S/A DURO ALMENDRA 300G</t>
  </si>
  <si>
    <t>2512004190017</t>
  </si>
  <si>
    <t>421</t>
  </si>
  <si>
    <t>ALMENDRAS RELLENAS DE ALMENDRA 300G</t>
  </si>
  <si>
    <t>2505004210014</t>
  </si>
  <si>
    <t>422</t>
  </si>
  <si>
    <t>ALMENDRAS RELLENAS DE CACAHUETE 300G</t>
  </si>
  <si>
    <t>2505004220013</t>
  </si>
  <si>
    <t>434</t>
  </si>
  <si>
    <t>DURO PISTACHO ESTUCHE 200G</t>
  </si>
  <si>
    <t>2503004340014</t>
  </si>
  <si>
    <t>435</t>
  </si>
  <si>
    <t>OBR. NATA NUEZ ESTUCHE 300G</t>
  </si>
  <si>
    <t>8435646604350</t>
  </si>
  <si>
    <t>440</t>
  </si>
  <si>
    <t>PAST. LAZO HOJALDRE 160G</t>
  </si>
  <si>
    <t>2505004400019</t>
  </si>
  <si>
    <t>441</t>
  </si>
  <si>
    <t>PAN DE DÁTIL Y COCO 160G</t>
  </si>
  <si>
    <t>8435646604411</t>
  </si>
  <si>
    <t>442</t>
  </si>
  <si>
    <t>OBR. MAZAPAN NARANJA ESTUCHE 300G</t>
  </si>
  <si>
    <t>8435646604428</t>
  </si>
  <si>
    <t>443</t>
  </si>
  <si>
    <t>PAST. COOKIES AVELLANA 130G</t>
  </si>
  <si>
    <t>2505004430016</t>
  </si>
  <si>
    <t>446</t>
  </si>
  <si>
    <t>BARRITA DE HIGO Y ALMENDRAS 50G</t>
  </si>
  <si>
    <t>8435646604466</t>
  </si>
  <si>
    <t>447</t>
  </si>
  <si>
    <t>PAN DE HIGO SURTIDO MEDITERRÁNEO 200G</t>
  </si>
  <si>
    <t>8435646604473</t>
  </si>
  <si>
    <t>448</t>
  </si>
  <si>
    <t>F. DESHIDRATADA HIBISCUS 60G</t>
  </si>
  <si>
    <t>2508004480012</t>
  </si>
  <si>
    <t>449</t>
  </si>
  <si>
    <t>PAN DE HIGO, ALMENDRAS Y CHOCOLATE 160G</t>
  </si>
  <si>
    <t>8435646604497</t>
  </si>
  <si>
    <t>450</t>
  </si>
  <si>
    <t>PAN DE ALBARICOQUE Y ALMENDRAS 200G</t>
  </si>
  <si>
    <t>8435646604503</t>
  </si>
  <si>
    <t>451</t>
  </si>
  <si>
    <t>PAN HIGO NUECES 200G</t>
  </si>
  <si>
    <t>2517004510018</t>
  </si>
  <si>
    <t>452</t>
  </si>
  <si>
    <t>PAN HIGO NUECES 150G (ANTIGUO)</t>
  </si>
  <si>
    <t>2517004520017</t>
  </si>
  <si>
    <t>453</t>
  </si>
  <si>
    <t>PAN HIGO ALMENDRA 150G</t>
  </si>
  <si>
    <t>2517004530016</t>
  </si>
  <si>
    <t>454</t>
  </si>
  <si>
    <t>PAN SURTIDO MEDITERRÁNEO 150G</t>
  </si>
  <si>
    <t>2517004540015</t>
  </si>
  <si>
    <t>455</t>
  </si>
  <si>
    <t>PAN DÁTIL ALMENDRA 150G</t>
  </si>
  <si>
    <t>2517004550014</t>
  </si>
  <si>
    <t>456</t>
  </si>
  <si>
    <t>VINO BLANCO SABOR A ESPAÑA</t>
  </si>
  <si>
    <t>2521004560010</t>
  </si>
  <si>
    <t>457</t>
  </si>
  <si>
    <t>VINO TINTO TEMPRANILLO SABOR A ESPAÑA</t>
  </si>
  <si>
    <t>2521004570019</t>
  </si>
  <si>
    <t>458</t>
  </si>
  <si>
    <t>VINO TINTO MULTIVARIETAL SABOR A ESPAÑA</t>
  </si>
  <si>
    <t>2521004580018</t>
  </si>
  <si>
    <t>460</t>
  </si>
  <si>
    <t>*PAN HIGO, ALMENDRAS</t>
  </si>
  <si>
    <t>2517004600016</t>
  </si>
  <si>
    <t>464</t>
  </si>
  <si>
    <t>F. DESHIDRATADA JENGIBRE 130G</t>
  </si>
  <si>
    <t>2523004640013</t>
  </si>
  <si>
    <t>466</t>
  </si>
  <si>
    <t>F. DESHIDRATADA POMELO 130G</t>
  </si>
  <si>
    <t>2523004660011</t>
  </si>
  <si>
    <t>467</t>
  </si>
  <si>
    <t>F. DESHIDRATADA ARANDANO ROJO 130G</t>
  </si>
  <si>
    <t>8482926011636</t>
  </si>
  <si>
    <t>468</t>
  </si>
  <si>
    <t>F. DESHIDRATADA FRESA 130G</t>
  </si>
  <si>
    <t>2523004680019</t>
  </si>
  <si>
    <t>469</t>
  </si>
  <si>
    <t>F. DESHIDRATADA KIWI 130GR</t>
  </si>
  <si>
    <t>2523004690018</t>
  </si>
  <si>
    <t>472</t>
  </si>
  <si>
    <t>F. DESHIDRATADA MANGO 130G</t>
  </si>
  <si>
    <t>2523004720012</t>
  </si>
  <si>
    <t>473</t>
  </si>
  <si>
    <t>SAL FINA</t>
  </si>
  <si>
    <t>8435433620007</t>
  </si>
  <si>
    <t>478</t>
  </si>
  <si>
    <t>BOLSAS T 9.5*25 (GUIRLACHES 130G)</t>
  </si>
  <si>
    <t>8435646604787</t>
  </si>
  <si>
    <t>48</t>
  </si>
  <si>
    <t>CHOCOLATE NARANJA LICOR 200G</t>
  </si>
  <si>
    <t>8413258040339</t>
  </si>
  <si>
    <t>482</t>
  </si>
  <si>
    <t>843564660482</t>
  </si>
  <si>
    <t>484</t>
  </si>
  <si>
    <t>SEMIDURO CACAHUETE 200G</t>
  </si>
  <si>
    <t>2515004840012</t>
  </si>
  <si>
    <t>486</t>
  </si>
  <si>
    <t>LOTES ESTUCHES 6 PIEZAS</t>
  </si>
  <si>
    <t>2503004860017</t>
  </si>
  <si>
    <t>489</t>
  </si>
  <si>
    <t>OBR. YEMA TOSTADA ESTUCHE 300G</t>
  </si>
  <si>
    <t>8435646604893</t>
  </si>
  <si>
    <t>49</t>
  </si>
  <si>
    <t>CHOCOLATE CAFE 200G</t>
  </si>
  <si>
    <t>8413258040346</t>
  </si>
  <si>
    <t>490</t>
  </si>
  <si>
    <t>OBR. MAZAPAN PASAS ESTUCHE 300G</t>
  </si>
  <si>
    <t>8435646604909</t>
  </si>
  <si>
    <t>491</t>
  </si>
  <si>
    <t>CHOCOLATE ALMENDRA ESTUCHE 300G</t>
  </si>
  <si>
    <t>2503004910019</t>
  </si>
  <si>
    <t>492</t>
  </si>
  <si>
    <t>CHOCOLATE CON LECHE BARQUILLO 85G</t>
  </si>
  <si>
    <t>2504004920015</t>
  </si>
  <si>
    <t>493</t>
  </si>
  <si>
    <t>BLANDO ALMENDRA ESTUCHE 300G</t>
  </si>
  <si>
    <t>8435646604930</t>
  </si>
  <si>
    <t>494</t>
  </si>
  <si>
    <t>GUIRLACHE ALMENDRA ESTUCHE 200G</t>
  </si>
  <si>
    <t>8435646604947</t>
  </si>
  <si>
    <t>498</t>
  </si>
  <si>
    <t>F SECO ALMENDRA SALADA 180G</t>
  </si>
  <si>
    <t>2505004980016</t>
  </si>
  <si>
    <t>499</t>
  </si>
  <si>
    <t>CHOCOLATE ALMENDRA 60G</t>
  </si>
  <si>
    <t>2506004990012</t>
  </si>
  <si>
    <t>5</t>
  </si>
  <si>
    <t>OBR. MAZAPAN NARANJA 90G</t>
  </si>
  <si>
    <t>2514004310013</t>
  </si>
  <si>
    <t>50</t>
  </si>
  <si>
    <t>CHOCOLATE RON PASAS 200G</t>
  </si>
  <si>
    <t>8413258040353</t>
  </si>
  <si>
    <t>509</t>
  </si>
  <si>
    <t>MAZAPAN SURTIDO MALETÍN</t>
  </si>
  <si>
    <t>2503005090017</t>
  </si>
  <si>
    <t>51</t>
  </si>
  <si>
    <t>CHOCOLATE TRUFADO 65G</t>
  </si>
  <si>
    <t>8413258040414</t>
  </si>
  <si>
    <t>510</t>
  </si>
  <si>
    <t>GARRAPIÑADA SURTIDA MALETÍN</t>
  </si>
  <si>
    <t>2503005100013</t>
  </si>
  <si>
    <t>513</t>
  </si>
  <si>
    <t>CAJA FLAMENCAS</t>
  </si>
  <si>
    <t>2503005130010</t>
  </si>
  <si>
    <t>514</t>
  </si>
  <si>
    <t>843564660514</t>
  </si>
  <si>
    <t>515</t>
  </si>
  <si>
    <t>GUIRLACHE ALMENDRA 100G</t>
  </si>
  <si>
    <t>2507005150016</t>
  </si>
  <si>
    <t>52</t>
  </si>
  <si>
    <t>CHOCOLATE AL WHISKY 65G</t>
  </si>
  <si>
    <t>8413258040421</t>
  </si>
  <si>
    <t>528</t>
  </si>
  <si>
    <t>CAJA MACETAS</t>
  </si>
  <si>
    <t>2503005280012</t>
  </si>
  <si>
    <t>529</t>
  </si>
  <si>
    <t>CAJA TORERO</t>
  </si>
  <si>
    <t>2503005290011</t>
  </si>
  <si>
    <t>53</t>
  </si>
  <si>
    <t>CHOCOLATE NARANJA LICOR 65G</t>
  </si>
  <si>
    <t>8413258040438</t>
  </si>
  <si>
    <t>531</t>
  </si>
  <si>
    <t>CAJA LOSA</t>
  </si>
  <si>
    <t>2503005310016</t>
  </si>
  <si>
    <t>533</t>
  </si>
  <si>
    <t>GRAGEA ALMENDRA BLANCO 150G</t>
  </si>
  <si>
    <t>2504005330011</t>
  </si>
  <si>
    <t>534</t>
  </si>
  <si>
    <t>CHOCOLATE LECHE GALLETA MARÍA 85G</t>
  </si>
  <si>
    <t>2504005340010</t>
  </si>
  <si>
    <t>54</t>
  </si>
  <si>
    <t>CHOCOLATE CAFE 65G</t>
  </si>
  <si>
    <t>2504000540019</t>
  </si>
  <si>
    <t>542</t>
  </si>
  <si>
    <t>GRAGEA ALMENDRA LECHE 150G</t>
  </si>
  <si>
    <t>2504005420019</t>
  </si>
  <si>
    <t>544</t>
  </si>
  <si>
    <t>MERMELADA PIÑA 100G</t>
  </si>
  <si>
    <t>8437011082114</t>
  </si>
  <si>
    <t>545</t>
  </si>
  <si>
    <t>MERMELADA NARANJA 100G</t>
  </si>
  <si>
    <t>8437011082237</t>
  </si>
  <si>
    <t>547</t>
  </si>
  <si>
    <t>MERMELADA FRESA 100G</t>
  </si>
  <si>
    <t>8437011082138</t>
  </si>
  <si>
    <t>548</t>
  </si>
  <si>
    <t>MERMELADA LIMÓN 100G</t>
  </si>
  <si>
    <t>8437011082251</t>
  </si>
  <si>
    <t>549</t>
  </si>
  <si>
    <t>MERMELADA MELOCOTÓN 100G</t>
  </si>
  <si>
    <t>8437011082374</t>
  </si>
  <si>
    <t>55</t>
  </si>
  <si>
    <t>CHOCOLATE RON PASAS 65G</t>
  </si>
  <si>
    <t>8413258040452</t>
  </si>
  <si>
    <t>555</t>
  </si>
  <si>
    <t>PASAS EN RAMA 165G</t>
  </si>
  <si>
    <t>2517005550013</t>
  </si>
  <si>
    <t>556</t>
  </si>
  <si>
    <t>GARRAPIÑADA LINO 90G</t>
  </si>
  <si>
    <t>2507005560013</t>
  </si>
  <si>
    <t>56</t>
  </si>
  <si>
    <t>S/A ALMENDRAS RELLENAS DE ALMENDRA 300G</t>
  </si>
  <si>
    <t>2512004200013</t>
  </si>
  <si>
    <t>560</t>
  </si>
  <si>
    <t>F. SECO NUEZ PECÁN 75G</t>
  </si>
  <si>
    <t>2509005600010</t>
  </si>
  <si>
    <t>564</t>
  </si>
  <si>
    <t>CHOCOLATE BLANCO FRESA 85G</t>
  </si>
  <si>
    <t>2504005640011</t>
  </si>
  <si>
    <t>565</t>
  </si>
  <si>
    <t>CHOCOLATE LECHE GRAGEAS 85G</t>
  </si>
  <si>
    <t>2504005650010</t>
  </si>
  <si>
    <t>567</t>
  </si>
  <si>
    <t>AZAFRÁN HEBRA 0.5G</t>
  </si>
  <si>
    <t>8435388900017</t>
  </si>
  <si>
    <t>569</t>
  </si>
  <si>
    <t>AZAFRÁN HEBRA 1G</t>
  </si>
  <si>
    <t>2523005690017</t>
  </si>
  <si>
    <t>570</t>
  </si>
  <si>
    <t>AZAFRÁN HEBRA 2G</t>
  </si>
  <si>
    <t>2523005700013</t>
  </si>
  <si>
    <t>574</t>
  </si>
  <si>
    <t>F. SECO MACADAMIA 90G</t>
  </si>
  <si>
    <t>2509005740013</t>
  </si>
  <si>
    <t>584</t>
  </si>
  <si>
    <t>F. SECO ALMENDRA REPELADA 90G</t>
  </si>
  <si>
    <t>2509005740010</t>
  </si>
  <si>
    <t>591</t>
  </si>
  <si>
    <t>F. SECO ALMENDRA PIEL 90G</t>
  </si>
  <si>
    <t>2509005910010</t>
  </si>
  <si>
    <t>592</t>
  </si>
  <si>
    <t>F. SECO PISTACHO 90G</t>
  </si>
  <si>
    <t>2509005920019</t>
  </si>
  <si>
    <t>60</t>
  </si>
  <si>
    <t>OBR. MAZAPAN PASAS 150G</t>
  </si>
  <si>
    <t>2514000600019</t>
  </si>
  <si>
    <t>600</t>
  </si>
  <si>
    <t>PAST. ARTESANITA 130G</t>
  </si>
  <si>
    <t>2510006000013</t>
  </si>
  <si>
    <t>601</t>
  </si>
  <si>
    <t>BOLSAS T CATA DE VINO</t>
  </si>
  <si>
    <t>2510006010012</t>
  </si>
  <si>
    <t>602</t>
  </si>
  <si>
    <t>BOLSAS T COPA VINO</t>
  </si>
  <si>
    <t>2510006020011</t>
  </si>
  <si>
    <t>603</t>
  </si>
  <si>
    <t>S/A BLANDO ALMENDRA 300G</t>
  </si>
  <si>
    <t>2512006030014</t>
  </si>
  <si>
    <t>604</t>
  </si>
  <si>
    <t>VINO FINO SABOR A ESPAÑA</t>
  </si>
  <si>
    <t>2521005430015</t>
  </si>
  <si>
    <t>605</t>
  </si>
  <si>
    <t>VINO PEDRO XIMENEZ SABOR A ESPAÑA</t>
  </si>
  <si>
    <t>2521005740015</t>
  </si>
  <si>
    <t>61</t>
  </si>
  <si>
    <t>OBR. MAZAPAN FRUTAS BOSQUE 150G</t>
  </si>
  <si>
    <t>8435646600611</t>
  </si>
  <si>
    <t>612</t>
  </si>
  <si>
    <t>VINO VERMOUTH SABOR A ESPAÑA</t>
  </si>
  <si>
    <t>2521005840012</t>
  </si>
  <si>
    <t>615</t>
  </si>
  <si>
    <t>OBR. FRUTA 90G</t>
  </si>
  <si>
    <t>2506006150025</t>
  </si>
  <si>
    <t>616</t>
  </si>
  <si>
    <t>S/A BLANDO ALMENDRA 200G</t>
  </si>
  <si>
    <t>2512006160018</t>
  </si>
  <si>
    <t>619</t>
  </si>
  <si>
    <t>GRAGEA NUECES LECHE 150G</t>
  </si>
  <si>
    <t>2504006190010</t>
  </si>
  <si>
    <t>633</t>
  </si>
  <si>
    <t>PAST. GALLETA INTEGRAL 150G</t>
  </si>
  <si>
    <t>2510006330011</t>
  </si>
  <si>
    <t>641</t>
  </si>
  <si>
    <t>GUIRLATE TORTA ALMENDRA PIEL PLUS 180G</t>
  </si>
  <si>
    <t>2507006410010</t>
  </si>
  <si>
    <t>643</t>
  </si>
  <si>
    <t>BOLSAS T 5.5*22.5 (GARRAPIÑADA)</t>
  </si>
  <si>
    <t>843564660643</t>
  </si>
  <si>
    <t>649</t>
  </si>
  <si>
    <t>PAST. PESTIÑO 140G</t>
  </si>
  <si>
    <t>2510006490012</t>
  </si>
  <si>
    <t>651</t>
  </si>
  <si>
    <t>GUIRLACHE ALMENDRA MARC 80G</t>
  </si>
  <si>
    <t>2507006510017</t>
  </si>
  <si>
    <t>655</t>
  </si>
  <si>
    <t>LOTES TURRÓN</t>
  </si>
  <si>
    <t>2505006550019</t>
  </si>
  <si>
    <t>656</t>
  </si>
  <si>
    <t>GARRAPIÑADA ALMENDRA MARC PIEL 90G</t>
  </si>
  <si>
    <t>2507006560012</t>
  </si>
  <si>
    <t>661</t>
  </si>
  <si>
    <t>BOLSA ALMENDRAS SALADAS</t>
  </si>
  <si>
    <t>8435646606613</t>
  </si>
  <si>
    <t>69</t>
  </si>
  <si>
    <t>OBR. MAZAPAN NARANJA 150G</t>
  </si>
  <si>
    <t>2514000690010</t>
  </si>
  <si>
    <t>691</t>
  </si>
  <si>
    <t>GARRAPIÑADA PIÑÓN 45G</t>
  </si>
  <si>
    <t>2507006910015</t>
  </si>
  <si>
    <t>693</t>
  </si>
  <si>
    <t>GRAGEA NARANJA NEGRO 150G</t>
  </si>
  <si>
    <t>2504006930012</t>
  </si>
  <si>
    <t>694</t>
  </si>
  <si>
    <t>CHOCOLATE TRUFADO 200G</t>
  </si>
  <si>
    <t>2504006940011</t>
  </si>
  <si>
    <t>695</t>
  </si>
  <si>
    <t>BLANDO CRUJIENTE ALMENDRA 250G</t>
  </si>
  <si>
    <t>2502011610011</t>
  </si>
  <si>
    <t>7</t>
  </si>
  <si>
    <t>CHOCOLATE COCO 300G</t>
  </si>
  <si>
    <t>8413258040155</t>
  </si>
  <si>
    <t>700</t>
  </si>
  <si>
    <t>S/A YEMA TOSTADA 200G</t>
  </si>
  <si>
    <t>2512007000016</t>
  </si>
  <si>
    <t>702</t>
  </si>
  <si>
    <t>CHOCOLATE AL WHISKY 200G</t>
  </si>
  <si>
    <t>2504007020019</t>
  </si>
  <si>
    <t>706</t>
  </si>
  <si>
    <t>SEMIDURO CACAHUETE 45G</t>
  </si>
  <si>
    <t>2515007060011</t>
  </si>
  <si>
    <t>707</t>
  </si>
  <si>
    <t>CHOCOLATE LECHE CROCANTI 85G</t>
  </si>
  <si>
    <t>2504007070014</t>
  </si>
  <si>
    <t>709</t>
  </si>
  <si>
    <t>PAST. COQUITOS CHOCO 110G</t>
  </si>
  <si>
    <t>2510007090013</t>
  </si>
  <si>
    <t>71</t>
  </si>
  <si>
    <t>OBR. MAZAPAN KIWI 150G</t>
  </si>
  <si>
    <t>2514000710015</t>
  </si>
  <si>
    <t>713</t>
  </si>
  <si>
    <t>TURROLATE CACAHUETE Y CACAO</t>
  </si>
  <si>
    <t>8414606367146</t>
  </si>
  <si>
    <t>72</t>
  </si>
  <si>
    <t>DÁTILES EN RAMA 150G</t>
  </si>
  <si>
    <t>2517000720015</t>
  </si>
  <si>
    <t>73</t>
  </si>
  <si>
    <t>GOLOSINA ALGODÓN 50G</t>
  </si>
  <si>
    <t>2513000730016</t>
  </si>
  <si>
    <t>739</t>
  </si>
  <si>
    <t>AZAFRÁN HEBRA 2G TARRO</t>
  </si>
  <si>
    <t>8435388900383</t>
  </si>
  <si>
    <t>74</t>
  </si>
  <si>
    <t>GOLOSINA ALGODÓN 100G</t>
  </si>
  <si>
    <t>2513000740015</t>
  </si>
  <si>
    <t>745</t>
  </si>
  <si>
    <t>COCO GARRAPIÑADO 60G</t>
  </si>
  <si>
    <t>8435646607450</t>
  </si>
  <si>
    <t>746</t>
  </si>
  <si>
    <t>GARRAPIÑADA PIPA CALABAZA 70G</t>
  </si>
  <si>
    <t>2507007460014</t>
  </si>
  <si>
    <t>747</t>
  </si>
  <si>
    <t>8435646607474</t>
  </si>
  <si>
    <t>756</t>
  </si>
  <si>
    <t>843564660756</t>
  </si>
  <si>
    <t>76</t>
  </si>
  <si>
    <t>CHOCOLATE GUINDA 65G</t>
  </si>
  <si>
    <t>8413258040469</t>
  </si>
  <si>
    <t>761</t>
  </si>
  <si>
    <t>BOMBÓN AVELLANA 100G</t>
  </si>
  <si>
    <t>2504007610012</t>
  </si>
  <si>
    <t>765</t>
  </si>
  <si>
    <t>BOLSAS T 15X25 (MANZANAS)</t>
  </si>
  <si>
    <t>843564660765</t>
  </si>
  <si>
    <t>769</t>
  </si>
  <si>
    <t>BOLSA CARTÓN GRANDES</t>
  </si>
  <si>
    <t>843564660769</t>
  </si>
  <si>
    <t>77</t>
  </si>
  <si>
    <t>CHOCOLATE COCO 65G</t>
  </si>
  <si>
    <t>8413258040476</t>
  </si>
  <si>
    <t>770</t>
  </si>
  <si>
    <t>TURROLATE ALMENDRA Y CACAO</t>
  </si>
  <si>
    <t>8414606367122</t>
  </si>
  <si>
    <t>773</t>
  </si>
  <si>
    <t>CHOCOLATE CAFÉ ESTUCHE 200G</t>
  </si>
  <si>
    <t>8435646607733</t>
  </si>
  <si>
    <t>774</t>
  </si>
  <si>
    <t>CHOCOLATE WHISKY ESTUCHE 200G</t>
  </si>
  <si>
    <t>8435646607740</t>
  </si>
  <si>
    <t>775</t>
  </si>
  <si>
    <t>CHOCOLATE NARANJA ESTUCHE 200G</t>
  </si>
  <si>
    <t>2504007750015</t>
  </si>
  <si>
    <t>776</t>
  </si>
  <si>
    <t>CHOCOLATE GUINDA ESTUCHE 200G</t>
  </si>
  <si>
    <t>2504007760014</t>
  </si>
  <si>
    <t>777</t>
  </si>
  <si>
    <t>OBR. MAZAPAN PISTACHO ESTUCHE 300G</t>
  </si>
  <si>
    <t>8435646607771</t>
  </si>
  <si>
    <t>78</t>
  </si>
  <si>
    <t>DURO ALMENDRA 150G</t>
  </si>
  <si>
    <t>2501000780018</t>
  </si>
  <si>
    <t>783</t>
  </si>
  <si>
    <t>CHOCOLATE BLANCO GALLETA 85G</t>
  </si>
  <si>
    <t>2504007830014</t>
  </si>
  <si>
    <t>784</t>
  </si>
  <si>
    <t>CREMA DE TURRÓN TARRO 200G</t>
  </si>
  <si>
    <t>2502007840019</t>
  </si>
  <si>
    <t>79</t>
  </si>
  <si>
    <t>DURO ALMENDRA DOBLE 300G</t>
  </si>
  <si>
    <t>2501000790017</t>
  </si>
  <si>
    <t>791</t>
  </si>
  <si>
    <t>GOLOSINA ALGODÓN 30G</t>
  </si>
  <si>
    <t>2513007910015</t>
  </si>
  <si>
    <t>794</t>
  </si>
  <si>
    <t>GARRAPIÑADA ALMENDRA 120G</t>
  </si>
  <si>
    <t>2507007940011</t>
  </si>
  <si>
    <t>798</t>
  </si>
  <si>
    <t>ALMENDRA REPELADA GARRAPIÑADA 85G</t>
  </si>
  <si>
    <t>2507007980017</t>
  </si>
  <si>
    <t>8435646607986</t>
  </si>
  <si>
    <t>80</t>
  </si>
  <si>
    <t>DURO TORTA ALMENDRA 200G</t>
  </si>
  <si>
    <t>2516000800017</t>
  </si>
  <si>
    <t>800</t>
  </si>
  <si>
    <t>GARRAPIÑADA PIPAS 300G</t>
  </si>
  <si>
    <t>2507008000011</t>
  </si>
  <si>
    <t>803</t>
  </si>
  <si>
    <t>GARRAPIÑADA NUEZ 75G</t>
  </si>
  <si>
    <t>2507008030018</t>
  </si>
  <si>
    <t>805</t>
  </si>
  <si>
    <t>PAST. ROSQUILLA VINO 90G</t>
  </si>
  <si>
    <t>2510008050016</t>
  </si>
  <si>
    <t>806</t>
  </si>
  <si>
    <t>PAST. ROSQUILLA JEREZ 160G</t>
  </si>
  <si>
    <t>2510008060015</t>
  </si>
  <si>
    <t>808</t>
  </si>
  <si>
    <t>GUIRLACHE NUECES 110G</t>
  </si>
  <si>
    <t>2507008080013</t>
  </si>
  <si>
    <t>809</t>
  </si>
  <si>
    <t>2234566668093</t>
  </si>
  <si>
    <t>81</t>
  </si>
  <si>
    <t>DURO CACAHUETE 200G</t>
  </si>
  <si>
    <t>2501000810012</t>
  </si>
  <si>
    <t>810</t>
  </si>
  <si>
    <t>OBR. COCO 90G</t>
  </si>
  <si>
    <t>2514008100016</t>
  </si>
  <si>
    <t>82</t>
  </si>
  <si>
    <t>DURO ALMENDRA SUPREMA 200GR</t>
  </si>
  <si>
    <t>2501000820011</t>
  </si>
  <si>
    <t>827</t>
  </si>
  <si>
    <t>PAST. PERRUNAS 150G</t>
  </si>
  <si>
    <t>2510008270018</t>
  </si>
  <si>
    <t>829</t>
  </si>
  <si>
    <t>843564660829</t>
  </si>
  <si>
    <t>83</t>
  </si>
  <si>
    <t>DURO ALMENDRA PIEL 200G</t>
  </si>
  <si>
    <t>2501000830010</t>
  </si>
  <si>
    <t>831</t>
  </si>
  <si>
    <t>843564660831</t>
  </si>
  <si>
    <t>832</t>
  </si>
  <si>
    <t>843564660832</t>
  </si>
  <si>
    <t>833</t>
  </si>
  <si>
    <t>843564660833</t>
  </si>
  <si>
    <t>838</t>
  </si>
  <si>
    <t>843564660838</t>
  </si>
  <si>
    <t>839</t>
  </si>
  <si>
    <t>843564660839</t>
  </si>
  <si>
    <t>84</t>
  </si>
  <si>
    <t>DURO TROZO CACAHUETE 85G</t>
  </si>
  <si>
    <t>8435646600840</t>
  </si>
  <si>
    <t>840</t>
  </si>
  <si>
    <t>843564660840</t>
  </si>
  <si>
    <t>841</t>
  </si>
  <si>
    <t>843564660841</t>
  </si>
  <si>
    <t>844</t>
  </si>
  <si>
    <t>MAZAPAN PASTEL GLORIA 120G</t>
  </si>
  <si>
    <t>2522008440018</t>
  </si>
  <si>
    <t>855</t>
  </si>
  <si>
    <t>PAST. COOKIES CHOCO 120G</t>
  </si>
  <si>
    <t>2510008550011</t>
  </si>
  <si>
    <t>859</t>
  </si>
  <si>
    <t>PAST. LENGUETA ALMENDRA 120G</t>
  </si>
  <si>
    <t>2510008590017</t>
  </si>
  <si>
    <t>862</t>
  </si>
  <si>
    <t>843564660862</t>
  </si>
  <si>
    <t>88</t>
  </si>
  <si>
    <t>BLANDO ALMENDRA 150G</t>
  </si>
  <si>
    <t>2502000880012</t>
  </si>
  <si>
    <t>881</t>
  </si>
  <si>
    <t>843564660881</t>
  </si>
  <si>
    <t>882</t>
  </si>
  <si>
    <t>843564660882</t>
  </si>
  <si>
    <t>885</t>
  </si>
  <si>
    <t>GARRAPIÑADA CACAHUETE SALADA 110G</t>
  </si>
  <si>
    <t>2507008850012</t>
  </si>
  <si>
    <t>887</t>
  </si>
  <si>
    <t>8435646608877</t>
  </si>
  <si>
    <t>89</t>
  </si>
  <si>
    <t>BLANDO ALMENDRA 300GR</t>
  </si>
  <si>
    <t>2502000890011</t>
  </si>
  <si>
    <t>892</t>
  </si>
  <si>
    <t>843564660892</t>
  </si>
  <si>
    <t>893</t>
  </si>
  <si>
    <t>843564660893</t>
  </si>
  <si>
    <t>90</t>
  </si>
  <si>
    <t>OBR. MAZAPAN 150G</t>
  </si>
  <si>
    <t>2514000900010</t>
  </si>
  <si>
    <t>8435646600901</t>
  </si>
  <si>
    <t>900</t>
  </si>
  <si>
    <t>SURTIDO TURRONES CLASICOS 350 G</t>
  </si>
  <si>
    <t>2503009000018</t>
  </si>
  <si>
    <t>916</t>
  </si>
  <si>
    <t>8435646609164</t>
  </si>
  <si>
    <t>917</t>
  </si>
  <si>
    <t>MAZAPAN HUESO CHOCO 120G</t>
  </si>
  <si>
    <t>2522009170013</t>
  </si>
  <si>
    <t>919</t>
  </si>
  <si>
    <t>843564660919</t>
  </si>
  <si>
    <t>921</t>
  </si>
  <si>
    <t>GRAGEA PASAS NEGRO 150G</t>
  </si>
  <si>
    <t>2504009210012</t>
  </si>
  <si>
    <t>922</t>
  </si>
  <si>
    <t>GRAGEA PISTACHO LECHE 150G</t>
  </si>
  <si>
    <t>2504009220011</t>
  </si>
  <si>
    <t>923</t>
  </si>
  <si>
    <t>GRAGEA ALMENDRA NEGRO 150G</t>
  </si>
  <si>
    <t>2504009230010</t>
  </si>
  <si>
    <t>927</t>
  </si>
  <si>
    <t>GRAGEA PIPAS TRES CHOCOLATES 115G</t>
  </si>
  <si>
    <t>2504009270016</t>
  </si>
  <si>
    <t>930</t>
  </si>
  <si>
    <t>DURO ALMENDRA PIEL 100G</t>
  </si>
  <si>
    <t>2501009300019</t>
  </si>
  <si>
    <t>933</t>
  </si>
  <si>
    <t>GUIRLACHE TORTITA ALMENDRA CHOCOLATE 65G</t>
  </si>
  <si>
    <t>2504009330017</t>
  </si>
  <si>
    <t>934</t>
  </si>
  <si>
    <t>DURO TORTITA ALMENDRA 65G</t>
  </si>
  <si>
    <t>2501009340015</t>
  </si>
  <si>
    <t>935</t>
  </si>
  <si>
    <t>GUIRLACHE ALMENDRA CHOCOLATE 100G</t>
  </si>
  <si>
    <t>2504009350015</t>
  </si>
  <si>
    <t>94</t>
  </si>
  <si>
    <t>OBR. YEMA TOSTADA 150G</t>
  </si>
  <si>
    <t>2514000940016</t>
  </si>
  <si>
    <t>947</t>
  </si>
  <si>
    <t>843564660947</t>
  </si>
  <si>
    <t>949</t>
  </si>
  <si>
    <t>NUEZ PECÁN GARRAPIÑADA 80G</t>
  </si>
  <si>
    <t>2507009490019</t>
  </si>
  <si>
    <t>8435646609492</t>
  </si>
  <si>
    <t>95</t>
  </si>
  <si>
    <t>OBR. COCO 150G</t>
  </si>
  <si>
    <t>2514000950015</t>
  </si>
  <si>
    <t>950</t>
  </si>
  <si>
    <t>GUIRLACHE PISTACHO VERDE 125G</t>
  </si>
  <si>
    <t>2507009500015</t>
  </si>
  <si>
    <t>951</t>
  </si>
  <si>
    <t>GUIRLACHE NUEZ PECÁN 105G</t>
  </si>
  <si>
    <t>2507009510014</t>
  </si>
  <si>
    <t>952</t>
  </si>
  <si>
    <t>GRANEL GARRAPIÑADA PIPAS</t>
  </si>
  <si>
    <t>2234566669526</t>
  </si>
  <si>
    <t>953</t>
  </si>
  <si>
    <t>GRANEL GARRAPIÑADA PISTACHO</t>
  </si>
  <si>
    <t>2234566669533</t>
  </si>
  <si>
    <t>96</t>
  </si>
  <si>
    <t>SEMIDURO AVELLANA 100G</t>
  </si>
  <si>
    <t>2515000960011</t>
  </si>
  <si>
    <t>960</t>
  </si>
  <si>
    <t>GRANEL GARRAPIÑADA COCO</t>
  </si>
  <si>
    <t>2234566669601</t>
  </si>
  <si>
    <t>962</t>
  </si>
  <si>
    <t>GRANEL GARRAPIÑADA ALMENDRA REPELADA</t>
  </si>
  <si>
    <t>2234566669625</t>
  </si>
  <si>
    <t>963</t>
  </si>
  <si>
    <t>GUIRLACHE ANACARDO 100G</t>
  </si>
  <si>
    <t>2507009630019</t>
  </si>
  <si>
    <t>964</t>
  </si>
  <si>
    <t>GUIRLACHE MACADAMIA 170G</t>
  </si>
  <si>
    <t>2507009640018</t>
  </si>
  <si>
    <t>965</t>
  </si>
  <si>
    <t>S/A CREMA CATALANA 200G</t>
  </si>
  <si>
    <t>2514009650015</t>
  </si>
  <si>
    <t>966</t>
  </si>
  <si>
    <t>S/A CHOCOLATE ALMENDRA 200G</t>
  </si>
  <si>
    <t>2504009660015</t>
  </si>
  <si>
    <t>97</t>
  </si>
  <si>
    <t>NOUGAT DE ALMENDRA Y CHOCOLATE 100G</t>
  </si>
  <si>
    <t>2515000970010</t>
  </si>
  <si>
    <t>8435646600970</t>
  </si>
  <si>
    <t>974</t>
  </si>
  <si>
    <t>MERMELADA DE PLÁTANO CON GALLETA 100G</t>
  </si>
  <si>
    <t>8437011082084</t>
  </si>
  <si>
    <t>975</t>
  </si>
  <si>
    <t>MERMELADA DE ARANDANOS 100G</t>
  </si>
  <si>
    <t>8437011082015</t>
  </si>
  <si>
    <t>976</t>
  </si>
  <si>
    <t>MERMELADA DE MANGO 100G</t>
  </si>
  <si>
    <t>8437011082039</t>
  </si>
  <si>
    <t>977</t>
  </si>
  <si>
    <t>MERMELADA DE CREMA DE CASTAÑAS 100G</t>
  </si>
  <si>
    <t>8437011082183</t>
  </si>
  <si>
    <t>982</t>
  </si>
  <si>
    <t>GRANEL GARRAPIÑADA PECÁN</t>
  </si>
  <si>
    <t>2234566669823</t>
  </si>
  <si>
    <t>990</t>
  </si>
  <si>
    <t>GUIRLACHE PIÑÓN 110G</t>
  </si>
  <si>
    <t>2507009900013</t>
  </si>
  <si>
    <t>997</t>
  </si>
  <si>
    <t>GUIRLACHE TROZO ALMENDRA PIEL Y SESAMO 58G</t>
  </si>
  <si>
    <t>2507009970016</t>
  </si>
  <si>
    <t>999</t>
  </si>
  <si>
    <t>GARRAPIÑADA FLYERS PIPAS</t>
  </si>
  <si>
    <t>2507009990014</t>
  </si>
  <si>
    <t>Grupo de artículos</t>
  </si>
  <si>
    <t>Nombre de grupo</t>
  </si>
  <si>
    <t>Artículo de compra</t>
  </si>
  <si>
    <t>Artículo de venta</t>
  </si>
  <si>
    <t>Artículo de inventario</t>
  </si>
  <si>
    <t>Último precio de compra</t>
  </si>
  <si>
    <t>Último precio evaluado</t>
  </si>
  <si>
    <t>Sincronización Externa</t>
  </si>
  <si>
    <t>% tasa</t>
  </si>
  <si>
    <t>SaE_Familia</t>
  </si>
  <si>
    <t>SaE_Subfamilia</t>
  </si>
  <si>
    <t>SaE_Estado</t>
  </si>
  <si>
    <t>Pareto</t>
  </si>
  <si>
    <t>Unidades por Caja</t>
  </si>
  <si>
    <t>Peso en gramos</t>
  </si>
  <si>
    <t>Ingredientes</t>
  </si>
  <si>
    <t>Alérgenos</t>
  </si>
  <si>
    <t>Valor energético 1</t>
  </si>
  <si>
    <t>Valor energético 2</t>
  </si>
  <si>
    <t>Grasas</t>
  </si>
  <si>
    <t>Grasas saturadas</t>
  </si>
  <si>
    <t>Hidratos de carbono</t>
  </si>
  <si>
    <t>Azúcares</t>
  </si>
  <si>
    <t>Proteínas</t>
  </si>
  <si>
    <t>Sal</t>
  </si>
  <si>
    <t>Conservación</t>
  </si>
  <si>
    <t>Descripción Larga</t>
  </si>
  <si>
    <t>Artículo Web</t>
  </si>
  <si>
    <t>Etiqueta</t>
  </si>
  <si>
    <t>Embalaje</t>
  </si>
  <si>
    <t>Cantidad por embalaje</t>
  </si>
  <si>
    <t>Registro sanitario</t>
  </si>
  <si>
    <t>Vida útil en días</t>
  </si>
  <si>
    <t>Gluten</t>
  </si>
  <si>
    <t>Crustáceos</t>
  </si>
  <si>
    <t>Huevos</t>
  </si>
  <si>
    <t>Pescado</t>
  </si>
  <si>
    <t>Cacahuetes</t>
  </si>
  <si>
    <t>Soja</t>
  </si>
  <si>
    <t>Lácteos</t>
  </si>
  <si>
    <t>Cáscara</t>
  </si>
  <si>
    <t>Apio</t>
  </si>
  <si>
    <t>Mostaza</t>
  </si>
  <si>
    <t>Sésamo</t>
  </si>
  <si>
    <t>Dióxido de azufre y sulfitos</t>
  </si>
  <si>
    <t>Moluscos</t>
  </si>
  <si>
    <t>Altramuces</t>
  </si>
  <si>
    <t>Speech comercial</t>
  </si>
  <si>
    <t>Propiedad 50</t>
  </si>
  <si>
    <t>1570</t>
  </si>
  <si>
    <t>UT. PIZARRA</t>
  </si>
  <si>
    <t>ÚTILES</t>
  </si>
  <si>
    <t>Y</t>
  </si>
  <si>
    <t>N</t>
  </si>
  <si>
    <t>0,0000</t>
  </si>
  <si>
    <t>10,00</t>
  </si>
  <si>
    <t>0,00</t>
  </si>
  <si>
    <t>1644</t>
  </si>
  <si>
    <t>CUBO GRANDE GARRAPIÑADA CACAHUETE</t>
  </si>
  <si>
    <t>1647</t>
  </si>
  <si>
    <t>CUBO GRANDE GARRAPIÑADA ANACARDO</t>
  </si>
  <si>
    <t>1648</t>
  </si>
  <si>
    <t>CUBO PEQUEÑO GARRAPIÑADA ALMENDRA</t>
  </si>
  <si>
    <t>1649</t>
  </si>
  <si>
    <t>CUBO PEQUEÑO GARRAPIÑADA PIPAS</t>
  </si>
  <si>
    <t>1650</t>
  </si>
  <si>
    <t>CUBO PEQUEÑO GARRAPIÑADA CACAHUETE</t>
  </si>
  <si>
    <t>1651</t>
  </si>
  <si>
    <t>CUBO PEQUEÑO GARRAPIÑADA PISTACHO</t>
  </si>
  <si>
    <t>1652</t>
  </si>
  <si>
    <t>CUBO PEQUEÑO GARRAPIÑADA COCO</t>
  </si>
  <si>
    <t>1653</t>
  </si>
  <si>
    <t>CUBO PEQUEÑO GARRAPIÑADA ANACARDO</t>
  </si>
  <si>
    <t>2</t>
  </si>
  <si>
    <t>TRABAJADOR OBRADOR</t>
  </si>
  <si>
    <t>3</t>
  </si>
  <si>
    <t>COSTES FABRICACIÓN GARRAPIÑADAS</t>
  </si>
  <si>
    <t>3300</t>
  </si>
  <si>
    <t>LIMPIA CAMPANAS EXTENSIBLE</t>
  </si>
  <si>
    <t>3301</t>
  </si>
  <si>
    <t>TABLERO CORCHO 40x60cm</t>
  </si>
  <si>
    <t>3304</t>
  </si>
  <si>
    <t>CAJA CON TAPA TRANSPARENTE</t>
  </si>
  <si>
    <t>6</t>
  </si>
  <si>
    <t>AGUA POTABLE FABRICACIÓN</t>
  </si>
  <si>
    <t>AF206.1</t>
  </si>
  <si>
    <t>PROGRAMA UNIGES.NET</t>
  </si>
  <si>
    <t>ACTIVO FIJO</t>
  </si>
  <si>
    <t>AF206.3</t>
  </si>
  <si>
    <t>MODULO WEB FABRICACION E IMPRES ETIQUETA</t>
  </si>
  <si>
    <t>AF206.4</t>
  </si>
  <si>
    <t>PROYECTO WEB Y MODULO LEGITIMIDAD</t>
  </si>
  <si>
    <t>AF210.1</t>
  </si>
  <si>
    <t>TERRENO NAVE C/ DE LA INDUSTRIA</t>
  </si>
  <si>
    <t>AF210.2</t>
  </si>
  <si>
    <t>TERRENOS NAVE NUEVA</t>
  </si>
  <si>
    <t>AF211.1</t>
  </si>
  <si>
    <t>REFORMA LOCAL HORNO DEL VIDRIO</t>
  </si>
  <si>
    <t>AF211.10</t>
  </si>
  <si>
    <t>REFORMA LOCAL CADIZ COMPAÑIA</t>
  </si>
  <si>
    <t>AF211.11</t>
  </si>
  <si>
    <t>NAVE NUEVA</t>
  </si>
  <si>
    <t>AF211.12</t>
  </si>
  <si>
    <t>REFORMA LOCAL ZACATIN</t>
  </si>
  <si>
    <t>AF211.13</t>
  </si>
  <si>
    <t>REFORMA LOCAL RONDA</t>
  </si>
  <si>
    <t>AF211.14</t>
  </si>
  <si>
    <t>REFORMA TERMINAL DE CRUCEROS</t>
  </si>
  <si>
    <t>AF211.15</t>
  </si>
  <si>
    <t>REFORMA LOCAL CALLE LARIOS</t>
  </si>
  <si>
    <t>AF211.16</t>
  </si>
  <si>
    <t>REFORMA LOCAL AVDA. CONST. ESQ. FED. SAN</t>
  </si>
  <si>
    <t>AF211.17</t>
  </si>
  <si>
    <t>REFORMA LOCAL "LOS ARCOS"</t>
  </si>
  <si>
    <t>AF211.18</t>
  </si>
  <si>
    <t>REFORMA "EL FARO"BADAJOZ"</t>
  </si>
  <si>
    <t>AF211.2</t>
  </si>
  <si>
    <t>REFORMA LOCAL PLAZA NUEVA GRANADA</t>
  </si>
  <si>
    <t>AF211.20</t>
  </si>
  <si>
    <t>REFORMA LOCAL STA MARÍA</t>
  </si>
  <si>
    <t>AF211.21</t>
  </si>
  <si>
    <t>REFORMA LOCAL SUSONA</t>
  </si>
  <si>
    <t>AF211.3</t>
  </si>
  <si>
    <t>REFORMA LOCAL COM. SEVILLA CONSTITUCION</t>
  </si>
  <si>
    <t>AF211.4</t>
  </si>
  <si>
    <t>REFORMA DE LOCAL CARDENAL HERRERO Nº 22</t>
  </si>
  <si>
    <t>AF211.5</t>
  </si>
  <si>
    <t>REFORMA LOCAL DUQUE DE LA VICTORIA</t>
  </si>
  <si>
    <t>AF211.6</t>
  </si>
  <si>
    <t>REFORMA LOCAL NERJA (ALMIRANTE FERRANDIZ</t>
  </si>
  <si>
    <t>AF211.7</t>
  </si>
  <si>
    <t>REFORMA LOCAL MIJAS</t>
  </si>
  <si>
    <t>AF211.8</t>
  </si>
  <si>
    <t>REFORMA LOCAL SAN MIGUEL (TORREMOLINOS)</t>
  </si>
  <si>
    <t>AF211.9</t>
  </si>
  <si>
    <t>REFORMA LOCAL CORDOBA DEANES</t>
  </si>
  <si>
    <t>AF212.08</t>
  </si>
  <si>
    <t>AF216.123</t>
  </si>
  <si>
    <t>*</t>
  </si>
  <si>
    <t>AF212.1</t>
  </si>
  <si>
    <t>PANELES FRIGORÍFICO 40M</t>
  </si>
  <si>
    <t>AF212.2</t>
  </si>
  <si>
    <t>INST ELECT DUQUE MALAGA</t>
  </si>
  <si>
    <t>AF212.20</t>
  </si>
  <si>
    <t>AF216.124</t>
  </si>
  <si>
    <t>AF212.3</t>
  </si>
  <si>
    <t>INST ELECT SECORSA JULIO 18</t>
  </si>
  <si>
    <t>AF212.4</t>
  </si>
  <si>
    <t>INST ELECT S. MIGUEL TORREM</t>
  </si>
  <si>
    <t>AF213.1</t>
  </si>
  <si>
    <t>B.T.OME 100M,Nº947561 OT-370877</t>
  </si>
  <si>
    <t>AF213.10</t>
  </si>
  <si>
    <t>CARRETILLA MOF. D852T02867R</t>
  </si>
  <si>
    <t>AF213.11</t>
  </si>
  <si>
    <t>FRIGORIFICO BEKO TS190320(V2)</t>
  </si>
  <si>
    <t>AF213.12</t>
  </si>
  <si>
    <t>3 TELEVISORES HITACHI LCD DIRECT 32 "</t>
  </si>
  <si>
    <t>AF213.13</t>
  </si>
  <si>
    <t>TRANSFER 52-O-EXT-NEGRO</t>
  </si>
  <si>
    <t>AF213.14</t>
  </si>
  <si>
    <t>REBOBINADOR GODEX T-10</t>
  </si>
  <si>
    <t>AF213.15</t>
  </si>
  <si>
    <t>EXPOSITOR REFRIGERADO NEGRO 68L POLAR</t>
  </si>
  <si>
    <t>AF213.16</t>
  </si>
  <si>
    <t>MOLINO GALÉ DE 1350 MM</t>
  </si>
  <si>
    <t>AF213.17</t>
  </si>
  <si>
    <t>TRANSFER 50-0-EXT.</t>
  </si>
  <si>
    <t>AF213.18</t>
  </si>
  <si>
    <t>CALDERA DE VAPOR (MEJISA)</t>
  </si>
  <si>
    <t>AF213.19</t>
  </si>
  <si>
    <t>COMPRESOR DE AIRE COMPRIMIDO</t>
  </si>
  <si>
    <t>AF213.2</t>
  </si>
  <si>
    <t>MAQUINA GARRAPIÑAR TECNO 500 A GAS</t>
  </si>
  <si>
    <t>AF213.20</t>
  </si>
  <si>
    <t>AF213.21</t>
  </si>
  <si>
    <t>EMPAQUETADORES MICROPACK (CONFIYEPES)</t>
  </si>
  <si>
    <t>AF213.22</t>
  </si>
  <si>
    <t>BOMBO PARA PELADILLAS (MONTSERRAT)</t>
  </si>
  <si>
    <t>AF213.3</t>
  </si>
  <si>
    <t>VITRO INDUC 3EB-918 BR 3F INDUCC. BISELA</t>
  </si>
  <si>
    <t>AF213.4</t>
  </si>
  <si>
    <t>LAVAV 3VF-301 NP INTEG 4P</t>
  </si>
  <si>
    <t>AF213.5</t>
  </si>
  <si>
    <t>LAVAD F4JA-VY2W 1400 9KG</t>
  </si>
  <si>
    <t>AF213.6</t>
  </si>
  <si>
    <t>TERMO ELECTRICO EWH-100 100 LITROS</t>
  </si>
  <si>
    <t>AF213.7</t>
  </si>
  <si>
    <t>COMBI NF GBB-60 SWGFS</t>
  </si>
  <si>
    <t>AF213.8</t>
  </si>
  <si>
    <t>UNIDADES DE FILTRACION 0.59 KW</t>
  </si>
  <si>
    <t>AF213.9</t>
  </si>
  <si>
    <t>UNIDADES DE FILTRACIÓN PLAZA NUEVA</t>
  </si>
  <si>
    <t>AF214.2</t>
  </si>
  <si>
    <t>22 PEROLES PAULA ORFEBRES</t>
  </si>
  <si>
    <t>AF215.1</t>
  </si>
  <si>
    <t>ROTULACION 16 M2 MODULAR</t>
  </si>
  <si>
    <t>AF215.10</t>
  </si>
  <si>
    <t>INST. ELEC. PLAZA NUEVA PASIMATEL</t>
  </si>
  <si>
    <t>AF215.11</t>
  </si>
  <si>
    <t>INSTALACION CORTINAS DE AIRE GRIFERIAS</t>
  </si>
  <si>
    <t>AF215.12</t>
  </si>
  <si>
    <t>AIRE ACOND TOSIBA MOD 3*1</t>
  </si>
  <si>
    <t>AF215.13</t>
  </si>
  <si>
    <t>EQUIP. AIRE ACOND. MUCSR-18-H6</t>
  </si>
  <si>
    <t>AF215.14</t>
  </si>
  <si>
    <t>INSTAL FILTRONIC PLA/HORNO</t>
  </si>
  <si>
    <t>AF215.15</t>
  </si>
  <si>
    <t>AIRA ACOND. DKH018-H11 L/GRANADO</t>
  </si>
  <si>
    <t>AF215.16</t>
  </si>
  <si>
    <t>INSTALACIONES ELECT. PASIMATEL</t>
  </si>
  <si>
    <t>AF215.17</t>
  </si>
  <si>
    <t>2 MAQ. AIRE ACOND. CASETTE INVERTER</t>
  </si>
  <si>
    <t>AF215.19</t>
  </si>
  <si>
    <t>FAB. Y COLOC. ESTRUC. BARAND. TABL. SUEL</t>
  </si>
  <si>
    <t>AF215.2</t>
  </si>
  <si>
    <t>CORTINAS DE AIRE/CAJA DE VENTILACION</t>
  </si>
  <si>
    <t>AF215.20</t>
  </si>
  <si>
    <t>COLOC. ESTRUCTURA 110 METROS BARANDILLA</t>
  </si>
  <si>
    <t>AF215.21</t>
  </si>
  <si>
    <t>CORTINA DE AIRE ACONDICIONADO</t>
  </si>
  <si>
    <t>AF215.22</t>
  </si>
  <si>
    <t>4 TELEVISORES 32 " LCD HD SMART</t>
  </si>
  <si>
    <t>AF215.23</t>
  </si>
  <si>
    <t>2 TELEVISORES HITACHI 32HB4T61</t>
  </si>
  <si>
    <t>AF215.24</t>
  </si>
  <si>
    <t>TELEVISOR HITACHI 32HB4T61 32 "</t>
  </si>
  <si>
    <t>AF215.25</t>
  </si>
  <si>
    <t>AIRE ACONDICIONADO SPLIT CONSTITUCION.</t>
  </si>
  <si>
    <t>AF215.26</t>
  </si>
  <si>
    <t>INST ELECT COMPAÑÍA CADIZ</t>
  </si>
  <si>
    <t>AF215.27</t>
  </si>
  <si>
    <t>INSTALACION SECORSA CARDENAL HERRERO</t>
  </si>
  <si>
    <t>AF215.28</t>
  </si>
  <si>
    <t>INSTALACION AIRE ACONDICIONADO RONDA</t>
  </si>
  <si>
    <t>AF215.29</t>
  </si>
  <si>
    <t>INSTALACION SECORSA RONDA</t>
  </si>
  <si>
    <t>AF215.3</t>
  </si>
  <si>
    <t>LEROY MERLIN (PAVIMENTO SUELOS)</t>
  </si>
  <si>
    <t>AF215.30</t>
  </si>
  <si>
    <t>CAMARA IP FOSCAM F19816P (NEGRA) 1</t>
  </si>
  <si>
    <t>AF215.31</t>
  </si>
  <si>
    <t>CAMARA IP FOSCAM F19816P NEGRA 2</t>
  </si>
  <si>
    <t>AF215.32</t>
  </si>
  <si>
    <t>AIRA ACONDICIONADO RAS-M10SMUV-E</t>
  </si>
  <si>
    <t>AF215.33</t>
  </si>
  <si>
    <t>PROYECTOR CARRIL NG 40 W 3000K 45 GRADOS</t>
  </si>
  <si>
    <t>AF215.34</t>
  </si>
  <si>
    <t>INSTALACION  PASIMATEL P.N.</t>
  </si>
  <si>
    <t>AF215.35</t>
  </si>
  <si>
    <t>INSTALACIONES SECORSA DUQUE</t>
  </si>
  <si>
    <t>AF215.36</t>
  </si>
  <si>
    <t>INSTALACIONES SECORSA STA MARÍA</t>
  </si>
  <si>
    <t>AF215.37</t>
  </si>
  <si>
    <t>INSTALACION PASIMATEL SALAMANCA</t>
  </si>
  <si>
    <t>AF215.38</t>
  </si>
  <si>
    <t>INSTALACION PASIMATEL ZACATIN</t>
  </si>
  <si>
    <t>AF215.39</t>
  </si>
  <si>
    <t>INSTALACION PASIMATEL PLAZA NUEVA.</t>
  </si>
  <si>
    <t>AF215.4</t>
  </si>
  <si>
    <t>AIRE ACONDICIONADO HTW 1X21B DC INVERTE</t>
  </si>
  <si>
    <t>AF215.40</t>
  </si>
  <si>
    <t>INSTALACION SECORSA MIJAS</t>
  </si>
  <si>
    <t>AF215.41</t>
  </si>
  <si>
    <t>INSTALACION SECORSA TERMINAL DE CRUCEROS</t>
  </si>
  <si>
    <t>AF215.42</t>
  </si>
  <si>
    <t>AF215.43</t>
  </si>
  <si>
    <t>INSTALACION SECORSA CALLE LARIOS</t>
  </si>
  <si>
    <t>AF215.44</t>
  </si>
  <si>
    <t>INSTALACION AIRE DUQUE</t>
  </si>
  <si>
    <t>AF215.45</t>
  </si>
  <si>
    <t>UNIDAD DE FILTRACIÓN ELECTROSTÁTICA</t>
  </si>
  <si>
    <t>AF215.46</t>
  </si>
  <si>
    <t>AIRE ACONDICIONADO TIPO SPLIT MOD 48 TER</t>
  </si>
  <si>
    <t>AF215.47</t>
  </si>
  <si>
    <t>INSTALACION SECORSA SEVILLA NUEVA</t>
  </si>
  <si>
    <t>AF215.5</t>
  </si>
  <si>
    <t>PERSIANA ENROLLABLE CON ELECTROFRENO PUL</t>
  </si>
  <si>
    <t>AF215.54</t>
  </si>
  <si>
    <t>INSTALACIÓN A/C LARIOS</t>
  </si>
  <si>
    <t>AF215.6</t>
  </si>
  <si>
    <t>INSTALACION ELECTRICA SECORSA CENTRAL</t>
  </si>
  <si>
    <t>AF215.7</t>
  </si>
  <si>
    <t>INSTALACION ELECTRICA SECORSA SUSONA</t>
  </si>
  <si>
    <t>AF215.9</t>
  </si>
  <si>
    <t>INSTALACION ELECTRICA H. DEL VIIDRIO PAS</t>
  </si>
  <si>
    <t>AF216.10</t>
  </si>
  <si>
    <t>CARRO BANDEJERO</t>
  </si>
  <si>
    <t>AF216.11</t>
  </si>
  <si>
    <t>CAMPANA ESTRACTORA LACADOS ALMI</t>
  </si>
  <si>
    <t>AF216.12</t>
  </si>
  <si>
    <t>2 CAMPANAS COMPLETAS JUAN JOSE PEDROSA LARIOS</t>
  </si>
  <si>
    <t>AF216.13</t>
  </si>
  <si>
    <t>MOB. TIENDA ESTANT. BAZARES P.N.</t>
  </si>
  <si>
    <t>AF216.14</t>
  </si>
  <si>
    <t>EXPOSITORES HERPLAS</t>
  </si>
  <si>
    <t>AF216.15</t>
  </si>
  <si>
    <t>CAMPANA ESTRAC. COMPLETA LAVAM. COMPLETO DUQUE</t>
  </si>
  <si>
    <t>AF216.16</t>
  </si>
  <si>
    <t>MOBILIARIO COMPLETO DE TIENDA (EXPOPUER)</t>
  </si>
  <si>
    <t>AF216.17</t>
  </si>
  <si>
    <t>ESTANTERÍAS Y MOSTRADOR</t>
  </si>
  <si>
    <t>AF216.18</t>
  </si>
  <si>
    <t>MOBILIARIO TIENDA P.N.</t>
  </si>
  <si>
    <t>AF216.19</t>
  </si>
  <si>
    <t>ESTANTERIAS CONSTITUCION SE</t>
  </si>
  <si>
    <t>AF216.2</t>
  </si>
  <si>
    <t>MOBILIARIO F. EMPRESA</t>
  </si>
  <si>
    <t>AF216.20</t>
  </si>
  <si>
    <t>MOB. HORNO DEL VIDRIO</t>
  </si>
  <si>
    <t>AF216.21</t>
  </si>
  <si>
    <t>MOBILIARIO PIZARRA ROBLE (MAD. SANTAELLA</t>
  </si>
  <si>
    <t>AF216.22</t>
  </si>
  <si>
    <t>MOBILIARIO  SUSONA</t>
  </si>
  <si>
    <t>AF216.23</t>
  </si>
  <si>
    <t>CAMPANA EXTRACTORA 2300X1700 CONSTITUCIÓN</t>
  </si>
  <si>
    <t>AF216.24</t>
  </si>
  <si>
    <t>MOBILIARIO CONSTITUCIÓN</t>
  </si>
  <si>
    <t>AF216.25</t>
  </si>
  <si>
    <t>MOBILIARIO HORNO DEL VIDRIO</t>
  </si>
  <si>
    <t>AF216.26</t>
  </si>
  <si>
    <t>CAMPANA EXTRACTORA Y MOTOR TORREMOLINOS</t>
  </si>
  <si>
    <t>AF216.27</t>
  </si>
  <si>
    <t>MOBILIARIO NACICO TORREMOLINOS</t>
  </si>
  <si>
    <t>AF216.28</t>
  </si>
  <si>
    <t>5 PILAS DE MARMOL (CENTRAL)</t>
  </si>
  <si>
    <t>AF216.29</t>
  </si>
  <si>
    <t>VITRINA XLS-280T 280 LITROS</t>
  </si>
  <si>
    <t>AF216.3</t>
  </si>
  <si>
    <t>3 MESAS MURAL</t>
  </si>
  <si>
    <t>AF216.30</t>
  </si>
  <si>
    <t>MOBILIARIO NACICO MALAGA DUQUE</t>
  </si>
  <si>
    <t>AF216.31</t>
  </si>
  <si>
    <t>CAMPANA EXTRACTORA CÁDIZ COMPAÑIA</t>
  </si>
  <si>
    <t>AF216.32</t>
  </si>
  <si>
    <t>CAMPANA EXTRACTORAA CARDENAL HERRERO</t>
  </si>
  <si>
    <t>AF216.33</t>
  </si>
  <si>
    <t>CAMPANA CON FILTRO DE LLAMAS EN NERJA</t>
  </si>
  <si>
    <t>AF216.34</t>
  </si>
  <si>
    <t>CAMPANA 2000X1250 DEANES Y MOTOR</t>
  </si>
  <si>
    <t>AF216.35</t>
  </si>
  <si>
    <t>CAMPANA Y MOTOR EN MIJAS</t>
  </si>
  <si>
    <t>AF216.36</t>
  </si>
  <si>
    <t>CAMAPANA Y MOTOR EN RONDA (J.J.P.)</t>
  </si>
  <si>
    <t>AF216.37</t>
  </si>
  <si>
    <t>CAMPANA Y MOTOR 1500X1800 T.CRUCEROS</t>
  </si>
  <si>
    <t>AF216.38</t>
  </si>
  <si>
    <t>MOBILIARIO REFORMA RONDA</t>
  </si>
  <si>
    <t>AF216.39</t>
  </si>
  <si>
    <t>MOBILIARIO CARDENAL HERRERO NACICO</t>
  </si>
  <si>
    <t>AF216.4</t>
  </si>
  <si>
    <t>ESTANTERIAS Y BAZARES T. MALAGA</t>
  </si>
  <si>
    <t>AF216.40</t>
  </si>
  <si>
    <t>OTRO MOBILIARIO CARDENAL HERRERO NACICO</t>
  </si>
  <si>
    <t>AF216.41</t>
  </si>
  <si>
    <t>MOBILIARIO NACICO PLAZA NUEVA</t>
  </si>
  <si>
    <t>AF216.42</t>
  </si>
  <si>
    <t>MARMOL/MOSTRADOR/ZOCALO MIJAS</t>
  </si>
  <si>
    <t>AF216.43</t>
  </si>
  <si>
    <t>MOBILIARIO CÁDIZ</t>
  </si>
  <si>
    <t>AF216.44</t>
  </si>
  <si>
    <t>MOBILIARIO NACIO HORNO</t>
  </si>
  <si>
    <t>AF216.45</t>
  </si>
  <si>
    <t>TAQUILLAS FAFI (3)</t>
  </si>
  <si>
    <t>AF216.46</t>
  </si>
  <si>
    <t>CAJAS/PORTAETIQUETAS NACICO OBRADOR CENTRAL</t>
  </si>
  <si>
    <t>AF216.47</t>
  </si>
  <si>
    <t>MOBILIARIO DEANES/CENTRAL NACICO</t>
  </si>
  <si>
    <t>AF216.48</t>
  </si>
  <si>
    <t>ESTANTERIAS REYES TIENDAS NUEVAS MIJAS/NERJA/TORRE</t>
  </si>
  <si>
    <t>AF216.49</t>
  </si>
  <si>
    <t>ESTANTERIAS REYES TIENDAS NUEVAS CARD/CÁDIZ</t>
  </si>
  <si>
    <t>AF216.5</t>
  </si>
  <si>
    <t>MOBILIARIO (ESTANT. METACRILATO)</t>
  </si>
  <si>
    <t>AF216.50</t>
  </si>
  <si>
    <t>(2019) MOBILIARIO VARIAS TIENDAS</t>
  </si>
  <si>
    <t>AF216.51</t>
  </si>
  <si>
    <t>CAMPANA REYES TERMINAL DE CRUCEROS</t>
  </si>
  <si>
    <t>AF216.52</t>
  </si>
  <si>
    <t>ESTANTERIAS NEGRO Y MATE TERMINAL</t>
  </si>
  <si>
    <t>AF216.53</t>
  </si>
  <si>
    <t>AF216.54</t>
  </si>
  <si>
    <t>MUEBLES NACICO CORDOBA´S</t>
  </si>
  <si>
    <t>AF216.55</t>
  </si>
  <si>
    <t>MUEBLES NACICO TERMINAL DE CRUCEROS</t>
  </si>
  <si>
    <t>AF216.56</t>
  </si>
  <si>
    <t>CAMPANA PEDROSA TERMINAL</t>
  </si>
  <si>
    <t>AF216.57</t>
  </si>
  <si>
    <t>FILTROS/TUBOS/CAMPANA (COBRE) SUSONA</t>
  </si>
  <si>
    <t>AF216.58</t>
  </si>
  <si>
    <t>MARMOLES/TAPAS/JUNQUILLO VARIAS TIENDAS</t>
  </si>
  <si>
    <t>AF216.59</t>
  </si>
  <si>
    <t>CAMPANA TIENDA NUEVA SEVILLA (JJP)</t>
  </si>
  <si>
    <t>AF216.6</t>
  </si>
  <si>
    <t>ESTANTERIAS GRANDES TIENDA</t>
  </si>
  <si>
    <t>AF216.60</t>
  </si>
  <si>
    <t>CAMPANA EXTRACTORA LARIOS</t>
  </si>
  <si>
    <t>AF216.61</t>
  </si>
  <si>
    <t>MOBILIARIO NACIO LARIOS</t>
  </si>
  <si>
    <t>AF216.62</t>
  </si>
  <si>
    <t>ESTANTERIAS DE PALETS CON BASTIDORES</t>
  </si>
  <si>
    <t>AF216.63</t>
  </si>
  <si>
    <t>BASTIDORES/ESTANTERIAS REYES</t>
  </si>
  <si>
    <t>AF216.64</t>
  </si>
  <si>
    <t>MOBILIARIO CARPINERO LARIOS</t>
  </si>
  <si>
    <t>AF216.65</t>
  </si>
  <si>
    <t>MARMOL CALLE LARIOS</t>
  </si>
  <si>
    <t>AF216.66</t>
  </si>
  <si>
    <t>VARIOS CARPINTERO MEZQUITA</t>
  </si>
  <si>
    <t>AF216.67</t>
  </si>
  <si>
    <t>VARIOS CARPINTERO NERJA</t>
  </si>
  <si>
    <t>AF216.68</t>
  </si>
  <si>
    <t>VARIOS/ RESTO NACICO NERJA</t>
  </si>
  <si>
    <t>AF216.69</t>
  </si>
  <si>
    <t>SUMINISTROS ELECTRICOS LOS ARCOS/SEVILLA</t>
  </si>
  <si>
    <t>AF216.7</t>
  </si>
  <si>
    <t>CAMPANA 2000X2000</t>
  </si>
  <si>
    <t>AF216.70</t>
  </si>
  <si>
    <t>INSTALACIÓN ELÉCTRICA EL FARO BADAJOZ</t>
  </si>
  <si>
    <t>AF216.71</t>
  </si>
  <si>
    <t>MUEBLES NACICO TORREMOLINOS/LARIOS/MIJAS</t>
  </si>
  <si>
    <t>AF216.72</t>
  </si>
  <si>
    <t>MOBILIARIO NACICO VARIAS TIENDAS</t>
  </si>
  <si>
    <t>AF216.73</t>
  </si>
  <si>
    <t>MOBILIARIO VARIOS 2 SEP 19 NACICO</t>
  </si>
  <si>
    <t>AF216.74</t>
  </si>
  <si>
    <t>FLECHAS LED/TACOS/SOPORTES VARIOS</t>
  </si>
  <si>
    <t>AF216.75</t>
  </si>
  <si>
    <t>OTRA CAMPANA + MOTOR SEVILLA NUEVA (JJP)</t>
  </si>
  <si>
    <t>AF216.76</t>
  </si>
  <si>
    <t>MUEBLES NACICO FARO BADAJOZ</t>
  </si>
  <si>
    <t>AF216.77</t>
  </si>
  <si>
    <t>MUEBLES NACICO "LOS ARCOS" SEVILLA</t>
  </si>
  <si>
    <t>AF216.78</t>
  </si>
  <si>
    <t>CAMPANA EXTRACTORA AMP. CONSTITUCION</t>
  </si>
  <si>
    <t>AF216.79</t>
  </si>
  <si>
    <t>MUEBLES NACICO CONSTITUCION</t>
  </si>
  <si>
    <t>AF216.8</t>
  </si>
  <si>
    <t>ESTANTERIAS METÁLICAS</t>
  </si>
  <si>
    <t>AF216.80</t>
  </si>
  <si>
    <t>ESTANTERIAS/PINTURA NACICO CONSTITUCION</t>
  </si>
  <si>
    <t>AF216.81</t>
  </si>
  <si>
    <t>CAMPANAS EXTRATORAS STA MARÍA</t>
  </si>
  <si>
    <t>AF216.82</t>
  </si>
  <si>
    <t>MOBILIARIO AMPLIACION CONSTIT. SEVILLA</t>
  </si>
  <si>
    <t>AF216.83</t>
  </si>
  <si>
    <t>MAS MOBILIARIO NACICO AMP. CONSTITUCION</t>
  </si>
  <si>
    <t>AF216.84</t>
  </si>
  <si>
    <t>MOBILIARIO "EL FARO" BADAJOZ</t>
  </si>
  <si>
    <t>AF216.85</t>
  </si>
  <si>
    <t>MOBILIARIO NACICO "LOS ARCOS"</t>
  </si>
  <si>
    <t>AF216.86</t>
  </si>
  <si>
    <t>HORNILLOS RESERVA</t>
  </si>
  <si>
    <t>AF216.9</t>
  </si>
  <si>
    <t>MUEBLES DEANES</t>
  </si>
  <si>
    <t>AF216.91</t>
  </si>
  <si>
    <t>MOBILIARIO SANTA MARÍA</t>
  </si>
  <si>
    <t>AF216.92</t>
  </si>
  <si>
    <t>MOBILIARIO MIJAS</t>
  </si>
  <si>
    <t>AF216.93</t>
  </si>
  <si>
    <t>MOBILIARIO LARIOS</t>
  </si>
  <si>
    <t>AF216.94</t>
  </si>
  <si>
    <t>MOBILIARIO DUQUE DE LA VICTORIA</t>
  </si>
  <si>
    <t>AF216.95</t>
  </si>
  <si>
    <t>MOBILIARIO RONDA</t>
  </si>
  <si>
    <t>AF216.96</t>
  </si>
  <si>
    <t>MOBILIARIO CARDENAL HERRERO</t>
  </si>
  <si>
    <t>AF216.97</t>
  </si>
  <si>
    <t>MOBILIARIO NERJA</t>
  </si>
  <si>
    <t>AF217.10</t>
  </si>
  <si>
    <t>2 EQUIPOS AIO LENOVO IDEACENTRE310</t>
  </si>
  <si>
    <t>AF217.11</t>
  </si>
  <si>
    <t>2 IMPRESORAS TICKETS EPSON TM-2011</t>
  </si>
  <si>
    <t>AF217.12</t>
  </si>
  <si>
    <t>SAI RIELLO IDG 600 Y LECTOR ZEBRA</t>
  </si>
  <si>
    <t>AF217.13</t>
  </si>
  <si>
    <t>TV LED 60 " F695V 16-03</t>
  </si>
  <si>
    <t>AF217.14</t>
  </si>
  <si>
    <t>PDA ANDROID 5.1, 4 PULGADAS IP65</t>
  </si>
  <si>
    <t>AF217.15</t>
  </si>
  <si>
    <t>LENOVO IDEACENTRE 310S (2) MONITOR LG20"</t>
  </si>
  <si>
    <t>AF217.16</t>
  </si>
  <si>
    <t>IMPRESORA GODEX RT730i con Display (300)</t>
  </si>
  <si>
    <t>AF217.17</t>
  </si>
  <si>
    <t>2 EQUIPOS AIO LENOVO IDECENTRE 310/IMPRE</t>
  </si>
  <si>
    <t>AF217.18</t>
  </si>
  <si>
    <t>EQUIPO AIO NOVO CARDENAL HERRERO</t>
  </si>
  <si>
    <t>AF217.19</t>
  </si>
  <si>
    <t>EQUIPO AIO LENOVO CARDENAL HERRERO</t>
  </si>
  <si>
    <t>AF217.2</t>
  </si>
  <si>
    <t>TPV VENTA MOST. ACER</t>
  </si>
  <si>
    <t>AF217.20</t>
  </si>
  <si>
    <t>3 EQUIPOS LENOVO´S Y UN APPLE</t>
  </si>
  <si>
    <t>AF217.21</t>
  </si>
  <si>
    <t>IMPRESORA EPSON TM Y ESCANER ZEBRA</t>
  </si>
  <si>
    <t>AF217.22</t>
  </si>
  <si>
    <t>EQUIPOS INFORCOR LARIOS/NERJA</t>
  </si>
  <si>
    <t>AF217.23</t>
  </si>
  <si>
    <t>MINI PC 64 GB MIJAS</t>
  </si>
  <si>
    <t>AF217.24</t>
  </si>
  <si>
    <t>5 MINI PC´S PASIMATEL</t>
  </si>
  <si>
    <t>AF217.25</t>
  </si>
  <si>
    <t>DOS EQUIPOS (LENOVO+EPSON+RIELLO) F Y A</t>
  </si>
  <si>
    <t>AF217.26</t>
  </si>
  <si>
    <t>EQUIPO PAR AMP. CONSITUCION</t>
  </si>
  <si>
    <t>AF217.27</t>
  </si>
  <si>
    <t>PORTATIL HP-da0241ns</t>
  </si>
  <si>
    <t>AF217.28</t>
  </si>
  <si>
    <t>TABLETINDUSTRIAL TIENDAS</t>
  </si>
  <si>
    <t>AF217.29</t>
  </si>
  <si>
    <t>PORTATIL HP FINANZAS</t>
  </si>
  <si>
    <t>AF217.3</t>
  </si>
  <si>
    <t>LECTOR ZEBRA, IMPRESORA TICKETS EPSON</t>
  </si>
  <si>
    <t>AF217.31</t>
  </si>
  <si>
    <t>PC APPLE MK 1º</t>
  </si>
  <si>
    <t>AF217.32</t>
  </si>
  <si>
    <t>PC APPLE MK 2º</t>
  </si>
  <si>
    <t>AF217.4</t>
  </si>
  <si>
    <t>MODIF. PROGRAMA FUERA DE PRESUPUESTO</t>
  </si>
  <si>
    <t>AF217.5</t>
  </si>
  <si>
    <t>LECTOR ZEBRA, IMPRESORA TICKETS Y EQUIP</t>
  </si>
  <si>
    <t>AF217.6</t>
  </si>
  <si>
    <t>EQUIPO INF. DISEÑADOR GRAFICO</t>
  </si>
  <si>
    <t>AF217.7</t>
  </si>
  <si>
    <t>EQUIPO AIO LENOVO, IMPRESORA Y LECTOR</t>
  </si>
  <si>
    <t>AF217.8</t>
  </si>
  <si>
    <t>JUAN CARLOS ALVAREZ</t>
  </si>
  <si>
    <t>AF217.9</t>
  </si>
  <si>
    <t>IMPRESORA GODEX RT730i</t>
  </si>
  <si>
    <t>AF218.1</t>
  </si>
  <si>
    <t>ELEMENTOS DE TRANSPORTE</t>
  </si>
  <si>
    <t>AF218.2</t>
  </si>
  <si>
    <t>MERCEDEZ BENZ C 220 BT MATRICULA 5112JHJ</t>
  </si>
  <si>
    <t>AF218.3</t>
  </si>
  <si>
    <t>FURGONETA WOLKSWAGEN</t>
  </si>
  <si>
    <t>AF218.4</t>
  </si>
  <si>
    <t>FURGONETA NUEVA RENAULT</t>
  </si>
  <si>
    <t>AF218.5</t>
  </si>
  <si>
    <t>FURGON MOVANO 2.3D MATRICULA 7619JYJ</t>
  </si>
  <si>
    <t>AF219.1</t>
  </si>
  <si>
    <t>2 MOVILES SAMSUNG GALAXY A5</t>
  </si>
  <si>
    <t>AF219.10</t>
  </si>
  <si>
    <t>ROTULACION VINILOS DUQUE</t>
  </si>
  <si>
    <t>AF219.11</t>
  </si>
  <si>
    <t>CAMARA NIKON 24-70 mm f/2 8G ED AF-S</t>
  </si>
  <si>
    <t>AF219.12</t>
  </si>
  <si>
    <t>VARIOS FELPUDOS TIENDAS</t>
  </si>
  <si>
    <t>AF219.13</t>
  </si>
  <si>
    <t>10 LAMPARAS KILLIC</t>
  </si>
  <si>
    <t>AF219.14</t>
  </si>
  <si>
    <t>LETREROS METACRILATO DUQUE</t>
  </si>
  <si>
    <t>AF219.15</t>
  </si>
  <si>
    <t>LETRERO METACRILATO NERJA</t>
  </si>
  <si>
    <t>AF219.16</t>
  </si>
  <si>
    <t>LETREROS METACRILATO PARA MIJAS</t>
  </si>
  <si>
    <t>AF219.17</t>
  </si>
  <si>
    <t>ESTANTERIAS/MARCOS HORNO NACICO</t>
  </si>
  <si>
    <t>AF219.18</t>
  </si>
  <si>
    <t>TAQUILLA METALICA PUERTA INICIAL</t>
  </si>
  <si>
    <t>AF219.19</t>
  </si>
  <si>
    <t>12 CAJAS FUERTES LEROY MERLIN</t>
  </si>
  <si>
    <t>AF219.2</t>
  </si>
  <si>
    <t>CIERRE COMP. ACERO C/ SALAMANCA</t>
  </si>
  <si>
    <t>AF219.20</t>
  </si>
  <si>
    <t>PUERTAS AUTOMATICAS Y CIERRES ALUM. GUTI.</t>
  </si>
  <si>
    <t>AF219.21</t>
  </si>
  <si>
    <t>AF219.22</t>
  </si>
  <si>
    <t>AF219.23</t>
  </si>
  <si>
    <t>AF219.24</t>
  </si>
  <si>
    <t>LETREROS METAC. RONDA</t>
  </si>
  <si>
    <t>AF219.25</t>
  </si>
  <si>
    <t>TOLDOS RAMON FUENTES PARA DUQUE</t>
  </si>
  <si>
    <t>AF219.26</t>
  </si>
  <si>
    <t>BASTIDORES RONDA REYES</t>
  </si>
  <si>
    <t>AF219.27</t>
  </si>
  <si>
    <t>VINILOS Y LOGOS LARIOS Y DUQUE</t>
  </si>
  <si>
    <t>AF219.28</t>
  </si>
  <si>
    <t>TOLDOS RAMÓN FUENTES PAR LARIOS</t>
  </si>
  <si>
    <t>AF219.29</t>
  </si>
  <si>
    <t>TOLDOS RAMÓN FUENTES "CONSTITUCION"</t>
  </si>
  <si>
    <t>AF219.3</t>
  </si>
  <si>
    <t>LETREROS CAJON ALUMINIO RELIEVE METACRIL</t>
  </si>
  <si>
    <t>AF219.30</t>
  </si>
  <si>
    <t>TOLDOS CARDENAL HERRERO (RAMON FUENTES)</t>
  </si>
  <si>
    <t>AF219.31</t>
  </si>
  <si>
    <t>TOLDO RAMON FUENTES CONSTITUCION</t>
  </si>
  <si>
    <t>AF219.32</t>
  </si>
  <si>
    <t>TOLDO RM NERJA</t>
  </si>
  <si>
    <t>AF219.33</t>
  </si>
  <si>
    <t>TOLDOS RM PARA CONSTITUCION</t>
  </si>
  <si>
    <t>AF219.34</t>
  </si>
  <si>
    <t>INSTALACIÓN ELÉCTRICA EL FARO (BADAJOZ)</t>
  </si>
  <si>
    <t>AF219.35</t>
  </si>
  <si>
    <t>CAMARAS CADIZ</t>
  </si>
  <si>
    <t>AF219.36</t>
  </si>
  <si>
    <t>LAVABOS DE COBRE</t>
  </si>
  <si>
    <t>AF219.37</t>
  </si>
  <si>
    <t>ROTULOS NUEVA MARCA STA MARÍA</t>
  </si>
  <si>
    <t>AF219.38</t>
  </si>
  <si>
    <t>ROTULOS NUEVA MARCA CENTRAL</t>
  </si>
  <si>
    <t>AF219.39</t>
  </si>
  <si>
    <t>ROTULOS NUEVA MARCA SUSONA</t>
  </si>
  <si>
    <t>AF219.4</t>
  </si>
  <si>
    <t>PORTA ETIQUETAS METACRILATO (HERPLAS)</t>
  </si>
  <si>
    <t>AF219.40</t>
  </si>
  <si>
    <t>ROTULOS NUEVA MARCA PLAZA NUEVA</t>
  </si>
  <si>
    <t>AF219.5</t>
  </si>
  <si>
    <t>CONTENEDORES HERPLAS</t>
  </si>
  <si>
    <t>AF219.6</t>
  </si>
  <si>
    <t>AIREADOR LINEAL (PANELES ALCALAT)</t>
  </si>
  <si>
    <t>AF219.7</t>
  </si>
  <si>
    <t>ROTULOS COMPAÑIA CADIZ</t>
  </si>
  <si>
    <t>AF219.8</t>
  </si>
  <si>
    <t>ROTULOS CARDENAL HERRERO GIMENEZ</t>
  </si>
  <si>
    <t>AF219.9</t>
  </si>
  <si>
    <t>PERSIANAS PLAZA NUEVA GRANADA</t>
  </si>
  <si>
    <t>AF220.1</t>
  </si>
  <si>
    <t>PARCELA C/ GUINDO</t>
  </si>
  <si>
    <t>3034</t>
  </si>
  <si>
    <t>FACTURACIÓN ECI PUERTO BANUS</t>
  </si>
  <si>
    <t>SERVICIOS</t>
  </si>
  <si>
    <t>1500</t>
  </si>
  <si>
    <t>OFIC. BOLIGRAFO ROJO</t>
  </si>
  <si>
    <t>137</t>
  </si>
  <si>
    <t>MATERIAL DE OFICINA</t>
  </si>
  <si>
    <t>21,00</t>
  </si>
  <si>
    <t>1501</t>
  </si>
  <si>
    <t>OFIC. GOMA</t>
  </si>
  <si>
    <t>1502</t>
  </si>
  <si>
    <t>OFIC. SACAPUNTAS</t>
  </si>
  <si>
    <t>1503</t>
  </si>
  <si>
    <t>OFIC. TIZAS</t>
  </si>
  <si>
    <t>1504</t>
  </si>
  <si>
    <t>OFIC. MINAS</t>
  </si>
  <si>
    <t>1505</t>
  </si>
  <si>
    <t>OFIC. LAPICES</t>
  </si>
  <si>
    <t>1506</t>
  </si>
  <si>
    <t>OFIC. AGENDA</t>
  </si>
  <si>
    <t>1507</t>
  </si>
  <si>
    <t>OFIC. PILA 6</t>
  </si>
  <si>
    <t>1508</t>
  </si>
  <si>
    <t>OFIC. PILA 12</t>
  </si>
  <si>
    <t>1509</t>
  </si>
  <si>
    <t>OFIC. TALADRADORA</t>
  </si>
  <si>
    <t>1510</t>
  </si>
  <si>
    <t>OFIC. BOLIGRAFO AZUL</t>
  </si>
  <si>
    <t>1511</t>
  </si>
  <si>
    <t>OFIC. MAQUINA DETECTOR BILLETES</t>
  </si>
  <si>
    <t>1512</t>
  </si>
  <si>
    <t>OFIC. FUNDA PLASTIFICAR A3</t>
  </si>
  <si>
    <t>1513</t>
  </si>
  <si>
    <t>OFIC. ARCHIVADORES CARTON</t>
  </si>
  <si>
    <t>1514</t>
  </si>
  <si>
    <t>OFIC. FUNDA PLASTIFICAR A4</t>
  </si>
  <si>
    <t>1515</t>
  </si>
  <si>
    <t>OFIC. PINZA GRANDE</t>
  </si>
  <si>
    <t>1516</t>
  </si>
  <si>
    <t>OFIC. PINZA MEDIANA</t>
  </si>
  <si>
    <t>1517</t>
  </si>
  <si>
    <t>OFIC. PINZA PEQUEÑA</t>
  </si>
  <si>
    <t>1518</t>
  </si>
  <si>
    <t>OFIC. MARCOS NEGROS INFORMACIÓN</t>
  </si>
  <si>
    <t>1519</t>
  </si>
  <si>
    <t>INM. BANDEJA ACERO GUIRLACHE PEQUEÑA</t>
  </si>
  <si>
    <t>INMOVILIZADO</t>
  </si>
  <si>
    <t>1520</t>
  </si>
  <si>
    <t>INM. BANDEJA ACERO GUIRLACHE GRANDE</t>
  </si>
  <si>
    <t>1521</t>
  </si>
  <si>
    <t>INM. BANDEJA ACERO GUIRLACHE ESPECIAL</t>
  </si>
  <si>
    <t>1522</t>
  </si>
  <si>
    <t>INM. METACRILATO REGALIZ</t>
  </si>
  <si>
    <t>1523</t>
  </si>
  <si>
    <t>INM. PORTAPRECIOS</t>
  </si>
  <si>
    <t>1524</t>
  </si>
  <si>
    <t>INM. PORTAPRECIO BANDEJA COBRE</t>
  </si>
  <si>
    <t>1526</t>
  </si>
  <si>
    <t>INM. CAJA FUERTE GRANDE</t>
  </si>
  <si>
    <t>1527</t>
  </si>
  <si>
    <t>INM. CAJA FUERTE PEQUEÑA</t>
  </si>
  <si>
    <t>1528</t>
  </si>
  <si>
    <t>INM. ESPEJO BAÑO</t>
  </si>
  <si>
    <t>1529</t>
  </si>
  <si>
    <t>INM. ESPEJO RINCONERA</t>
  </si>
  <si>
    <t>1530</t>
  </si>
  <si>
    <t>INM. PINTURA CAMPANA SPRAY</t>
  </si>
  <si>
    <t>1531</t>
  </si>
  <si>
    <t>INM. PINTURA CAMPANA LATA</t>
  </si>
  <si>
    <t>1534</t>
  </si>
  <si>
    <t>INM. EXTINTOR 6KG POLVO ABC</t>
  </si>
  <si>
    <t>1535</t>
  </si>
  <si>
    <t>INM. EXTINTOR 5KG CARBONO CO2</t>
  </si>
  <si>
    <t>1536</t>
  </si>
  <si>
    <t>INM. EXTINTOR 2KG CARBONO CO2</t>
  </si>
  <si>
    <t>1538</t>
  </si>
  <si>
    <t>INM. METACRILATO SUJECION RAMPA</t>
  </si>
  <si>
    <t>1539</t>
  </si>
  <si>
    <t>INM. METACRILATO PUERTA ABATIBLE</t>
  </si>
  <si>
    <t>1540</t>
  </si>
  <si>
    <t>INM. METACRILATO BARRA PUERTA ABATIBLE</t>
  </si>
  <si>
    <t>1541</t>
  </si>
  <si>
    <t>INM. METACRILATO PIEZA 14,5X20</t>
  </si>
  <si>
    <t>1542</t>
  </si>
  <si>
    <t>UT. DESTORNILLADOR PLANO</t>
  </si>
  <si>
    <t>1543</t>
  </si>
  <si>
    <t>INM. ELECT PROYECTOR LED CAMPANA 50W</t>
  </si>
  <si>
    <t>1544</t>
  </si>
  <si>
    <t>INM. ELECT PROYECTOR LED CAMPANA 30W</t>
  </si>
  <si>
    <t>1545</t>
  </si>
  <si>
    <t>INM. ELECT PROYECTOR LED CAMPANA 20W</t>
  </si>
  <si>
    <t>1546</t>
  </si>
  <si>
    <t>INM. ELECT FOCO ESCALERA</t>
  </si>
  <si>
    <t>1547</t>
  </si>
  <si>
    <t>INM. ELECT FOCO FACHADA LUZ CALIDA</t>
  </si>
  <si>
    <t>1548</t>
  </si>
  <si>
    <t>INM. ELECT FOCO BLANCO COLGANTE</t>
  </si>
  <si>
    <t>1550</t>
  </si>
  <si>
    <t>INM. CAJÓN PORTAMONEDAS</t>
  </si>
  <si>
    <t>1551</t>
  </si>
  <si>
    <t>INM. TELEVISIÓN 32"</t>
  </si>
  <si>
    <t>1552</t>
  </si>
  <si>
    <t>INM. RECAMBIO CAJON PORTAMONEDAS</t>
  </si>
  <si>
    <t>1553</t>
  </si>
  <si>
    <t>INM. PLANCHA</t>
  </si>
  <si>
    <t>1554</t>
  </si>
  <si>
    <t>INM. NEVERA VINOTECA</t>
  </si>
  <si>
    <t>1555</t>
  </si>
  <si>
    <t>INM. MICROONDAS</t>
  </si>
  <si>
    <t>1556</t>
  </si>
  <si>
    <t>INM. BANDEJA DORADA OBRADOR</t>
  </si>
  <si>
    <t>1557</t>
  </si>
  <si>
    <t>INM. BANDEJA BRONCE</t>
  </si>
  <si>
    <t>1558</t>
  </si>
  <si>
    <t>UT. PALETA GRANDE MADERA</t>
  </si>
  <si>
    <t>1559</t>
  </si>
  <si>
    <t>INM. GAS FUNDA NEGRA BOMBONA</t>
  </si>
  <si>
    <t>1563</t>
  </si>
  <si>
    <t>INM. ESCUPIDERA DORADA</t>
  </si>
  <si>
    <t>1564</t>
  </si>
  <si>
    <t>INM. SERVIDOR VINO</t>
  </si>
  <si>
    <t>1566</t>
  </si>
  <si>
    <t>INM. ELECT FOCO LED REDONDO ANTIGUO</t>
  </si>
  <si>
    <t>1567</t>
  </si>
  <si>
    <t>INM. ELECT FOCO LED SUPERFICIE ANTIGUO</t>
  </si>
  <si>
    <t>1568</t>
  </si>
  <si>
    <t>INM. ELECT TUBO LED 150CM</t>
  </si>
  <si>
    <t>1569</t>
  </si>
  <si>
    <t>INM. ELECT TUBO LED 60CM</t>
  </si>
  <si>
    <t>1571</t>
  </si>
  <si>
    <t>INM. BANDEJA ANTISALPICADURA</t>
  </si>
  <si>
    <t>1572</t>
  </si>
  <si>
    <t>INM. METACRILATO VERTEDERO</t>
  </si>
  <si>
    <t>1573</t>
  </si>
  <si>
    <t>INM. METACRILATO RAMPA SESAMO</t>
  </si>
  <si>
    <t>1574</t>
  </si>
  <si>
    <t>INM. METACRILATO RAMPA PIÑON</t>
  </si>
  <si>
    <t>1575</t>
  </si>
  <si>
    <t>INM. METACRILATO RAMPA NUEZ, PECAN Y COCO (DESCATALOGADO)</t>
  </si>
  <si>
    <t>1576</t>
  </si>
  <si>
    <t>INM. METACRILATO RAMPA RESTO (DESCATALOGADO)</t>
  </si>
  <si>
    <t>1577</t>
  </si>
  <si>
    <t>INM. METACRILATO DIVISION (DESCATALOGADO)</t>
  </si>
  <si>
    <t>1578</t>
  </si>
  <si>
    <t>INM. PINTURA PINCEL GRANDE</t>
  </si>
  <si>
    <t>1579</t>
  </si>
  <si>
    <t>INM. PINTURA BROCHA MEDIANA</t>
  </si>
  <si>
    <t>1580</t>
  </si>
  <si>
    <t>INM. PINTURA ESPATULA</t>
  </si>
  <si>
    <t>1581</t>
  </si>
  <si>
    <t>INM. PINTURA RODILLO GRANDE COMPLETO</t>
  </si>
  <si>
    <t>1582</t>
  </si>
  <si>
    <t>INM. PINTURA BRAZO RODILLO GRANDE</t>
  </si>
  <si>
    <t>1583</t>
  </si>
  <si>
    <t>INM. OBRA ROLLO LIJA</t>
  </si>
  <si>
    <t>1584</t>
  </si>
  <si>
    <t>INM. OBRA FOLIO LIJA</t>
  </si>
  <si>
    <t>1585</t>
  </si>
  <si>
    <t>INM. PINTURA CINTA CARROCERO ANCHA</t>
  </si>
  <si>
    <t>1586</t>
  </si>
  <si>
    <t>INM. PINTURA CINTA CARROCERO FINA</t>
  </si>
  <si>
    <t>1587</t>
  </si>
  <si>
    <t>INM. PINTURA RODILLO COMPLETO PEQUEÑO</t>
  </si>
  <si>
    <t>1588</t>
  </si>
  <si>
    <t>INM. PINTURA REPUESTO RODILLO PEQUEÑO</t>
  </si>
  <si>
    <t>1589</t>
  </si>
  <si>
    <t>INM. PINTURA REPUESTO RODILLO MEDIANO</t>
  </si>
  <si>
    <t>1590</t>
  </si>
  <si>
    <t>INM. OBRA PINCEL GRASA</t>
  </si>
  <si>
    <t>1591</t>
  </si>
  <si>
    <t>INM. OBRA LATA GRASA</t>
  </si>
  <si>
    <t>1592</t>
  </si>
  <si>
    <t>INM. PINTURA DISOLVENTE</t>
  </si>
  <si>
    <t>1593</t>
  </si>
  <si>
    <t>INM. ELECT MAGNETOTERMICOS</t>
  </si>
  <si>
    <t>1594</t>
  </si>
  <si>
    <t>INM. ELECT CAJA ESTANCA PEQUEÑA</t>
  </si>
  <si>
    <t>1595</t>
  </si>
  <si>
    <t>INM. PINTURA SPRAY NEGRA</t>
  </si>
  <si>
    <t>1596</t>
  </si>
  <si>
    <t>INM. PINTURA SRAY BLANCO</t>
  </si>
  <si>
    <t>1597</t>
  </si>
  <si>
    <t>INM. ELECT CAJA ELECTRODOS</t>
  </si>
  <si>
    <t>1598</t>
  </si>
  <si>
    <t>INM. PORTARROLLOS FILM PALETIZAR</t>
  </si>
  <si>
    <t>1599</t>
  </si>
  <si>
    <t>INM. GRABADOR CAMARA</t>
  </si>
  <si>
    <t>1600</t>
  </si>
  <si>
    <t>INM. MICROFONO</t>
  </si>
  <si>
    <t>1601</t>
  </si>
  <si>
    <t>INM. AMPLIFICADOR MEGAFONIA</t>
  </si>
  <si>
    <t>1602</t>
  </si>
  <si>
    <t>INM. MICROFONO CON PETACA</t>
  </si>
  <si>
    <t>1603</t>
  </si>
  <si>
    <t>INM. OBRA PINCHOS AVES</t>
  </si>
  <si>
    <t>1604</t>
  </si>
  <si>
    <t>1605</t>
  </si>
  <si>
    <t>INM. GAS CLICHE</t>
  </si>
  <si>
    <t>1606</t>
  </si>
  <si>
    <t>INM. GAS ALCACHOFA NEGRA</t>
  </si>
  <si>
    <t>1607</t>
  </si>
  <si>
    <t>INM. GAS ALCACHOFA ROJA</t>
  </si>
  <si>
    <t>1608</t>
  </si>
  <si>
    <t>INM. GAS ALCACHOFA NORMAL</t>
  </si>
  <si>
    <t>1609</t>
  </si>
  <si>
    <t>INM. OBRA ESCUADRA BLANCA</t>
  </si>
  <si>
    <t>1610</t>
  </si>
  <si>
    <t>INM. OBRA ESCUADRA NEGRA</t>
  </si>
  <si>
    <t>1611</t>
  </si>
  <si>
    <t>INM. GAS GOMA METALICA</t>
  </si>
  <si>
    <t>1612</t>
  </si>
  <si>
    <t>INM. OBRA SILICONA TRANSPARENTE</t>
  </si>
  <si>
    <t>1613</t>
  </si>
  <si>
    <t>INM. OBRA SILICONA BLANCA</t>
  </si>
  <si>
    <t>1614</t>
  </si>
  <si>
    <t>INM. OBRA POLIMERO</t>
  </si>
  <si>
    <t>1615</t>
  </si>
  <si>
    <t>INM. PISTOLA SILICONA</t>
  </si>
  <si>
    <t>1616</t>
  </si>
  <si>
    <t>UT. ESTERILLO PEQUEÑO SAE</t>
  </si>
  <si>
    <t>1617</t>
  </si>
  <si>
    <t>UT. ESTERILLO RECTANGULAR</t>
  </si>
  <si>
    <t>1618</t>
  </si>
  <si>
    <t>INM. RUEDA CARRETILLA</t>
  </si>
  <si>
    <t>1619</t>
  </si>
  <si>
    <t>INM. OBRA CAUCHO CON FIBRA</t>
  </si>
  <si>
    <t>1620</t>
  </si>
  <si>
    <t>INM. PINTURA NEGRA FACHADA CONSTITUCION</t>
  </si>
  <si>
    <t>1622</t>
  </si>
  <si>
    <t>1624</t>
  </si>
  <si>
    <t>INM. BARRITAS MARMOL</t>
  </si>
  <si>
    <t>1628</t>
  </si>
  <si>
    <t>AGUA POTABLE</t>
  </si>
  <si>
    <t>MATERIAS PRIMAS</t>
  </si>
  <si>
    <t>9999</t>
  </si>
  <si>
    <t>CONTRIBUCIÓN A OBRAS</t>
  </si>
  <si>
    <t>*melón</t>
  </si>
  <si>
    <t>S</t>
  </si>
  <si>
    <t>1384</t>
  </si>
  <si>
    <t>1388</t>
  </si>
  <si>
    <t>UT. CHAPA ANTISALPICADURAS</t>
  </si>
  <si>
    <t>1398</t>
  </si>
  <si>
    <t>1399</t>
  </si>
  <si>
    <t>UT. JABONERA</t>
  </si>
  <si>
    <t>1402</t>
  </si>
  <si>
    <t>1407</t>
  </si>
  <si>
    <t>UT. METACRILATO MEDIDA 100G</t>
  </si>
  <si>
    <t>1408</t>
  </si>
  <si>
    <t>UT. METACRILATO 180G</t>
  </si>
  <si>
    <t>1409</t>
  </si>
  <si>
    <t>UT. METACRILATO MEDIDA 45G</t>
  </si>
  <si>
    <t>1420</t>
  </si>
  <si>
    <t>UT. PORTAPRECIO METACRILATO CORTO</t>
  </si>
  <si>
    <t>1421</t>
  </si>
  <si>
    <t>UT. PORTAPRECIO METACRILATO LARGO</t>
  </si>
  <si>
    <t>1428</t>
  </si>
  <si>
    <t>UT. TABLA SUELO BOMBONA</t>
  </si>
  <si>
    <t>1431</t>
  </si>
  <si>
    <t>UT. GOMA BUTANO</t>
  </si>
  <si>
    <t>1432</t>
  </si>
  <si>
    <t>UT. DESTORNILLADOR ESTRELLA</t>
  </si>
  <si>
    <t>1435</t>
  </si>
  <si>
    <t>LIMP. QUITACEMENTO</t>
  </si>
  <si>
    <t>136</t>
  </si>
  <si>
    <t>LIMPIEZA</t>
  </si>
  <si>
    <t>1436</t>
  </si>
  <si>
    <t>LIMP. CEPILLO QUITACEMENTO</t>
  </si>
  <si>
    <t>1462</t>
  </si>
  <si>
    <t>OFIC. ROTULADOR PUNTA FINA ROJO</t>
  </si>
  <si>
    <t>1463</t>
  </si>
  <si>
    <t>OFIC. ROTULADOR PUNTA FINA AZUL</t>
  </si>
  <si>
    <t>1464</t>
  </si>
  <si>
    <t>OFIC. RECAMBIO PILOT</t>
  </si>
  <si>
    <t>1465</t>
  </si>
  <si>
    <t>OFIC. LIBRETA RECIBO</t>
  </si>
  <si>
    <t>1467</t>
  </si>
  <si>
    <t>OFIC. REGLA</t>
  </si>
  <si>
    <t>1468</t>
  </si>
  <si>
    <t>OFIC. TIPEX</t>
  </si>
  <si>
    <t>1469</t>
  </si>
  <si>
    <t>OFIC. QUITAGRAPAS</t>
  </si>
  <si>
    <t>1470</t>
  </si>
  <si>
    <t>OFIC. A-Z</t>
  </si>
  <si>
    <t>1471</t>
  </si>
  <si>
    <t>OFIC. SOBRE BLANCO</t>
  </si>
  <si>
    <t>1472</t>
  </si>
  <si>
    <t>OFIC. SOBRE A4 KRAFT</t>
  </si>
  <si>
    <t>1473</t>
  </si>
  <si>
    <t>OFIC. SOBRES SABOR A ESPAÑA</t>
  </si>
  <si>
    <t>1474</t>
  </si>
  <si>
    <t>OFIC. HOJA RECLAMACIONES</t>
  </si>
  <si>
    <t>1475</t>
  </si>
  <si>
    <t>OFIC. BANDEJA NEGRA FOLIOS</t>
  </si>
  <si>
    <t>1476</t>
  </si>
  <si>
    <t>OFIC. PORTA DOCUMENTOS KRAFT</t>
  </si>
  <si>
    <t>1477</t>
  </si>
  <si>
    <t>OFIC. CARPETA ARCHIVADOR CAJÓN</t>
  </si>
  <si>
    <t>1478</t>
  </si>
  <si>
    <t>OFIC. CARPETA CON FORRILLOS</t>
  </si>
  <si>
    <t>1479</t>
  </si>
  <si>
    <t>OFIC. CARPETA GOMAS</t>
  </si>
  <si>
    <t>1480</t>
  </si>
  <si>
    <t>OFIC. CARPETA ENCUADERNAR</t>
  </si>
  <si>
    <t>1481</t>
  </si>
  <si>
    <t>OFIC. MASILLA ASHESIVA</t>
  </si>
  <si>
    <t>1482</t>
  </si>
  <si>
    <t>OFIC. SELLO PARA CARTA</t>
  </si>
  <si>
    <t>1483</t>
  </si>
  <si>
    <t>OFIC. TIRA CUELGA CUADROS</t>
  </si>
  <si>
    <t>1484</t>
  </si>
  <si>
    <t>OFIC. CARTEL SALIDA EMERGENCIA</t>
  </si>
  <si>
    <t>1485</t>
  </si>
  <si>
    <t>OFIC. CARTEL SALIDA</t>
  </si>
  <si>
    <t>1487</t>
  </si>
  <si>
    <t>OFIC. FOLIOS (PAQUETE 500 UNID)</t>
  </si>
  <si>
    <t>1488</t>
  </si>
  <si>
    <t>OFIC. SUBRAYADOR NARANJA</t>
  </si>
  <si>
    <t>1489</t>
  </si>
  <si>
    <t>OFIC. SUBRAYADOR AZUL</t>
  </si>
  <si>
    <t>1490</t>
  </si>
  <si>
    <t>OFIC. SUBRAYADOR ROSA</t>
  </si>
  <si>
    <t>1491</t>
  </si>
  <si>
    <t>OFIC. SUBRAYADOR VERDE</t>
  </si>
  <si>
    <t>1492</t>
  </si>
  <si>
    <t>OFIC. SUBRAYADOR AMARILLO</t>
  </si>
  <si>
    <t>1494</t>
  </si>
  <si>
    <t>OFIC. ROTULADOR ROJO</t>
  </si>
  <si>
    <t>1495</t>
  </si>
  <si>
    <t>OFIC. GOMAS ELÁSTICAS</t>
  </si>
  <si>
    <t>1496</t>
  </si>
  <si>
    <t>OFIC. CLIPS Nº2</t>
  </si>
  <si>
    <t>1497</t>
  </si>
  <si>
    <t>OFIC. CUTTER M-9</t>
  </si>
  <si>
    <t>1498</t>
  </si>
  <si>
    <t>OFIC. RECAMBIO CUCHILLA CUTTER</t>
  </si>
  <si>
    <t>1630</t>
  </si>
  <si>
    <t>H. FRESA</t>
  </si>
  <si>
    <t>153</t>
  </si>
  <si>
    <t>HELADOS</t>
  </si>
  <si>
    <t>3035</t>
  </si>
  <si>
    <t>TURRÓN DURO 'EL ALMENDRO'</t>
  </si>
  <si>
    <t>3036</t>
  </si>
  <si>
    <t>TURRÓN BLANDO 'EL ALMENDRO'</t>
  </si>
  <si>
    <t>3037</t>
  </si>
  <si>
    <t>TURRÓN DURO 'DELAVIUDA'</t>
  </si>
  <si>
    <t>3038</t>
  </si>
  <si>
    <t>TURRÓN BLANDO 'DELAVIUDA'</t>
  </si>
  <si>
    <t>3041</t>
  </si>
  <si>
    <t>MANZANA DE CHOCOLATE</t>
  </si>
  <si>
    <t>CHOCOLATES</t>
  </si>
  <si>
    <t>3045</t>
  </si>
  <si>
    <t>fresa</t>
  </si>
  <si>
    <t>132</t>
  </si>
  <si>
    <t>GOLOSINAS</t>
  </si>
  <si>
    <t>3125</t>
  </si>
  <si>
    <t>ÁRBOLES DECORATIVOS</t>
  </si>
  <si>
    <t>152</t>
  </si>
  <si>
    <t>3154</t>
  </si>
  <si>
    <t>DISPENSADOR GEL PORCELANA</t>
  </si>
  <si>
    <t>3161</t>
  </si>
  <si>
    <t>NEVERA CLIENTES GRANDE</t>
  </si>
  <si>
    <t>3166</t>
  </si>
  <si>
    <t>DOSIFICADOR METACRILATO</t>
  </si>
  <si>
    <t>3175</t>
  </si>
  <si>
    <t>UT. RESISTENCIAS PARA TERMOSELLADORA GRANDE</t>
  </si>
  <si>
    <t>3176</t>
  </si>
  <si>
    <t>UT. CUCHARILLAS CREMOR</t>
  </si>
  <si>
    <t>3178</t>
  </si>
  <si>
    <t>UT. TEFLÓN TERMOSELLADORA</t>
  </si>
  <si>
    <t>AF213.25</t>
  </si>
  <si>
    <t>ENVASADORA VERTICAL AUTOMATICA AC-650-2P</t>
  </si>
  <si>
    <t>AF215,49</t>
  </si>
  <si>
    <t>AIRE ACONDICIONADO SUSONA</t>
  </si>
  <si>
    <t>AF215.49</t>
  </si>
  <si>
    <t>AF218.6</t>
  </si>
  <si>
    <t>MERCEDES 9648CSC</t>
  </si>
  <si>
    <t>AFCABEZALGODEX</t>
  </si>
  <si>
    <t>AF CABEZAL GODEX</t>
  </si>
  <si>
    <t>COM</t>
  </si>
  <si>
    <t>COMISIÓN AMAZON</t>
  </si>
  <si>
    <t>REEM</t>
  </si>
  <si>
    <t>COMISIÓN CONTRAREEMBOLSO</t>
  </si>
  <si>
    <t>AF212.29</t>
  </si>
  <si>
    <t>REFORMA LA LAGUNA</t>
  </si>
  <si>
    <t>P</t>
  </si>
  <si>
    <t>1009</t>
  </si>
  <si>
    <t>SEPARADOR CAJAS SEMIDURO</t>
  </si>
  <si>
    <t>LUGAR FRESCO Y SECO</t>
  </si>
  <si>
    <t>1010</t>
  </si>
  <si>
    <t>FAJA BOTELLA 250ML</t>
  </si>
  <si>
    <t>1013</t>
  </si>
  <si>
    <t>FAJA FRESA</t>
  </si>
  <si>
    <t>1014</t>
  </si>
  <si>
    <t>FAJA NARANJA</t>
  </si>
  <si>
    <t>1015</t>
  </si>
  <si>
    <t>FAJA CROCANTI</t>
  </si>
  <si>
    <t>1016</t>
  </si>
  <si>
    <t>FAJA MARIA</t>
  </si>
  <si>
    <t>1017</t>
  </si>
  <si>
    <t>FAJA BARQUILLO</t>
  </si>
  <si>
    <t>1018</t>
  </si>
  <si>
    <t>FAJA OREO</t>
  </si>
  <si>
    <t>1020</t>
  </si>
  <si>
    <t>LIMP. TRAPOS</t>
  </si>
  <si>
    <t>1032</t>
  </si>
  <si>
    <t>FAJAS F.DESH. HIGOS</t>
  </si>
  <si>
    <t>1118</t>
  </si>
  <si>
    <t>GOLOSINA REGALIZ GIGANTE FRESA BRILLO RELLENO</t>
  </si>
  <si>
    <t>1120</t>
  </si>
  <si>
    <t>ETIQUETA TURRONES SAE</t>
  </si>
  <si>
    <t>1152</t>
  </si>
  <si>
    <t>1163</t>
  </si>
  <si>
    <t>GRANEL BOMBÓN CAFÉ Y CREMA</t>
  </si>
  <si>
    <t>1174</t>
  </si>
  <si>
    <t>LLAVERO REGALO</t>
  </si>
  <si>
    <t>1175</t>
  </si>
  <si>
    <t>BOLSA SAE PAPEL RISADO</t>
  </si>
  <si>
    <t>1176</t>
  </si>
  <si>
    <t>VITOLA YEMAS</t>
  </si>
  <si>
    <t>1197</t>
  </si>
  <si>
    <t>ETIQUETA PANES</t>
  </si>
  <si>
    <t>1209</t>
  </si>
  <si>
    <t>ETIQUETA MIEL 52*20MM</t>
  </si>
  <si>
    <t>1210</t>
  </si>
  <si>
    <t>ETIQUETA MIEL 40*95MM</t>
  </si>
  <si>
    <t>1220</t>
  </si>
  <si>
    <t>GRANEL CARAMELO MIEL Y JALEA REAL</t>
  </si>
  <si>
    <t>1224</t>
  </si>
  <si>
    <t>CARTONES GALLETAS DE AVENA Y COCO MOD.1</t>
  </si>
  <si>
    <t>1225</t>
  </si>
  <si>
    <t>CARTONES GALLETAS AVENA Y COCO MOD. 2</t>
  </si>
  <si>
    <t>1231</t>
  </si>
  <si>
    <t>ETIQUETA PATE CAÑA DE LOMO</t>
  </si>
  <si>
    <t>1232</t>
  </si>
  <si>
    <t>ETIQUETA PATE CLASICO</t>
  </si>
  <si>
    <t>1233</t>
  </si>
  <si>
    <t>ETIQUETA PATE PREDRO XIMENEZ</t>
  </si>
  <si>
    <t>1234</t>
  </si>
  <si>
    <t>ETIQUETA PATE FINAS HIERBAS</t>
  </si>
  <si>
    <t>1235</t>
  </si>
  <si>
    <t>ETIQUETAS PATE PIMIENTA BLANCA</t>
  </si>
  <si>
    <t>1236</t>
  </si>
  <si>
    <t>ETIQUETA PATE JAMON IBERICO</t>
  </si>
  <si>
    <t>1239</t>
  </si>
  <si>
    <t>PRIMER PREMIO</t>
  </si>
  <si>
    <t>S/D</t>
  </si>
  <si>
    <t>1240</t>
  </si>
  <si>
    <t>SEGUNDO PREMIO</t>
  </si>
  <si>
    <t>1241</t>
  </si>
  <si>
    <t>TERCER PREMIO</t>
  </si>
  <si>
    <t>1244</t>
  </si>
  <si>
    <t>BOMBÓN HIGO</t>
  </si>
  <si>
    <t>1263</t>
  </si>
  <si>
    <t>CARTONES HIGOS SECOS</t>
  </si>
  <si>
    <t>1266</t>
  </si>
  <si>
    <t>CARTONES BOMBONES DE HIGOS</t>
  </si>
  <si>
    <t>1280</t>
  </si>
  <si>
    <t>OFIC. PILAS AAA</t>
  </si>
  <si>
    <t>1286</t>
  </si>
  <si>
    <t>ETIQUETA TEJAS 23X5.4 CM</t>
  </si>
  <si>
    <t>1289</t>
  </si>
  <si>
    <t>ESTUCHE TURRÓN CHOCO ALMENDRA SUP 300</t>
  </si>
  <si>
    <t>1290</t>
  </si>
  <si>
    <t>ESTUCHE TURRÓN MAZAPAN PISTACHO 300</t>
  </si>
  <si>
    <t>1291</t>
  </si>
  <si>
    <t>ESTUCHE TURRON CHOCOLATE GUINDA LICOR 200</t>
  </si>
  <si>
    <t>1292</t>
  </si>
  <si>
    <t>ESTUCHE TURRON CHOCOLATE NARANJA 200</t>
  </si>
  <si>
    <t>1293</t>
  </si>
  <si>
    <t>ESTUCHE TURRON CHOCOLATE CAFE 200</t>
  </si>
  <si>
    <t>1295</t>
  </si>
  <si>
    <t>ESTUCHE TURRON MAZAPAN NARANJA 300</t>
  </si>
  <si>
    <t>1296</t>
  </si>
  <si>
    <t>ESTUCHE TURRON GUIRLACHE DURO SUPREMA 200</t>
  </si>
  <si>
    <t>1297</t>
  </si>
  <si>
    <t>ESTUCHE TURRON NATA CON NUECES SUPREMA 300</t>
  </si>
  <si>
    <t>1298</t>
  </si>
  <si>
    <t>ESTUCHE TURRON YEMA TOSTADA SUPREMA 300</t>
  </si>
  <si>
    <t>1299</t>
  </si>
  <si>
    <t>ESTUCHE TURRON COCO SUPREMA 300</t>
  </si>
  <si>
    <t>1300</t>
  </si>
  <si>
    <t>ESTUCHE TURRON MAZAPAN CON PASAS 300</t>
  </si>
  <si>
    <t>1301</t>
  </si>
  <si>
    <t>ESTUCHE TURRON CHOCOLATE WHISKY 200</t>
  </si>
  <si>
    <t>1302</t>
  </si>
  <si>
    <t>ESTUCHE TURRON ALMENDRA DURO SUPREMA 300</t>
  </si>
  <si>
    <t>1303</t>
  </si>
  <si>
    <t>ESTUCHE TURRON PISTACHO DURO SUPREMA 200</t>
  </si>
  <si>
    <t>1307</t>
  </si>
  <si>
    <t>BOLSA ALMENDRA LARGUETA PIEL</t>
  </si>
  <si>
    <t>4,00</t>
  </si>
  <si>
    <t>1317</t>
  </si>
  <si>
    <t>ETIQUETA SEMIDURO FRUTOS DEL BOSQUE</t>
  </si>
  <si>
    <t>1318</t>
  </si>
  <si>
    <t>ETIQUETA SEMIDURO TROPICALES</t>
  </si>
  <si>
    <t>1334</t>
  </si>
  <si>
    <t>GRANEL BOMBON BLANCO - CHOCO LECHE SOCADO</t>
  </si>
  <si>
    <t>1335</t>
  </si>
  <si>
    <t>ETIQUETA DULCE DE LECHE SAE 450G</t>
  </si>
  <si>
    <t>154</t>
  </si>
  <si>
    <t>GRANEL DESHIDRATADO HIGO</t>
  </si>
  <si>
    <t>306</t>
  </si>
  <si>
    <t>GRANEL CONFITADA CIDRA  4KG</t>
  </si>
  <si>
    <t>621</t>
  </si>
  <si>
    <t>ETIQUETAS (SEMIDURO ALMENDRA BAÑADA EN CHOCOLATE)</t>
  </si>
  <si>
    <t>622</t>
  </si>
  <si>
    <t>ETIQUETAS (SEMIDURO SURTIDO F. SECOS)</t>
  </si>
  <si>
    <t>824</t>
  </si>
  <si>
    <t>836</t>
  </si>
  <si>
    <t>LIMP. DESENGRASANTE KH7</t>
  </si>
  <si>
    <t>845</t>
  </si>
  <si>
    <t>GRANEL MAZAPAN PASTEL DE GLORIA</t>
  </si>
  <si>
    <t>847</t>
  </si>
  <si>
    <t>GRANEL MAZAPAN GUINDA</t>
  </si>
  <si>
    <t>849</t>
  </si>
  <si>
    <t>GRANEL MAZAPAN JAMONCITOS</t>
  </si>
  <si>
    <t>852</t>
  </si>
  <si>
    <t>GRANEL MAZAPAN PASTA DE ALMENDRA SIN AZÚCAR</t>
  </si>
  <si>
    <t>867</t>
  </si>
  <si>
    <t>GRANEL GRAGEA ALMENDRA LECHE</t>
  </si>
  <si>
    <t>9999999998</t>
  </si>
  <si>
    <t>ARTICULOS VARIOS 10</t>
  </si>
  <si>
    <t>9999999999</t>
  </si>
  <si>
    <t>CHOCOLATE</t>
  </si>
  <si>
    <t>290</t>
  </si>
  <si>
    <t>GRANEL GARRAPIÑADA AVELLANA SIN PIEL</t>
  </si>
  <si>
    <t>365</t>
  </si>
  <si>
    <t>998</t>
  </si>
  <si>
    <t>GRANEL GARRAPIÑADA LINO</t>
  </si>
  <si>
    <t>1664</t>
  </si>
  <si>
    <t>PALET</t>
  </si>
  <si>
    <t>CC</t>
  </si>
  <si>
    <t>1637</t>
  </si>
  <si>
    <t>PROMO</t>
  </si>
  <si>
    <t>PROMOCIÓN</t>
  </si>
  <si>
    <t>3360</t>
  </si>
  <si>
    <t>TACO DE MADERA</t>
  </si>
  <si>
    <t>3361</t>
  </si>
  <si>
    <t>SOPORTE PRECIO IMÁN INCLINADO</t>
  </si>
  <si>
    <t>3362</t>
  </si>
  <si>
    <t>SOPORTE PRECIO IMÁN VERTICAL</t>
  </si>
  <si>
    <t>3363</t>
  </si>
  <si>
    <t>SOPORTE PRECIOS ALTOS</t>
  </si>
  <si>
    <t>3364</t>
  </si>
  <si>
    <t>SOPORTE CARTELERÍA DE FAMILIAS</t>
  </si>
  <si>
    <t>3365</t>
  </si>
  <si>
    <t>SOPORTE CARTEL DE CALLE</t>
  </si>
  <si>
    <t>3366</t>
  </si>
  <si>
    <t>PESOS SOPORTE CARTEL DE CALLE</t>
  </si>
  <si>
    <t>3367</t>
  </si>
  <si>
    <t>SOPORTE PRECIO "EL ALMENDRO"</t>
  </si>
  <si>
    <t>3368</t>
  </si>
  <si>
    <t>SOPORTE PRECIO METACRILATO</t>
  </si>
  <si>
    <t>3369</t>
  </si>
  <si>
    <t>CARTEL MADERA "EL ALMENDRO"</t>
  </si>
  <si>
    <t>3370</t>
  </si>
  <si>
    <t>PINZAS CARTELERIA FAMILIA</t>
  </si>
  <si>
    <t>3371</t>
  </si>
  <si>
    <t>BANDEROLAS APERTURA</t>
  </si>
  <si>
    <t>3372</t>
  </si>
  <si>
    <t>ZZ</t>
  </si>
  <si>
    <t>3373</t>
  </si>
  <si>
    <t>3374</t>
  </si>
  <si>
    <t>3375</t>
  </si>
  <si>
    <t>ROLLO DE CINTA RASO 16MM NEGRA</t>
  </si>
  <si>
    <t>1136</t>
  </si>
  <si>
    <t>BOLSAS T CAJA MADERA NATURAL SER. GRIS</t>
  </si>
  <si>
    <t>1,3000</t>
  </si>
  <si>
    <t>3032</t>
  </si>
  <si>
    <t>QUESO CURADO</t>
  </si>
  <si>
    <t>IBÉRICOS</t>
  </si>
  <si>
    <t>3,4867</t>
  </si>
  <si>
    <t>3075</t>
  </si>
  <si>
    <t>GRANEL CACAHUETES BAÑADOS CHOCOLATE NEGRO</t>
  </si>
  <si>
    <t>11,4800</t>
  </si>
  <si>
    <t>3076</t>
  </si>
  <si>
    <t>GRANEL ALMENDRAS BAÑADAS AL CACAO</t>
  </si>
  <si>
    <t>13,9000</t>
  </si>
  <si>
    <t>3079</t>
  </si>
  <si>
    <t>GRANEL ANACARDOS BAÑADOS CHOCOLATE NEGRO</t>
  </si>
  <si>
    <t>13,4900</t>
  </si>
  <si>
    <t>3080</t>
  </si>
  <si>
    <t>GRANEL PISTACHOS BAÑADOS CHOCOLATE LECHE</t>
  </si>
  <si>
    <t>19,0900</t>
  </si>
  <si>
    <t>3094</t>
  </si>
  <si>
    <t>VINO RIBERA DEL DUERO MISIVA</t>
  </si>
  <si>
    <t>4,0400</t>
  </si>
  <si>
    <t>3314</t>
  </si>
  <si>
    <t>ARMARIO DE LIMPIEZA</t>
  </si>
  <si>
    <t>1313</t>
  </si>
  <si>
    <t>GRANEL GARRAPIÑADA AVELLANA CON PIEL</t>
  </si>
  <si>
    <t>5,3858</t>
  </si>
  <si>
    <t>289</t>
  </si>
  <si>
    <t>GRANEL GARRAPIÑADA SESAMO</t>
  </si>
  <si>
    <t>0,1800</t>
  </si>
  <si>
    <t>868</t>
  </si>
  <si>
    <t>GRANEL GARRAPIÑADA CACAHUETE SALADO</t>
  </si>
  <si>
    <t>2,5072</t>
  </si>
  <si>
    <t>954</t>
  </si>
  <si>
    <t>GRANEL GARRAPIÑADA ALMENDRA MARCONA</t>
  </si>
  <si>
    <t>5,5400</t>
  </si>
  <si>
    <t>956</t>
  </si>
  <si>
    <t>GRANEL GARRAPIÑADA PIÑÓN</t>
  </si>
  <si>
    <t>27,3729</t>
  </si>
  <si>
    <t>961</t>
  </si>
  <si>
    <t>GRANEL GARRAPIÑADA PIPA CALABAZA</t>
  </si>
  <si>
    <t>967</t>
  </si>
  <si>
    <t>GRANEL GARRAPIÑADA NUEZ</t>
  </si>
  <si>
    <t>5,8484</t>
  </si>
  <si>
    <t>1315</t>
  </si>
  <si>
    <t>BOLSA ANACARDO PIEL 22.88 KG</t>
  </si>
  <si>
    <t>8,1250</t>
  </si>
  <si>
    <t>1349</t>
  </si>
  <si>
    <t>VINO VIÑA VERDE 18.7CL</t>
  </si>
  <si>
    <t>0,9000</t>
  </si>
  <si>
    <t>GRANEL DESHIDRATADO ALBARICOQUE</t>
  </si>
  <si>
    <t>3,1500</t>
  </si>
  <si>
    <t>GRANEL DESHIDRATADO CIRUELAS</t>
  </si>
  <si>
    <t>2,9000</t>
  </si>
  <si>
    <t>1627</t>
  </si>
  <si>
    <t>CLICHE CAJA</t>
  </si>
  <si>
    <t>85,0000</t>
  </si>
  <si>
    <t>423</t>
  </si>
  <si>
    <t>BOLSAS 3.5*22 PET (BOLSAS F SECO PIÑÓN)</t>
  </si>
  <si>
    <t>0,0362</t>
  </si>
  <si>
    <t>475</t>
  </si>
  <si>
    <t>TARRINA T250</t>
  </si>
  <si>
    <t>0,0387</t>
  </si>
  <si>
    <t>476</t>
  </si>
  <si>
    <t>BOLSAS FUELLE PEQUEÑA</t>
  </si>
  <si>
    <t>0,0474</t>
  </si>
  <si>
    <t>477</t>
  </si>
  <si>
    <t>BOLSAS FUELLE GRANDE 10X30+6CM</t>
  </si>
  <si>
    <t>0,0795</t>
  </si>
  <si>
    <t>480</t>
  </si>
  <si>
    <t>TARRINA T500</t>
  </si>
  <si>
    <t>0,0517</t>
  </si>
  <si>
    <t>618</t>
  </si>
  <si>
    <t>BOLSAS 8*18</t>
  </si>
  <si>
    <t>0,0149</t>
  </si>
  <si>
    <t>625</t>
  </si>
  <si>
    <t>BOLSAS F.SECO 30X40-200</t>
  </si>
  <si>
    <t>0,0437</t>
  </si>
  <si>
    <t>644</t>
  </si>
  <si>
    <t>BOLSAS 12*25</t>
  </si>
  <si>
    <t>0,0240</t>
  </si>
  <si>
    <t>727</t>
  </si>
  <si>
    <t>BOLSAS 5*72 (REGALIZ)</t>
  </si>
  <si>
    <t>0,0282</t>
  </si>
  <si>
    <t>748</t>
  </si>
  <si>
    <t>754</t>
  </si>
  <si>
    <t>TARRINA T750</t>
  </si>
  <si>
    <t>0,0754</t>
  </si>
  <si>
    <t>828</t>
  </si>
  <si>
    <t>BOLSAS BASE CARTÓN GRANDES</t>
  </si>
  <si>
    <t>0,0399</t>
  </si>
  <si>
    <t>854</t>
  </si>
  <si>
    <t>BOLSAS BASE CARTÓN PEQUEÑA</t>
  </si>
  <si>
    <t>0,0370</t>
  </si>
  <si>
    <t>890</t>
  </si>
  <si>
    <t>GRANEL PASAS SULTANAS</t>
  </si>
  <si>
    <t>2,0000</t>
  </si>
  <si>
    <t>945</t>
  </si>
  <si>
    <t>GRANEL DESHIDRATADO DATIL EN RAMA</t>
  </si>
  <si>
    <t>3,2000</t>
  </si>
  <si>
    <t>AF212.5</t>
  </si>
  <si>
    <t>INSTALACIONES TECNICAS OFICINAS</t>
  </si>
  <si>
    <t>3.678,0000</t>
  </si>
  <si>
    <t>PORTE</t>
  </si>
  <si>
    <t>123,2100</t>
  </si>
  <si>
    <t>TICKET 4</t>
  </si>
  <si>
    <t>59,2900</t>
  </si>
  <si>
    <t>TICKET21</t>
  </si>
  <si>
    <t>1003</t>
  </si>
  <si>
    <t>GRANEL PAST. COQUITOS</t>
  </si>
  <si>
    <t>4,0864</t>
  </si>
  <si>
    <t>1139</t>
  </si>
  <si>
    <t>GRANEL TOSTADO ALMENDRA PIEL SALADA</t>
  </si>
  <si>
    <t>FRUTOS SECOS</t>
  </si>
  <si>
    <t>9,5000</t>
  </si>
  <si>
    <t>1140</t>
  </si>
  <si>
    <t>GRANEL TOSTADO ANACARDO</t>
  </si>
  <si>
    <t>10,0000</t>
  </si>
  <si>
    <t>1141</t>
  </si>
  <si>
    <t>GRANEL PORCION GUIRLACHE DURO</t>
  </si>
  <si>
    <t>7,6934</t>
  </si>
  <si>
    <t>1142</t>
  </si>
  <si>
    <t>GRANEL PORCION ALMENDRA DURO</t>
  </si>
  <si>
    <t>8,8796</t>
  </si>
  <si>
    <t>1143</t>
  </si>
  <si>
    <t>GRANEL PORCION CHOCOLATE ALMENDRA</t>
  </si>
  <si>
    <t>7,8000</t>
  </si>
  <si>
    <t>1144</t>
  </si>
  <si>
    <t>GRANEL PORCION COCO</t>
  </si>
  <si>
    <t>3,9078</t>
  </si>
  <si>
    <t>1145</t>
  </si>
  <si>
    <t>GRANEL PORCION YEMA TOSTADA</t>
  </si>
  <si>
    <t>5,9591</t>
  </si>
  <si>
    <t>1146</t>
  </si>
  <si>
    <t>GRANEL PORCION NATA NUEZ</t>
  </si>
  <si>
    <t>6,1598</t>
  </si>
  <si>
    <t>1164</t>
  </si>
  <si>
    <t>GRANEL BOMBÓN COCO</t>
  </si>
  <si>
    <t>3,7500</t>
  </si>
  <si>
    <t>1165</t>
  </si>
  <si>
    <t>GRANEL BOMBÓN CARAMELO</t>
  </si>
  <si>
    <t>6,5000</t>
  </si>
  <si>
    <t>1218</t>
  </si>
  <si>
    <t>GRANEL CARAMELO MIEL Y ALMENDRAS</t>
  </si>
  <si>
    <t>6,2500</t>
  </si>
  <si>
    <t>1222</t>
  </si>
  <si>
    <t>GRANEL CARAMELO MIEL Y JALEA</t>
  </si>
  <si>
    <t>5,7501</t>
  </si>
  <si>
    <t>1245</t>
  </si>
  <si>
    <t>GRANEL MAZAPAN CAJA HUESO DE SANTO</t>
  </si>
  <si>
    <t>0,5767</t>
  </si>
  <si>
    <t>1246</t>
  </si>
  <si>
    <t>GRANEL CAJA  ALMENDRA RELLENA DE ALMENDRA</t>
  </si>
  <si>
    <t>0,9275</t>
  </si>
  <si>
    <t>1247</t>
  </si>
  <si>
    <t>GRANEL MAZAPAN CAJA FIGURITA</t>
  </si>
  <si>
    <t>0,6088</t>
  </si>
  <si>
    <t>1248</t>
  </si>
  <si>
    <t>GRANEL MAZAPAN CAJA PASTEL DE YEMA</t>
  </si>
  <si>
    <t>0,9240</t>
  </si>
  <si>
    <t>1249</t>
  </si>
  <si>
    <t>GRANEL CAJA ALMENDRA RELLENA DE CACAHUETE</t>
  </si>
  <si>
    <t>0,9318</t>
  </si>
  <si>
    <t>1310</t>
  </si>
  <si>
    <t>BOMBON HIGO (4UNID)</t>
  </si>
  <si>
    <t>14,0000</t>
  </si>
  <si>
    <t>244</t>
  </si>
  <si>
    <t>GRANEL CARAMELO MIEL Y PROPOLEO</t>
  </si>
  <si>
    <t>7,4672</t>
  </si>
  <si>
    <t>246</t>
  </si>
  <si>
    <t>GRANEL MAZAPAN HUESOS DE SANTO</t>
  </si>
  <si>
    <t>5,1500</t>
  </si>
  <si>
    <t>247</t>
  </si>
  <si>
    <t>GRANEL CARAMELO MIEL Y JENGIBRE</t>
  </si>
  <si>
    <t>4,8301</t>
  </si>
  <si>
    <t>297</t>
  </si>
  <si>
    <t>GRANEL CONFITADO NARANJAS 1/4 4KG</t>
  </si>
  <si>
    <t>4,1000</t>
  </si>
  <si>
    <t>298</t>
  </si>
  <si>
    <t>GRANEL PAST. LAZOS</t>
  </si>
  <si>
    <t>4,4200</t>
  </si>
  <si>
    <t>304</t>
  </si>
  <si>
    <t>GRANEL CONFITADO NARANJAS ENTERAS 5KG</t>
  </si>
  <si>
    <t>4,0000</t>
  </si>
  <si>
    <t>314</t>
  </si>
  <si>
    <t>GRANEL PAST. LAZO CEBRA</t>
  </si>
  <si>
    <t>4,2000</t>
  </si>
  <si>
    <t>320</t>
  </si>
  <si>
    <t>GRANEL ALMENDRAS RELLENAS DE CACAHUETE</t>
  </si>
  <si>
    <t>4,1736</t>
  </si>
  <si>
    <t>324</t>
  </si>
  <si>
    <t>GRANEL PAST. MINIROSCOS</t>
  </si>
  <si>
    <t>343</t>
  </si>
  <si>
    <t>BOLSA VAINILLA CRISTAL BOTE</t>
  </si>
  <si>
    <t>49,5704</t>
  </si>
  <si>
    <t>41</t>
  </si>
  <si>
    <t>GRANEL PAST. PESTIÑOS</t>
  </si>
  <si>
    <t>4,7402</t>
  </si>
  <si>
    <t>411</t>
  </si>
  <si>
    <t>GRANEL PAST. PESTIÑO MIEL</t>
  </si>
  <si>
    <t>6,2964</t>
  </si>
  <si>
    <t>44</t>
  </si>
  <si>
    <t>GRANEL PAST. ROSQUILLAS AL JEREZ</t>
  </si>
  <si>
    <t>3,8988</t>
  </si>
  <si>
    <t>45</t>
  </si>
  <si>
    <t>GRANEL BOMBÓN HUEVO PRALINE MAXIOVETTI PASSION</t>
  </si>
  <si>
    <t>5,2138</t>
  </si>
  <si>
    <t>47</t>
  </si>
  <si>
    <t>GRANEL PAST. ROSQUILLO VINO</t>
  </si>
  <si>
    <t>3,8800</t>
  </si>
  <si>
    <t>470</t>
  </si>
  <si>
    <t>GRANEL DESHIDRATADO FLOR DE HIBISCUS</t>
  </si>
  <si>
    <t>6,8000</t>
  </si>
  <si>
    <t>474</t>
  </si>
  <si>
    <t>ACEITE GIRASOL</t>
  </si>
  <si>
    <t>483</t>
  </si>
  <si>
    <t>GRANEL ALMENDRAS RELLENAS DE ALMENDRA</t>
  </si>
  <si>
    <t>6,3440</t>
  </si>
  <si>
    <t>511</t>
  </si>
  <si>
    <t>GRANEL PAST. COQUITOS CHOCO</t>
  </si>
  <si>
    <t>4,0800</t>
  </si>
  <si>
    <t>519</t>
  </si>
  <si>
    <t>GRANEL PAST. COOKIES AVELLANA</t>
  </si>
  <si>
    <t>5,2400</t>
  </si>
  <si>
    <t>557</t>
  </si>
  <si>
    <t>GRANEL GRAGEA ALMENDRA</t>
  </si>
  <si>
    <t>13,0388</t>
  </si>
  <si>
    <t>563</t>
  </si>
  <si>
    <t>GRANEL PAST. ARTESANITAS</t>
  </si>
  <si>
    <t>4,5006</t>
  </si>
  <si>
    <t>611</t>
  </si>
  <si>
    <t>BOLSA SEMILLA DE LINO</t>
  </si>
  <si>
    <t>1,1700</t>
  </si>
  <si>
    <t>62</t>
  </si>
  <si>
    <t>GRANEL PAST. PERRUNAS</t>
  </si>
  <si>
    <t>620</t>
  </si>
  <si>
    <t>GOLOSINA PIRULETA CLASICA PEQUEÑA 30G OPACA REF.021</t>
  </si>
  <si>
    <t>0,2870</t>
  </si>
  <si>
    <t>663</t>
  </si>
  <si>
    <t>GRANEL BOMBÓN GUINDA LICOR</t>
  </si>
  <si>
    <t>8,6000</t>
  </si>
  <si>
    <t>68</t>
  </si>
  <si>
    <t>GRANEL PAST. LENGUETAS</t>
  </si>
  <si>
    <t>4,9500</t>
  </si>
  <si>
    <t>724</t>
  </si>
  <si>
    <t>GRANEL MAZAPAN FIGURITAS</t>
  </si>
  <si>
    <t>725</t>
  </si>
  <si>
    <t>GRANEL CONFITADA PERAS</t>
  </si>
  <si>
    <t>4,5900</t>
  </si>
  <si>
    <t>750</t>
  </si>
  <si>
    <t>GRANEL DESHIDRATADO POMELO</t>
  </si>
  <si>
    <t>4,0499</t>
  </si>
  <si>
    <t>753</t>
  </si>
  <si>
    <t>GRANEL DESHIDRATADO JENGIBRE</t>
  </si>
  <si>
    <t>3,7000</t>
  </si>
  <si>
    <t>762</t>
  </si>
  <si>
    <t>GRANEL PAST. GALLETA INTEGRAL</t>
  </si>
  <si>
    <t>4,1500</t>
  </si>
  <si>
    <t>795</t>
  </si>
  <si>
    <t>GRANEL CONFITADA CALABAZA</t>
  </si>
  <si>
    <t>3,0000</t>
  </si>
  <si>
    <t>846</t>
  </si>
  <si>
    <t>GRANEL MAZAPAN PASTEL DE YEMA</t>
  </si>
  <si>
    <t>848</t>
  </si>
  <si>
    <t>GRANEL MAZAPAN EMPIÑONADOS</t>
  </si>
  <si>
    <t>19,9000</t>
  </si>
  <si>
    <t>851</t>
  </si>
  <si>
    <t>GRANEL MAZAPAN FIGURITAS SIN AZÚCAR</t>
  </si>
  <si>
    <t>6,1500</t>
  </si>
  <si>
    <t>866</t>
  </si>
  <si>
    <t>GRANEL GRAGEA ALMENDRA BLANCO</t>
  </si>
  <si>
    <t>9,1000</t>
  </si>
  <si>
    <t>871</t>
  </si>
  <si>
    <t>GRANEL CONFITADA CEREZAS</t>
  </si>
  <si>
    <t>6,8300</t>
  </si>
  <si>
    <t>918</t>
  </si>
  <si>
    <t>GRANEL MAZAPAN HUESOS DE SANTO CHOCOLATE</t>
  </si>
  <si>
    <t>7,0500</t>
  </si>
  <si>
    <t>928</t>
  </si>
  <si>
    <t>GRANEL GRAGEA NUECES LECHE</t>
  </si>
  <si>
    <t>10,9500</t>
  </si>
  <si>
    <t>929</t>
  </si>
  <si>
    <t>GRANEL GRAGEA PIPAS TRES CHOCOLATES</t>
  </si>
  <si>
    <t>6,4500</t>
  </si>
  <si>
    <t>955</t>
  </si>
  <si>
    <t>GRANEL BOMBÓN AVELLANA</t>
  </si>
  <si>
    <t>8,3460</t>
  </si>
  <si>
    <t>957</t>
  </si>
  <si>
    <t>GRANEL BOMBÓN GUINDA</t>
  </si>
  <si>
    <t>5,9400</t>
  </si>
  <si>
    <t>958</t>
  </si>
  <si>
    <t>GRANEL BOMBÓN CEREAL</t>
  </si>
  <si>
    <t>5,0933</t>
  </si>
  <si>
    <t>1311</t>
  </si>
  <si>
    <t>BOLSA AVELLANA CON PIEL 20KG</t>
  </si>
  <si>
    <t>7,2012</t>
  </si>
  <si>
    <t>1365</t>
  </si>
  <si>
    <t>ACEITE AROMA BOLETUS 100ML</t>
  </si>
  <si>
    <t>0,9500</t>
  </si>
  <si>
    <t>1366</t>
  </si>
  <si>
    <t>ACEITE AROMA AJO 100ML</t>
  </si>
  <si>
    <t>1367</t>
  </si>
  <si>
    <t>ACEITE AROMA ALBAHACA 100ML</t>
  </si>
  <si>
    <t>1368</t>
  </si>
  <si>
    <t>ACEITE AROMA GUINDILLA 100ML</t>
  </si>
  <si>
    <t>120</t>
  </si>
  <si>
    <t>PASTELERÍA</t>
  </si>
  <si>
    <t>1,2550</t>
  </si>
  <si>
    <t>1373</t>
  </si>
  <si>
    <t>MANTECADO CACAO</t>
  </si>
  <si>
    <t>MANTECADOS</t>
  </si>
  <si>
    <t>0,2082</t>
  </si>
  <si>
    <t>1374</t>
  </si>
  <si>
    <t>MANTECADO TURRÓN</t>
  </si>
  <si>
    <t>0,2287</t>
  </si>
  <si>
    <t>1375</t>
  </si>
  <si>
    <t>MANTECADO AOVE</t>
  </si>
  <si>
    <t>0,2809</t>
  </si>
  <si>
    <t>1376</t>
  </si>
  <si>
    <t>ROSCO VINO Y ALMENDRAS</t>
  </si>
  <si>
    <t>0,1903</t>
  </si>
  <si>
    <t>1525</t>
  </si>
  <si>
    <t>HOJALDRE ARTESANO</t>
  </si>
  <si>
    <t>0,5572</t>
  </si>
  <si>
    <t>1549</t>
  </si>
  <si>
    <t>SURTIDO LA ANTEQUERANA 500</t>
  </si>
  <si>
    <t>4,2451</t>
  </si>
  <si>
    <t>0,6877</t>
  </si>
  <si>
    <t>1633</t>
  </si>
  <si>
    <t>SURTIDO S/A</t>
  </si>
  <si>
    <t>7,9617</t>
  </si>
  <si>
    <t>1634</t>
  </si>
  <si>
    <t>POLVORÓN ALMENDRA</t>
  </si>
  <si>
    <t>0,2396</t>
  </si>
  <si>
    <t>1635</t>
  </si>
  <si>
    <t>POLVORÓN PISTACHO</t>
  </si>
  <si>
    <t>0,4840</t>
  </si>
  <si>
    <t>1636</t>
  </si>
  <si>
    <t>MANTECADO DOBLE CANELA</t>
  </si>
  <si>
    <t>0,2350</t>
  </si>
  <si>
    <t>1638</t>
  </si>
  <si>
    <t>GRANEL CALABAZA VERDE</t>
  </si>
  <si>
    <t>1640</t>
  </si>
  <si>
    <t>GRANEL CALABAZA AMARILLA</t>
  </si>
  <si>
    <t>1641</t>
  </si>
  <si>
    <t>GRANEL CARAMELO MIEL Y PROPÓLEO S/A</t>
  </si>
  <si>
    <t>6,8200</t>
  </si>
  <si>
    <t>1668</t>
  </si>
  <si>
    <t>Cesta Navidad "La Marimorena"</t>
  </si>
  <si>
    <t>REGALOS</t>
  </si>
  <si>
    <t>27,2705</t>
  </si>
  <si>
    <t>1669</t>
  </si>
  <si>
    <t>Cesta Navidad "Arre Borriquito"</t>
  </si>
  <si>
    <t>33,9200</t>
  </si>
  <si>
    <t>1670</t>
  </si>
  <si>
    <t>Cesta Navidad "Los peces en el río"</t>
  </si>
  <si>
    <t>49,0420</t>
  </si>
  <si>
    <t>1671</t>
  </si>
  <si>
    <t>Cesta Navidad "Feliz Navidad"</t>
  </si>
  <si>
    <t>109,2000</t>
  </si>
  <si>
    <t>1673</t>
  </si>
  <si>
    <t>Cesta Navidad "Mi burrito Sabanero"</t>
  </si>
  <si>
    <t>17,9400</t>
  </si>
  <si>
    <t>1674</t>
  </si>
  <si>
    <t>Cesta Navidad "A Belén, Pastores"</t>
  </si>
  <si>
    <t>37,9400</t>
  </si>
  <si>
    <t>1677</t>
  </si>
  <si>
    <t>PACK SWEET &amp; SALTY</t>
  </si>
  <si>
    <t>147</t>
  </si>
  <si>
    <t>ESTUCHES</t>
  </si>
  <si>
    <t>0,8884</t>
  </si>
  <si>
    <t>1683</t>
  </si>
  <si>
    <t>243</t>
  </si>
  <si>
    <t>GRANEL CARAMELO FRESA</t>
  </si>
  <si>
    <t>4,7300</t>
  </si>
  <si>
    <t>252</t>
  </si>
  <si>
    <t>GRANEL CARAMELO MIEL Y LIMÓN</t>
  </si>
  <si>
    <t>5,5062</t>
  </si>
  <si>
    <t>256</t>
  </si>
  <si>
    <t>GRANEL CARAMELO MIEL</t>
  </si>
  <si>
    <t>5,3158</t>
  </si>
  <si>
    <t>3005</t>
  </si>
  <si>
    <t>MANTECADO CANELA Y AJONJOLÍ</t>
  </si>
  <si>
    <t>5,2607</t>
  </si>
  <si>
    <t>3006</t>
  </si>
  <si>
    <t>POLVORÓN DE PIÑÓN</t>
  </si>
  <si>
    <t>22,0600</t>
  </si>
  <si>
    <t>3007</t>
  </si>
  <si>
    <t>MANTECADO ACEITE OLIVA</t>
  </si>
  <si>
    <t>4,6415</t>
  </si>
  <si>
    <t>3008</t>
  </si>
  <si>
    <t>ALFAJOR DE ALMENDRA</t>
  </si>
  <si>
    <t>12,9113</t>
  </si>
  <si>
    <t>3009</t>
  </si>
  <si>
    <t>ALFAJOR DE PIÑÓN</t>
  </si>
  <si>
    <t>19,0225</t>
  </si>
  <si>
    <t>3010</t>
  </si>
  <si>
    <t>ALFAJOR DE PISTACHO</t>
  </si>
  <si>
    <t>17,6675</t>
  </si>
  <si>
    <t>3011</t>
  </si>
  <si>
    <t>MANTECADA CARMELINA</t>
  </si>
  <si>
    <t>6,6950</t>
  </si>
  <si>
    <t>3012</t>
  </si>
  <si>
    <t>MANTECADA ISABELA</t>
  </si>
  <si>
    <t>3013</t>
  </si>
  <si>
    <t>DELICIA DE ALMENDRA</t>
  </si>
  <si>
    <t>6,4560</t>
  </si>
  <si>
    <t>3014</t>
  </si>
  <si>
    <t>PASTELITO DE HOJA</t>
  </si>
  <si>
    <t>5,6450</t>
  </si>
  <si>
    <t>3015</t>
  </si>
  <si>
    <t>SURTIDO 130 ANIVERSARIO 1,5KG</t>
  </si>
  <si>
    <t>18,2650</t>
  </si>
  <si>
    <t>3016</t>
  </si>
  <si>
    <t>SURTIDO CLÁSICO 500 GR</t>
  </si>
  <si>
    <t>5,1700</t>
  </si>
  <si>
    <t>3017</t>
  </si>
  <si>
    <t>SURTIDO DE NAVIDAD 1KG</t>
  </si>
  <si>
    <t>10,3900</t>
  </si>
  <si>
    <t>3018</t>
  </si>
  <si>
    <t>SURTIDO LA ANTEQUERANA 1KG</t>
  </si>
  <si>
    <t>7,6113</t>
  </si>
  <si>
    <t>3019</t>
  </si>
  <si>
    <t>SURTIDO ABANICO 650GR</t>
  </si>
  <si>
    <t>8,7133</t>
  </si>
  <si>
    <t>3020</t>
  </si>
  <si>
    <t>SURTIDO ABANICO ESPECIAL</t>
  </si>
  <si>
    <t>13,2317</t>
  </si>
  <si>
    <t>3021</t>
  </si>
  <si>
    <t>ESTUCHE HOJALDRE</t>
  </si>
  <si>
    <t>3,6350</t>
  </si>
  <si>
    <t>3022</t>
  </si>
  <si>
    <t>5,3777</t>
  </si>
  <si>
    <t>3023</t>
  </si>
  <si>
    <t>POLVORÓN DE PISTACHO</t>
  </si>
  <si>
    <t>11,1605</t>
  </si>
  <si>
    <t>3024</t>
  </si>
  <si>
    <t>MANTECADO DOBLE DE CANELA</t>
  </si>
  <si>
    <t>3,0449</t>
  </si>
  <si>
    <t>3025</t>
  </si>
  <si>
    <t>5,2613</t>
  </si>
  <si>
    <t>3026</t>
  </si>
  <si>
    <t>MANTECADO DE TURRÓN</t>
  </si>
  <si>
    <t>4,4979</t>
  </si>
  <si>
    <t>3027</t>
  </si>
  <si>
    <t>MANTECADO AOVE Y ALMENDRA</t>
  </si>
  <si>
    <t>4,5386</t>
  </si>
  <si>
    <t>3028</t>
  </si>
  <si>
    <t>ROSCO VINO Y ALMENDRA</t>
  </si>
  <si>
    <t>3,4852</t>
  </si>
  <si>
    <t>3029</t>
  </si>
  <si>
    <t>7,3644</t>
  </si>
  <si>
    <t>3030</t>
  </si>
  <si>
    <t>JAMÓN BLANCO</t>
  </si>
  <si>
    <t>11,7008</t>
  </si>
  <si>
    <t>3033</t>
  </si>
  <si>
    <t>SURTIDO ACOGIDA</t>
  </si>
  <si>
    <t>4,0050</t>
  </si>
  <si>
    <t>3042</t>
  </si>
  <si>
    <t>PACK ENLAZADOS</t>
  </si>
  <si>
    <t>115</t>
  </si>
  <si>
    <t>1,3800</t>
  </si>
  <si>
    <t>3046</t>
  </si>
  <si>
    <t>GRAGEA PIPAS TRES CHOCOLATES AMORTENTIA 100G</t>
  </si>
  <si>
    <t>112</t>
  </si>
  <si>
    <t>GRAGEAS</t>
  </si>
  <si>
    <t>0,7300</t>
  </si>
  <si>
    <t>3052</t>
  </si>
  <si>
    <t>PORCIONES CHOCOLATE PACK</t>
  </si>
  <si>
    <t>0,7800</t>
  </si>
  <si>
    <t>3053</t>
  </si>
  <si>
    <t>BOLSA COMUNIÓN</t>
  </si>
  <si>
    <t>0,9862</t>
  </si>
  <si>
    <t>3060</t>
  </si>
  <si>
    <t>VAINILLINA PURA</t>
  </si>
  <si>
    <t>21,8000</t>
  </si>
  <si>
    <t>3071</t>
  </si>
  <si>
    <t>ESTUCHE FRUTOS SECOS PEQUEÑO</t>
  </si>
  <si>
    <t>3072</t>
  </si>
  <si>
    <t>ESTUCHE FRUTOS SECOS GRANDE</t>
  </si>
  <si>
    <t>0,7560</t>
  </si>
  <si>
    <t>3083</t>
  </si>
  <si>
    <t>BOLSAS DOYPACK GRANDES 160X270X52</t>
  </si>
  <si>
    <t>0,1871</t>
  </si>
  <si>
    <t>3090</t>
  </si>
  <si>
    <t>GRANEL PIPAS SALADAS</t>
  </si>
  <si>
    <t>2,1000</t>
  </si>
  <si>
    <t>3091</t>
  </si>
  <si>
    <t>GRANEL CACAHUETES SALADOS</t>
  </si>
  <si>
    <t>3092</t>
  </si>
  <si>
    <t>GRANEL ANACARDOS SALADOS</t>
  </si>
  <si>
    <t>8,9000</t>
  </si>
  <si>
    <t>3093</t>
  </si>
  <si>
    <t>GRANEL MACADAMIAS SALADAS</t>
  </si>
  <si>
    <t>18,7500</t>
  </si>
  <si>
    <t>3194</t>
  </si>
  <si>
    <t>BOLSA ERRONEAS 3 SOLDADURAS (COMPLEJO) PET+PP CAST (12+50) MICRAS 100X220 ANONIMO</t>
  </si>
  <si>
    <t>0,0278</t>
  </si>
  <si>
    <t>3195</t>
  </si>
  <si>
    <t>BOBINA BOPP + CPP CAST 45,5x7 M-15+40</t>
  </si>
  <si>
    <t>3200</t>
  </si>
  <si>
    <t>UVA PERUANA</t>
  </si>
  <si>
    <t>2,2000</t>
  </si>
  <si>
    <t>3222</t>
  </si>
  <si>
    <t>GRANEL GOMINOLA SURTIDO</t>
  </si>
  <si>
    <t>5,5000</t>
  </si>
  <si>
    <t>3223</t>
  </si>
  <si>
    <t>GRANEL GOMINOLA GAJO NARANJA</t>
  </si>
  <si>
    <t>3224</t>
  </si>
  <si>
    <t>GRANEL GOMINOLA REGALIZ</t>
  </si>
  <si>
    <t>6,5500</t>
  </si>
  <si>
    <t>3225</t>
  </si>
  <si>
    <t>GRANEL GOMINOLA ARROZ CON LECHE</t>
  </si>
  <si>
    <t>6,0000</t>
  </si>
  <si>
    <t>3226</t>
  </si>
  <si>
    <t>GRANEL CARAMELO VIOLETA</t>
  </si>
  <si>
    <t>4,1225</t>
  </si>
  <si>
    <t>3227</t>
  </si>
  <si>
    <t>GRANEL CARAMELO ANÍS</t>
  </si>
  <si>
    <t>3228</t>
  </si>
  <si>
    <t>GRANEL CARAMELO PIEDRAS BLANDAS</t>
  </si>
  <si>
    <t>3267</t>
  </si>
  <si>
    <t>GRANEL GOMINOLA FRESA</t>
  </si>
  <si>
    <t>43</t>
  </si>
  <si>
    <t>GRANEL PAST. COOKIES CHOCO</t>
  </si>
  <si>
    <t>3,9900</t>
  </si>
  <si>
    <t>554</t>
  </si>
  <si>
    <t>PASAS SULTANAS 160G</t>
  </si>
  <si>
    <t>130</t>
  </si>
  <si>
    <t>PANES DE HIGO</t>
  </si>
  <si>
    <t>0,5517</t>
  </si>
  <si>
    <t>571</t>
  </si>
  <si>
    <t>AZAFRÁN HEBRA 5G</t>
  </si>
  <si>
    <t>148</t>
  </si>
  <si>
    <t>AZAFRÁN</t>
  </si>
  <si>
    <t>11,0000</t>
  </si>
  <si>
    <t>573</t>
  </si>
  <si>
    <t>AZAFRÁN HEBRA 25G</t>
  </si>
  <si>
    <t>50,0000</t>
  </si>
  <si>
    <t>760</t>
  </si>
  <si>
    <t>GRANEL PAST. LAZOS GLASEADOS</t>
  </si>
  <si>
    <t>3,9564</t>
  </si>
  <si>
    <t>8</t>
  </si>
  <si>
    <t>OBR. MAZAPAN NARANJA 300G</t>
  </si>
  <si>
    <t>1,7100</t>
  </si>
  <si>
    <t>925</t>
  </si>
  <si>
    <t>BOMBÓN HUEVO 160G</t>
  </si>
  <si>
    <t>BOMBONES</t>
  </si>
  <si>
    <t>1,4070</t>
  </si>
  <si>
    <t>941</t>
  </si>
  <si>
    <t>GRANEL GRAGEA CACAHUETE NEGRO</t>
  </si>
  <si>
    <t>4,9800</t>
  </si>
  <si>
    <t>AF206.10</t>
  </si>
  <si>
    <t>APLICACIONES INFORMATICAS PIE DE LA TORRE</t>
  </si>
  <si>
    <t>4.039,7400</t>
  </si>
  <si>
    <t>AF206.11</t>
  </si>
  <si>
    <t>APLICACIONES INFORMATICAS OFICINA</t>
  </si>
  <si>
    <t>AF206.12</t>
  </si>
  <si>
    <t>APLICACIONES INFORMATICAS CARTAGENA</t>
  </si>
  <si>
    <t>3.764,2300</t>
  </si>
  <si>
    <t>AF206.13</t>
  </si>
  <si>
    <t>APLICACIONES INFORMATICAS VALENCIA</t>
  </si>
  <si>
    <t>3.764,2200</t>
  </si>
  <si>
    <t>AF206.14</t>
  </si>
  <si>
    <t>APLICACIONES INFORMATICAS BURGOS</t>
  </si>
  <si>
    <t>3.972,5700</t>
  </si>
  <si>
    <t>AF206.15</t>
  </si>
  <si>
    <t>APLICACIONES INFORMATICAS SALAMANCA</t>
  </si>
  <si>
    <t>AF206.16</t>
  </si>
  <si>
    <t>APLICACIONES INFORMATICAS PLAZA DE SANTA ANA GRANADA</t>
  </si>
  <si>
    <t>AF206.17</t>
  </si>
  <si>
    <t>APLICACIONES INFORMATICAS ZARAGOZA</t>
  </si>
  <si>
    <t>4.998,7300</t>
  </si>
  <si>
    <t>AF206.18</t>
  </si>
  <si>
    <t>APLICACIONES INFORMATICAS CONSTITUCIÓN</t>
  </si>
  <si>
    <t>2.194,6300</t>
  </si>
  <si>
    <t>AF206.19</t>
  </si>
  <si>
    <t>APLICACIONES INFORMATICAS BENIDORM</t>
  </si>
  <si>
    <t>AF206.2</t>
  </si>
  <si>
    <t>PROGRAMA SAP    "KAIZEN"</t>
  </si>
  <si>
    <t>640,5350</t>
  </si>
  <si>
    <t>AF206.20</t>
  </si>
  <si>
    <t>APLICACIONES INFORMATICAS OVIEDO</t>
  </si>
  <si>
    <t>3.690,2000</t>
  </si>
  <si>
    <t>AF206.21</t>
  </si>
  <si>
    <t>APLICACIONES INFORMATICAS BILBAO</t>
  </si>
  <si>
    <t>AF206.22</t>
  </si>
  <si>
    <t>APLICACIONES INFORMATICAS FABRICA</t>
  </si>
  <si>
    <t>1.557,4900</t>
  </si>
  <si>
    <t>AF206.23</t>
  </si>
  <si>
    <t>APLICACIONES INFORMATICAS CALA MILOR</t>
  </si>
  <si>
    <t>2.510,3400</t>
  </si>
  <si>
    <t>AF206.24</t>
  </si>
  <si>
    <t>APLICACIONES INFORMATICAS CADENA</t>
  </si>
  <si>
    <t>2.780,5000</t>
  </si>
  <si>
    <t>AF206.25</t>
  </si>
  <si>
    <t>APLICACIONES INFORMATICAS ICOD DE LOS VINOS</t>
  </si>
  <si>
    <t>1.081,8100</t>
  </si>
  <si>
    <t>AF206.26</t>
  </si>
  <si>
    <t>APLICACIONES INFORMATICAS ACANTILADO DE LOS GIGANTES</t>
  </si>
  <si>
    <t>AF206.27</t>
  </si>
  <si>
    <t>APLICACIONES INFORMATICA EN SAN SEBASTIÁN</t>
  </si>
  <si>
    <t>3.900,6000</t>
  </si>
  <si>
    <t>AF206.28</t>
  </si>
  <si>
    <t>APLICACIONES INFORMATICAS VIGO</t>
  </si>
  <si>
    <t>3.605,0300</t>
  </si>
  <si>
    <t>AF206.29</t>
  </si>
  <si>
    <t>APLICACIONES INFORMATICAS ARUCAS</t>
  </si>
  <si>
    <t>AF206.30</t>
  </si>
  <si>
    <t>APLICACIONES INFORM. RAFAEL ALTAMIRA (ALICANTE)</t>
  </si>
  <si>
    <t>AF206.31</t>
  </si>
  <si>
    <t>APLICACIONES INFORMATICAS QUINTANA (PUERTO DE LA CRUZ)</t>
  </si>
  <si>
    <t>AF206.5</t>
  </si>
  <si>
    <t>ANTIVIRUS EQUIPOS</t>
  </si>
  <si>
    <t>27,3000</t>
  </si>
  <si>
    <t>AF206.6</t>
  </si>
  <si>
    <t>APLICACIONES INFORMATICAS MARBELLA</t>
  </si>
  <si>
    <t>AF206.7</t>
  </si>
  <si>
    <t>APLICACIONES INFORMATICAS PLAZA MAYOR</t>
  </si>
  <si>
    <t>AF206.8</t>
  </si>
  <si>
    <t>APLICACIONES INFORMATICAS ARENAL</t>
  </si>
  <si>
    <t>AF206.9</t>
  </si>
  <si>
    <t>APLICACIONES INFORMATICAS SEGOVIA</t>
  </si>
  <si>
    <t>AF211.19</t>
  </si>
  <si>
    <t>NAVE C/ DE LA INDUSTRIA LUCENA</t>
  </si>
  <si>
    <t>AF211.22</t>
  </si>
  <si>
    <t>MARBELLA (BUITRAGO 6)</t>
  </si>
  <si>
    <t>416,9500</t>
  </si>
  <si>
    <t>AF211.23</t>
  </si>
  <si>
    <t>LOCAL PLAZA MAYOR 29 MADRID</t>
  </si>
  <si>
    <t>702,0000</t>
  </si>
  <si>
    <t>AF211.24</t>
  </si>
  <si>
    <t>LOCAL ARENAL 19 MADRID</t>
  </si>
  <si>
    <t>AF211.25</t>
  </si>
  <si>
    <t>LOCAL JUAN BRAVO 13 SEGOVIA</t>
  </si>
  <si>
    <t>70.110,6900</t>
  </si>
  <si>
    <t>AF211.26</t>
  </si>
  <si>
    <t>LOCAL PIE DE LA TORRE 4 GRANADA</t>
  </si>
  <si>
    <t>85.732,2100</t>
  </si>
  <si>
    <t>AF212.09</t>
  </si>
  <si>
    <t>REFORMAS PLAZA NUEVA</t>
  </si>
  <si>
    <t>1.550,0000</t>
  </si>
  <si>
    <t>AF212.10</t>
  </si>
  <si>
    <t>REFORMA PLAZA DE SANTA ANA 2 (GRANADA)</t>
  </si>
  <si>
    <t>57.251,8700</t>
  </si>
  <si>
    <t>AF212.11</t>
  </si>
  <si>
    <t>REFORMA ALFONSO I, 41 (ZARAGOZA)</t>
  </si>
  <si>
    <t>AF212.12</t>
  </si>
  <si>
    <t>INSTALACIONES TÉCNICAS CENTRAL</t>
  </si>
  <si>
    <t>400,0000</t>
  </si>
  <si>
    <t>AF212.13</t>
  </si>
  <si>
    <t>REFORMA AVDA CONSTITUCIÓN 16 (2022)</t>
  </si>
  <si>
    <t>1.800,0000</t>
  </si>
  <si>
    <t>AF212.14</t>
  </si>
  <si>
    <t>REFORMA PASEO DE LA CARRETERA 38 (BENIDORM)</t>
  </si>
  <si>
    <t>604,6400</t>
  </si>
  <si>
    <t>AF212.15</t>
  </si>
  <si>
    <t>REFORMA CALLE VICTOR 1 (BILBAO)</t>
  </si>
  <si>
    <t>AF212.16</t>
  </si>
  <si>
    <t>REFORMA CIMADEVILLA 14 OVIEDO</t>
  </si>
  <si>
    <t>AF212.17</t>
  </si>
  <si>
    <t>REFORMAS CALA MILLOR</t>
  </si>
  <si>
    <t>2.800,0000</t>
  </si>
  <si>
    <t>AF212.18</t>
  </si>
  <si>
    <t>REFORMA CENTRO COMERCIAL PASSARELLA</t>
  </si>
  <si>
    <t>AF212.19</t>
  </si>
  <si>
    <t>LOCAL CADENA 01 PALMA DE MALLORCA</t>
  </si>
  <si>
    <t>126.363,0200</t>
  </si>
  <si>
    <t>AF212.21</t>
  </si>
  <si>
    <t>REFORMA TRIANA</t>
  </si>
  <si>
    <t>42.353,3600</t>
  </si>
  <si>
    <t>AF212.22</t>
  </si>
  <si>
    <t>REFORMA EN MOGÁN</t>
  </si>
  <si>
    <t>75.269,4200</t>
  </si>
  <si>
    <t>AF212.23</t>
  </si>
  <si>
    <t>REFORMA EN ICOD DE LOS VINOS</t>
  </si>
  <si>
    <t>17.003,2600</t>
  </si>
  <si>
    <t>AF212.24</t>
  </si>
  <si>
    <t>REFORMAS EN ACANTILADOS DE LOS GIGANTES</t>
  </si>
  <si>
    <t>37.198,9600</t>
  </si>
  <si>
    <t>AF212.25</t>
  </si>
  <si>
    <t>REFORMA EN ARUCAS</t>
  </si>
  <si>
    <t>AF212.26</t>
  </si>
  <si>
    <t>LOCAL TEODORO CANET -  ALCUDIA</t>
  </si>
  <si>
    <t>AF212.27</t>
  </si>
  <si>
    <t>REFORMA EN SAN SEBASTIAN-EMBELTRAN 14</t>
  </si>
  <si>
    <t>AF212.28</t>
  </si>
  <si>
    <t>REFORMA ALICANTE</t>
  </si>
  <si>
    <t>AF212.6</t>
  </si>
  <si>
    <t>REFORMA PUERTA DE MURCIA CARTAGENA</t>
  </si>
  <si>
    <t>55.591,2200</t>
  </si>
  <si>
    <t>AF212.7</t>
  </si>
  <si>
    <t>REFORMA MURO DE SANTA ANA VALENCIA</t>
  </si>
  <si>
    <t>500,0000</t>
  </si>
  <si>
    <t>AF212.8</t>
  </si>
  <si>
    <t>REFORMA RUA MAYOR 21 SALAMANCA</t>
  </si>
  <si>
    <t>AF212.9</t>
  </si>
  <si>
    <t>REFORMA PASEO DEL ESPOLON BURGOS</t>
  </si>
  <si>
    <t>26.619,1700</t>
  </si>
  <si>
    <t>AF213.23</t>
  </si>
  <si>
    <t>BOMBO COBRE 120KG</t>
  </si>
  <si>
    <t>2.250,0000</t>
  </si>
  <si>
    <t>AF213.24</t>
  </si>
  <si>
    <t>NO ENVASADORA VERTICAL AUTOMATICA AC-650-2P</t>
  </si>
  <si>
    <t>28.800,0000</t>
  </si>
  <si>
    <t>AF213.26</t>
  </si>
  <si>
    <t>TRASPALETAS ELÉCTRICAS NCT MODELO TL 15</t>
  </si>
  <si>
    <t>1.600,0000</t>
  </si>
  <si>
    <t>AF213.27</t>
  </si>
  <si>
    <t>CARRETILLA ELECTRICA NCT MODELO 8FLE18</t>
  </si>
  <si>
    <t>28.550,0000</t>
  </si>
  <si>
    <t>AF214.1</t>
  </si>
  <si>
    <t>UTILLAJE</t>
  </si>
  <si>
    <t>2.000,0000</t>
  </si>
  <si>
    <t>AF214.10</t>
  </si>
  <si>
    <t>UTILLAJE ALCUDÍA</t>
  </si>
  <si>
    <t>190,0000</t>
  </si>
  <si>
    <t>AF214.3</t>
  </si>
  <si>
    <t>UTILLAJE CENTRAL</t>
  </si>
  <si>
    <t>AF214.4</t>
  </si>
  <si>
    <t>UTILLAJE MARBELLA</t>
  </si>
  <si>
    <t>59,9300</t>
  </si>
  <si>
    <t>AF214.5</t>
  </si>
  <si>
    <t>UTILLAJE PLAZA MAYOR</t>
  </si>
  <si>
    <t>AF214.6</t>
  </si>
  <si>
    <t>UTILLAJE ARENAL</t>
  </si>
  <si>
    <t>AF214.7</t>
  </si>
  <si>
    <t>UTILLAJE RODRIGO CARO</t>
  </si>
  <si>
    <t>AF214.8</t>
  </si>
  <si>
    <t>UTILLAJE SEGOVIA</t>
  </si>
  <si>
    <t>AF214.9</t>
  </si>
  <si>
    <t>UTILLAJE PLAZA NUEVA</t>
  </si>
  <si>
    <t>AF215.18</t>
  </si>
  <si>
    <t>REFORMA INST. ELECT. OBRADOR</t>
  </si>
  <si>
    <t>1.200,5500</t>
  </si>
  <si>
    <t>AF215.48</t>
  </si>
  <si>
    <t>BASCULA DE SUELO GRAM K3 XBENGAL</t>
  </si>
  <si>
    <t>1.155,9900</t>
  </si>
  <si>
    <t>AF215.50</t>
  </si>
  <si>
    <t>CAMPANA EXTRACCIÓN CONSTITUCIÓN SEVILLA</t>
  </si>
  <si>
    <t>7.130,1200</t>
  </si>
  <si>
    <t>AF215.51</t>
  </si>
  <si>
    <t>AIRE ACONDICIONADO CONSTITUCIÓN SEVILLA</t>
  </si>
  <si>
    <t>2.488,0000</t>
  </si>
  <si>
    <t>AF215.52</t>
  </si>
  <si>
    <t>AIRE ACONDICIONADO PLAZA NUEVA</t>
  </si>
  <si>
    <t>1.628,5000</t>
  </si>
  <si>
    <t>AF215.53</t>
  </si>
  <si>
    <t>INSTALACION DE A/C EN BENIDORM</t>
  </si>
  <si>
    <t>3.650,0000</t>
  </si>
  <si>
    <t>AF215.55</t>
  </si>
  <si>
    <t>TOLDOS SANTA ANA</t>
  </si>
  <si>
    <t>1.665,0000</t>
  </si>
  <si>
    <t>AF215.56</t>
  </si>
  <si>
    <t>CAMPANAS BILBAO</t>
  </si>
  <si>
    <t>1.026,0000</t>
  </si>
  <si>
    <t>AF215.57</t>
  </si>
  <si>
    <t>TOLDOS BENIDORM</t>
  </si>
  <si>
    <t>AF215.58</t>
  </si>
  <si>
    <t>TOLDOS CARTAGENA</t>
  </si>
  <si>
    <t>1.460,0000</t>
  </si>
  <si>
    <t>AF215.8</t>
  </si>
  <si>
    <t>INSTALACION AIRE ACONDICIONADO OFICINA</t>
  </si>
  <si>
    <t>515,0000</t>
  </si>
  <si>
    <t>AF216.1</t>
  </si>
  <si>
    <t>MOBILIARIO</t>
  </si>
  <si>
    <t>2.045,7000</t>
  </si>
  <si>
    <t>AF216.100</t>
  </si>
  <si>
    <t>MOBILIARIO PLAZA MAYOR</t>
  </si>
  <si>
    <t>292,2300</t>
  </si>
  <si>
    <t>AF216.101</t>
  </si>
  <si>
    <t>MOBILIARIO ARENAL</t>
  </si>
  <si>
    <t>AF216.102</t>
  </si>
  <si>
    <t>MOBILIARIO SEGOVIA</t>
  </si>
  <si>
    <t>AF216.103</t>
  </si>
  <si>
    <t>MOBILIARIO RODRIGO CARO</t>
  </si>
  <si>
    <t>26,1900</t>
  </si>
  <si>
    <t>AF216.104</t>
  </si>
  <si>
    <t>MOBILIARIO PIE DE LA TORRE</t>
  </si>
  <si>
    <t>7.650,2700</t>
  </si>
  <si>
    <t>AF216.105</t>
  </si>
  <si>
    <t>MOBILIARIO CARTAGENA</t>
  </si>
  <si>
    <t>AF216.106</t>
  </si>
  <si>
    <t>MOBILIARIO VALENCIA</t>
  </si>
  <si>
    <t>AF216.107</t>
  </si>
  <si>
    <t>MOBILIARIO ECI BANUS</t>
  </si>
  <si>
    <t>2.389,2000</t>
  </si>
  <si>
    <t>AF216.108</t>
  </si>
  <si>
    <t>MOBILIARIO PASEO DEL ESPOLON (BURGOS)</t>
  </si>
  <si>
    <t>AF216.109</t>
  </si>
  <si>
    <t>MOBILIARIO RUA MAYOR (SALAMANCA)</t>
  </si>
  <si>
    <t>AF216.110</t>
  </si>
  <si>
    <t>MOBILIARIO ALFONSO I (ZARAGOZA)</t>
  </si>
  <si>
    <t>AF216.111</t>
  </si>
  <si>
    <t>MOBILIARIO PLAZA SANTA ANA (GRANADA)</t>
  </si>
  <si>
    <t>1.726,5100</t>
  </si>
  <si>
    <t>AF216.112</t>
  </si>
  <si>
    <t>MOBILIARIO OFICINAS P-I. LA VIÑUELA</t>
  </si>
  <si>
    <t>1.100,0000</t>
  </si>
  <si>
    <t>AF216.113</t>
  </si>
  <si>
    <t>MOBILIARIO CONSTITUCIÓN 2022</t>
  </si>
  <si>
    <t>AF216.114</t>
  </si>
  <si>
    <t>MOBILIARIO BENIDORM</t>
  </si>
  <si>
    <t>AF216.115</t>
  </si>
  <si>
    <t>MOBILIARIO BILBAO</t>
  </si>
  <si>
    <t>AF216.116</t>
  </si>
  <si>
    <t>MOBILIARIO CIMADEVILLA (OVIEDO )</t>
  </si>
  <si>
    <t>387,7500</t>
  </si>
  <si>
    <t>AF216.117</t>
  </si>
  <si>
    <t>MOBILIARIO OFICINAS - CARDENAL</t>
  </si>
  <si>
    <t>331,1000</t>
  </si>
  <si>
    <t>AF216.118</t>
  </si>
  <si>
    <t>MOBILIARIO P.ALCUDIA</t>
  </si>
  <si>
    <t>AF216.119</t>
  </si>
  <si>
    <t>MOBILIARIO DE TRIANA</t>
  </si>
  <si>
    <t>AF216.120</t>
  </si>
  <si>
    <t>MOBILIARIO P.MOGÁN</t>
  </si>
  <si>
    <t>AF216.121</t>
  </si>
  <si>
    <t>MOBILIARIO P. RICO</t>
  </si>
  <si>
    <t>3.349,9600</t>
  </si>
  <si>
    <t>AF216.122</t>
  </si>
  <si>
    <t>MOBILIARIO CALA MILLOR</t>
  </si>
  <si>
    <t>MOBILIARIO CADENA</t>
  </si>
  <si>
    <t>MOBILIARIO SAN SEBASTIAN</t>
  </si>
  <si>
    <t>AF216.125</t>
  </si>
  <si>
    <t>MOBILIARIO ICOD DE LOS VINOS</t>
  </si>
  <si>
    <t>AF216.126</t>
  </si>
  <si>
    <t>MOBILIARIO ACANTILADO</t>
  </si>
  <si>
    <t>AF216.137</t>
  </si>
  <si>
    <t>MOBILIARIO PUERTO DE LA CRUZ</t>
  </si>
  <si>
    <t>AF216.87</t>
  </si>
  <si>
    <t>VITRINA EXPOSI REFRIG 447X400X969 78L SUSONA</t>
  </si>
  <si>
    <t>318,1200</t>
  </si>
  <si>
    <t>AF216.88</t>
  </si>
  <si>
    <t>VITRINA EXPOSI REFRIG 447X400X969 78L LARIOS</t>
  </si>
  <si>
    <t>303,6600</t>
  </si>
  <si>
    <t>AF216.89</t>
  </si>
  <si>
    <t>VITRINA EXPOSI REFRIG 447X400X969 78L CADIZ</t>
  </si>
  <si>
    <t>AF216.90</t>
  </si>
  <si>
    <t>VITRINA EXPOSI REFRIG 447X400X969 78L NERJA</t>
  </si>
  <si>
    <t>AF216.98</t>
  </si>
  <si>
    <t>MOBILIARIO ECI JAEN</t>
  </si>
  <si>
    <t>4.280,0000</t>
  </si>
  <si>
    <t>AF216.99</t>
  </si>
  <si>
    <t>MOBILIARIO MARBELLA</t>
  </si>
  <si>
    <t>AF217.1</t>
  </si>
  <si>
    <t>EQUIPOS PARA EL PROCESO DE LA INFORMACIO</t>
  </si>
  <si>
    <t>486,3800</t>
  </si>
  <si>
    <t>AF217.30</t>
  </si>
  <si>
    <t>IMP.ETIQUETAS GODEX TIENDAS</t>
  </si>
  <si>
    <t>379,2900</t>
  </si>
  <si>
    <t>AF217.33</t>
  </si>
  <si>
    <t>PORTÁTIL HP PAVILION-15-EG0005NS</t>
  </si>
  <si>
    <t>640,5000</t>
  </si>
  <si>
    <t>AF217.34</t>
  </si>
  <si>
    <t>XIAOMI REDMI 9C NEGRO 860313053412579</t>
  </si>
  <si>
    <t>113,2100</t>
  </si>
  <si>
    <t>AF217.35</t>
  </si>
  <si>
    <t>HP PLATEADO I7/16GB/512GB SSD 15'' (3 EQUIPOS)</t>
  </si>
  <si>
    <t>321,9000</t>
  </si>
  <si>
    <t>AF217.36</t>
  </si>
  <si>
    <t>XIAOMI REDMI 9C  3GB/64GB AZUL</t>
  </si>
  <si>
    <t>105,7900</t>
  </si>
  <si>
    <t>AF217.37</t>
  </si>
  <si>
    <t>OPTIMIZACIÓN EQUIPOS LARIOS</t>
  </si>
  <si>
    <t>86,6900</t>
  </si>
  <si>
    <t>AF217.38</t>
  </si>
  <si>
    <t>OPTIMIZACIÓN EQUIPOS SANTA MARÍA</t>
  </si>
  <si>
    <t>AF217.39</t>
  </si>
  <si>
    <t>OPTIMIZACIÓN EQUIPOS DUQUE DE LA VICTORIA</t>
  </si>
  <si>
    <t>AF217.40</t>
  </si>
  <si>
    <t>OPTIMIZACIÓN EQUIPOS MIJAS</t>
  </si>
  <si>
    <t>651,5600</t>
  </si>
  <si>
    <t>AF217.41</t>
  </si>
  <si>
    <t>OPTIMIZACIÓN EQUIPOS CADIZ</t>
  </si>
  <si>
    <t>322,3100</t>
  </si>
  <si>
    <t>AF217.42</t>
  </si>
  <si>
    <t>OPTIMIZACIÓN EQUIPOS NERJA</t>
  </si>
  <si>
    <t>AF217.43</t>
  </si>
  <si>
    <t>OPTIMIZACIÓN EQUIPOS CENTRAL</t>
  </si>
  <si>
    <t>200,7900</t>
  </si>
  <si>
    <t>AF217.44</t>
  </si>
  <si>
    <t>OPTIMIZACIÓN EQUIPOS CARDENAL</t>
  </si>
  <si>
    <t>185,9500</t>
  </si>
  <si>
    <t>AF217.45</t>
  </si>
  <si>
    <t>OPTIMIZACIÓN EQUIPOS RONDA</t>
  </si>
  <si>
    <t>635,6500</t>
  </si>
  <si>
    <t>AF217.46</t>
  </si>
  <si>
    <t>OPTIMIZACIÓN EQUIPOS PLAZA NUEVA</t>
  </si>
  <si>
    <t>AF217.47</t>
  </si>
  <si>
    <t>OPTIMIZACIÓN EQUIPOS SUSONA</t>
  </si>
  <si>
    <t>581,1600</t>
  </si>
  <si>
    <t>AF217.48</t>
  </si>
  <si>
    <t>OPTIMIZACIÓN EQUIPOS TERMINAL DE CRUCEROS</t>
  </si>
  <si>
    <t>305,7900</t>
  </si>
  <si>
    <t>AF217.49</t>
  </si>
  <si>
    <t>XIAOMI REDMI 9C 3/64GB GRIS LIBRE</t>
  </si>
  <si>
    <t>107,4400</t>
  </si>
  <si>
    <t>AF217.50</t>
  </si>
  <si>
    <t>ORDENADOR HP 15S-fq2096ns INTEL CORE I7-1165G7/8GB/512GB SSD/15.6''</t>
  </si>
  <si>
    <t>561,1600</t>
  </si>
  <si>
    <t>AF217.51</t>
  </si>
  <si>
    <t>REALME C21Y 4/64GB AZUL LIBRE</t>
  </si>
  <si>
    <t>98,3500</t>
  </si>
  <si>
    <t>AF217.52</t>
  </si>
  <si>
    <t>3 MÓVILES REALME 6,5" T610 4/64GB</t>
  </si>
  <si>
    <t>99,5500</t>
  </si>
  <si>
    <t>AF217.53</t>
  </si>
  <si>
    <t>XIAOMI REDMI 9C 2/32GB</t>
  </si>
  <si>
    <t>109,9200</t>
  </si>
  <si>
    <t>AF217.54</t>
  </si>
  <si>
    <t>HP 15s-fq2022ns i7-1165G7 512GB SSD 16GB</t>
  </si>
  <si>
    <t>660,3300</t>
  </si>
  <si>
    <t>AF217.55</t>
  </si>
  <si>
    <t>EQUIPOS INFORMÁTICOS CENTRAL</t>
  </si>
  <si>
    <t>AF217.56</t>
  </si>
  <si>
    <t>EQUIPOS INFORMÁTICOS MARBELLA</t>
  </si>
  <si>
    <t>92,0300</t>
  </si>
  <si>
    <t>AF217.57</t>
  </si>
  <si>
    <t>EQUIPOS INFORMÁTICOS PLAZA MAYOR</t>
  </si>
  <si>
    <t>434,5500</t>
  </si>
  <si>
    <t>AF217.58</t>
  </si>
  <si>
    <t>EQUIPOS INFORMÁTICOS ARENAL</t>
  </si>
  <si>
    <t>AF217.59</t>
  </si>
  <si>
    <t>EQUIPOS INFORMÁTICOS SEGOVIA</t>
  </si>
  <si>
    <t>449,5600</t>
  </si>
  <si>
    <t>AF217.60</t>
  </si>
  <si>
    <t>EQUIPOS INFORMÁTICOS PIE DE LA TORRE</t>
  </si>
  <si>
    <t>434,2400</t>
  </si>
  <si>
    <t>AF217.61</t>
  </si>
  <si>
    <t>EQUIPOS INFORMÁTICOS CARTAGENA</t>
  </si>
  <si>
    <t>3.121,8500</t>
  </si>
  <si>
    <t>AF217.62</t>
  </si>
  <si>
    <t>EQUIPOS INFORMÁTICOS VALENCIA</t>
  </si>
  <si>
    <t>AF217.63</t>
  </si>
  <si>
    <t>EQUIPOS INFORMÁTICOS BURGOS</t>
  </si>
  <si>
    <t>3.135,7600</t>
  </si>
  <si>
    <t>AF217.64</t>
  </si>
  <si>
    <t>EQUIPOS INFORMÁTICOS SALAMANCA</t>
  </si>
  <si>
    <t>AF217.65</t>
  </si>
  <si>
    <t>EQUIPOS INFORMÁTICOS  PLAZA DE SANTA ANA</t>
  </si>
  <si>
    <t>AF217.66</t>
  </si>
  <si>
    <t>EQUIPOS INFORMÁTICOS  ALFONSO I ZARAGOZA</t>
  </si>
  <si>
    <t>680,8500</t>
  </si>
  <si>
    <t>AF217.67</t>
  </si>
  <si>
    <t>EQUIPOS INFORMÁTICOS  CONSTITUCIÓN</t>
  </si>
  <si>
    <t>584,3800</t>
  </si>
  <si>
    <t>AF217.68</t>
  </si>
  <si>
    <t>EQUIPOS INFORMÁTICOS  BENIDORM</t>
  </si>
  <si>
    <t>584,3900</t>
  </si>
  <si>
    <t>AF217.69</t>
  </si>
  <si>
    <t>EQUIPOS INFORMÁTICOS  BILBAO</t>
  </si>
  <si>
    <t>AF217.70</t>
  </si>
  <si>
    <t>EQUIPOS INFORMATICOS OVIEDO</t>
  </si>
  <si>
    <t>581,1500</t>
  </si>
  <si>
    <t>AF217.71</t>
  </si>
  <si>
    <t>EQUIPOS INFORMATICOS FABRICA- CENTRAL</t>
  </si>
  <si>
    <t>AF217.72</t>
  </si>
  <si>
    <t>EUIPOS INFORMATICOS PUERTO RICO</t>
  </si>
  <si>
    <t>647,7700</t>
  </si>
  <si>
    <t>AF217.73</t>
  </si>
  <si>
    <t>EQUIPOS INFORMATICOS TRIANA</t>
  </si>
  <si>
    <t>333,1300</t>
  </si>
  <si>
    <t>AF217.74</t>
  </si>
  <si>
    <t>EQUIPOS INFORMATICOS MOGAN</t>
  </si>
  <si>
    <t>641,1100</t>
  </si>
  <si>
    <t>AF217.75</t>
  </si>
  <si>
    <t>EQUIPOS INFORMATICOS ALCUIDA</t>
  </si>
  <si>
    <t>AF217.76</t>
  </si>
  <si>
    <t>EQUIPOS INFORMATICOS CALA MILLOR</t>
  </si>
  <si>
    <t>AF217.77</t>
  </si>
  <si>
    <t>EQUIPOS INFORMATICOS CADENA</t>
  </si>
  <si>
    <t>AF217.78</t>
  </si>
  <si>
    <t>EQUIPOS INFORMATICOS ICOD DE LOS VINOS</t>
  </si>
  <si>
    <t>673,0800</t>
  </si>
  <si>
    <t>AF217.79</t>
  </si>
  <si>
    <t>EQUIPOS INFORMATICOS ACANTILADO DE LOS GIGANTES</t>
  </si>
  <si>
    <t>501,8900</t>
  </si>
  <si>
    <t>AF217.81</t>
  </si>
  <si>
    <t>EQUIPOS INFORMATICOS SAN SEBASTIAN</t>
  </si>
  <si>
    <t>AF217.82</t>
  </si>
  <si>
    <t>EQUIPOS INFORMATICOS ARUCAS</t>
  </si>
  <si>
    <t>AF217.83</t>
  </si>
  <si>
    <t>EQUIPOS INFORMATICOS P. DE LA CRUZ</t>
  </si>
  <si>
    <t>AF217.84</t>
  </si>
  <si>
    <t>EQUIPOS INFORMATICOS VIGO</t>
  </si>
  <si>
    <t>AF217.85</t>
  </si>
  <si>
    <t>EQUIPOS INFORMATICOS ALICANTE</t>
  </si>
  <si>
    <t>AFCAMARASCADIZ</t>
  </si>
  <si>
    <t>AF CAMARAS CADIZ</t>
  </si>
  <si>
    <t>1.180,0000</t>
  </si>
  <si>
    <t>AFCAMPANA STA MARIA</t>
  </si>
  <si>
    <t>AF CAMAPANA STA MARIA</t>
  </si>
  <si>
    <t>440,0000</t>
  </si>
  <si>
    <t>AFCAMPANASUSONA</t>
  </si>
  <si>
    <t>AF CAMPANA SUSONA</t>
  </si>
  <si>
    <t>AFCAMPANATOLVA</t>
  </si>
  <si>
    <t>AF CAMPANA TOLVA</t>
  </si>
  <si>
    <t>820,0000</t>
  </si>
  <si>
    <t>AFHORNILLONES</t>
  </si>
  <si>
    <t>AF HORNILLONES RESERVA</t>
  </si>
  <si>
    <t>1.225,0000</t>
  </si>
  <si>
    <t>AFINSTASTAMJARIA</t>
  </si>
  <si>
    <t>AF INSTALACION ELECTRICA SECORSA STA MARIA</t>
  </si>
  <si>
    <t>5.461,7600</t>
  </si>
  <si>
    <t>AFINSTSECORSACENTRAL</t>
  </si>
  <si>
    <t>AF INSTALCION SECORSA CENTRAL</t>
  </si>
  <si>
    <t>1.049,5300</t>
  </si>
  <si>
    <t>AFINSTSUSONA</t>
  </si>
  <si>
    <t>AF INSTALACION ELECTRICA  SUSONA</t>
  </si>
  <si>
    <t>4.188,3200</t>
  </si>
  <si>
    <t>AFLAVABOSDECOBRE</t>
  </si>
  <si>
    <t>AF LAVABOS DE COBRE</t>
  </si>
  <si>
    <t>AFLUMINARIASUSONA</t>
  </si>
  <si>
    <t>AF LUMINARIA SUSONA</t>
  </si>
  <si>
    <t>AFMOBILIARCENTRAL</t>
  </si>
  <si>
    <t>AF MOB CENTRAL</t>
  </si>
  <si>
    <t>397,5000</t>
  </si>
  <si>
    <t>AFMOBILIARILARIOS</t>
  </si>
  <si>
    <t>AF MOB LARIOS</t>
  </si>
  <si>
    <t>1.116,8000</t>
  </si>
  <si>
    <t>AFMOBILIARIOARCOS</t>
  </si>
  <si>
    <t>AF MOB ARCOS</t>
  </si>
  <si>
    <t>1.716,0000</t>
  </si>
  <si>
    <t>AFMOBILIARIOCONSTITUCION</t>
  </si>
  <si>
    <t>AF MOB CONSTITUCION</t>
  </si>
  <si>
    <t>3.267,9500</t>
  </si>
  <si>
    <t>AFMOBILIARIODEANES</t>
  </si>
  <si>
    <t>AF MOB DEANES</t>
  </si>
  <si>
    <t>9.537,3500</t>
  </si>
  <si>
    <t>AFMOBILIARIODUQUE</t>
  </si>
  <si>
    <t>AF MOB DUQUE</t>
  </si>
  <si>
    <t>256,0000</t>
  </si>
  <si>
    <t>AFMOBILIARIOHORNO</t>
  </si>
  <si>
    <t>AF MOB HORNO</t>
  </si>
  <si>
    <t>508,0000</t>
  </si>
  <si>
    <t>AFMOBILIARIOSUSONA</t>
  </si>
  <si>
    <t>AF MOBILIARIO SUSONA</t>
  </si>
  <si>
    <t>1.754,4000</t>
  </si>
  <si>
    <t>AFMOBILIAROFARO</t>
  </si>
  <si>
    <t>AF MOB FARO</t>
  </si>
  <si>
    <t>3.721,7000</t>
  </si>
  <si>
    <t>AFMOBILIRIOCARDENAL</t>
  </si>
  <si>
    <t>AF MOBILIARIO CARDENAL</t>
  </si>
  <si>
    <t>370,0000</t>
  </si>
  <si>
    <t>AFMOBPN</t>
  </si>
  <si>
    <t>AF MOBILIARIO PLAZA NUEVA</t>
  </si>
  <si>
    <t>3.959,6500</t>
  </si>
  <si>
    <t>AFPORTATILHP-da0241ns</t>
  </si>
  <si>
    <t>AF PORTATIL HP 15-DA0241NS</t>
  </si>
  <si>
    <t>413,2200</t>
  </si>
  <si>
    <t>AFPROGRAMASAPKAIZEN2020</t>
  </si>
  <si>
    <t>AF PROGRAMA SAP KAIZEN 2020</t>
  </si>
  <si>
    <t>95,1000</t>
  </si>
  <si>
    <t>AFREFORMADEANES</t>
  </si>
  <si>
    <t>AF REFORMA DEANES</t>
  </si>
  <si>
    <t>15.000,0000</t>
  </si>
  <si>
    <t>AFREFORMAPLAZANUEVA</t>
  </si>
  <si>
    <t>AF REFORMA PLAZA NUEVA</t>
  </si>
  <si>
    <t>9.088,7100</t>
  </si>
  <si>
    <t>AFREFORMASTAMARIA</t>
  </si>
  <si>
    <t>AF REFORMA STA MARIA</t>
  </si>
  <si>
    <t>3.594,3500</t>
  </si>
  <si>
    <t>AFREFORMASUSONA</t>
  </si>
  <si>
    <t>AF REFORMA SUSONA</t>
  </si>
  <si>
    <t>4.136,3400</t>
  </si>
  <si>
    <t>AFTABLETINDUSTRIAL</t>
  </si>
  <si>
    <t>17.010,0000</t>
  </si>
  <si>
    <t>TICKET</t>
  </si>
  <si>
    <t>165,0000</t>
  </si>
  <si>
    <t>TICKET10</t>
  </si>
  <si>
    <t>1100</t>
  </si>
  <si>
    <t>PAST. SURTIDO LA ANTEQUERANA 500 GR</t>
  </si>
  <si>
    <t>4,4100</t>
  </si>
  <si>
    <t>500,00</t>
  </si>
  <si>
    <t>1183</t>
  </si>
  <si>
    <t>GRANEL GARRAPIÑADA ANACARDO CAJA 65 GR</t>
  </si>
  <si>
    <t>0,5829</t>
  </si>
  <si>
    <t>65,00</t>
  </si>
  <si>
    <t>1184</t>
  </si>
  <si>
    <t>GRANEL GARRAPIÑADA ALMENDRA CAJA 65 GR</t>
  </si>
  <si>
    <t>0,3865</t>
  </si>
  <si>
    <t>1185</t>
  </si>
  <si>
    <t>GRANEL GARRAPIÑADA MACADAMIA CAJA 65 GR</t>
  </si>
  <si>
    <t>0,8814</t>
  </si>
  <si>
    <t>1186</t>
  </si>
  <si>
    <t>GRANEL GARRAPIÑADA CACAHUETE CAJA 65 GR</t>
  </si>
  <si>
    <t>0,2581</t>
  </si>
  <si>
    <t>1187</t>
  </si>
  <si>
    <t>GRANEL GARRAPIÑADA PIPA CAJA 130 GR</t>
  </si>
  <si>
    <t>0,4933</t>
  </si>
  <si>
    <t>130,00</t>
  </si>
  <si>
    <t>1188</t>
  </si>
  <si>
    <t>GRANEL GARRAPIÑADA SESAMO CAJA 130 GR</t>
  </si>
  <si>
    <t>1189</t>
  </si>
  <si>
    <t>GRANEL GARRAPIÑADA ANACARDO CAJA 130 GR</t>
  </si>
  <si>
    <t>1,0080</t>
  </si>
  <si>
    <t>1190</t>
  </si>
  <si>
    <t>GRANEL GARRAPIÑADA ALMENDRA CAJA 130 GR</t>
  </si>
  <si>
    <t>0,7331</t>
  </si>
  <si>
    <t>1191</t>
  </si>
  <si>
    <t>GRANEL GARRAPIÑADA CACAHUETE CAJA 130 GR</t>
  </si>
  <si>
    <t>0,5098</t>
  </si>
  <si>
    <t>1192</t>
  </si>
  <si>
    <t>GRANEL NUEZ LECHE CAJA 120 GR</t>
  </si>
  <si>
    <t>1,4200</t>
  </si>
  <si>
    <t>120,00</t>
  </si>
  <si>
    <t>1193</t>
  </si>
  <si>
    <t>GRANEL ALMENDRA BLANCO CAJA 150 GR</t>
  </si>
  <si>
    <t>2,0700</t>
  </si>
  <si>
    <t>150,00</t>
  </si>
  <si>
    <t>1194</t>
  </si>
  <si>
    <t>GRANEL CACAHUETE NEGRO CAJA 150 GR</t>
  </si>
  <si>
    <t>0,9665</t>
  </si>
  <si>
    <t>1195</t>
  </si>
  <si>
    <t>GRANEL PIPAS TRES CHOCOLATES CAJA 150 GR</t>
  </si>
  <si>
    <t>1,1772</t>
  </si>
  <si>
    <t>1196</t>
  </si>
  <si>
    <t>GRANEL PASAS NEGRO CAJA 150 GR</t>
  </si>
  <si>
    <t>1198</t>
  </si>
  <si>
    <t>DULCE DE LECHE 30GR</t>
  </si>
  <si>
    <t>0,3172</t>
  </si>
  <si>
    <t>30,00</t>
  </si>
  <si>
    <t>1200</t>
  </si>
  <si>
    <t>ETIQUETA DULCE DE LECHE SAE 30G</t>
  </si>
  <si>
    <t>1223</t>
  </si>
  <si>
    <t>PAST. POLVORÓN PISTACHO 330GR</t>
  </si>
  <si>
    <t>330,00</t>
  </si>
  <si>
    <t>1267</t>
  </si>
  <si>
    <t>GRANEL CAJA GRAGEA PELADILLA 150 GR</t>
  </si>
  <si>
    <t>1,9300</t>
  </si>
  <si>
    <t>1322</t>
  </si>
  <si>
    <t>GRANEL GARRAPIÑADA COCO CAJA 90 GR</t>
  </si>
  <si>
    <t>0,6900</t>
  </si>
  <si>
    <t>110,00</t>
  </si>
  <si>
    <t>1364</t>
  </si>
  <si>
    <t>PAST. MOSTACHONES 120GR</t>
  </si>
  <si>
    <t>1,9089</t>
  </si>
  <si>
    <t>1732</t>
  </si>
  <si>
    <t>BOLSA PISTACHO CASCARA SALADO</t>
  </si>
  <si>
    <t>8,2000</t>
  </si>
  <si>
    <t>25.000,00</t>
  </si>
  <si>
    <t>1,3848</t>
  </si>
  <si>
    <t>BAÑADOS</t>
  </si>
  <si>
    <t>95,00</t>
  </si>
  <si>
    <t>2,3515</t>
  </si>
  <si>
    <t>1,5946</t>
  </si>
  <si>
    <t>3,8920</t>
  </si>
  <si>
    <t>300,00</t>
  </si>
  <si>
    <t>2,3002</t>
  </si>
  <si>
    <t>1.000,00</t>
  </si>
  <si>
    <t>5,5554</t>
  </si>
  <si>
    <t>1.500,00</t>
  </si>
  <si>
    <t>1878</t>
  </si>
  <si>
    <t>SURTIDO DE NOUGATS 800G</t>
  </si>
  <si>
    <t>800,00</t>
  </si>
  <si>
    <t>3051</t>
  </si>
  <si>
    <t>MANZANA GOLDEN CAL. 18</t>
  </si>
  <si>
    <t>0,3586</t>
  </si>
  <si>
    <t>100,00</t>
  </si>
  <si>
    <t>3100</t>
  </si>
  <si>
    <t>GARRAPIÑADA ALMENDRA CON PIEL</t>
  </si>
  <si>
    <t>3,7666</t>
  </si>
  <si>
    <t>3101</t>
  </si>
  <si>
    <t>GARRAPIÑADA PIPAS</t>
  </si>
  <si>
    <t>1,9912</t>
  </si>
  <si>
    <t>3102</t>
  </si>
  <si>
    <t>GARRAPIÑADA PISTACHO</t>
  </si>
  <si>
    <t>3103</t>
  </si>
  <si>
    <t>GARRAPIÑADA COCO</t>
  </si>
  <si>
    <t>3104</t>
  </si>
  <si>
    <t>GARRAPIÑADA CACAHUETE</t>
  </si>
  <si>
    <t>1,8171</t>
  </si>
  <si>
    <t>3105</t>
  </si>
  <si>
    <t>GARRAPIÑADA ALMENDRA REPELADA</t>
  </si>
  <si>
    <t>3106</t>
  </si>
  <si>
    <t>GARRAPIÑADA ANACARDO</t>
  </si>
  <si>
    <t>3107</t>
  </si>
  <si>
    <t>GARRAPIÑADA MACADAMIA</t>
  </si>
  <si>
    <t>8,4624</t>
  </si>
  <si>
    <t>3108</t>
  </si>
  <si>
    <t>GARRAPIÑADA NUEZ PECÁN</t>
  </si>
  <si>
    <t>6,4574</t>
  </si>
  <si>
    <t>3196</t>
  </si>
  <si>
    <t>CACAHUETE TOSTADO 85G (MUESTRA)</t>
  </si>
  <si>
    <t>TOSTADOS</t>
  </si>
  <si>
    <t>2,2283</t>
  </si>
  <si>
    <t>85,00</t>
  </si>
  <si>
    <t>530</t>
  </si>
  <si>
    <t>BOLSAS T 12.5*20 (GUIRLACHES) + PIPAS 300G</t>
  </si>
  <si>
    <t>0,0143</t>
  </si>
  <si>
    <t>613</t>
  </si>
  <si>
    <t>SURTIDO TURRONES CLÁSICOS 250G</t>
  </si>
  <si>
    <t>250,00</t>
  </si>
  <si>
    <t>860</t>
  </si>
  <si>
    <t>CHOCOLATE CRUJIENTE 300G</t>
  </si>
  <si>
    <t>1,5169</t>
  </si>
  <si>
    <t>Este turrón tan especial se ha convertido en uno de los best sellers de Sabor a España. Su formato es ideal para compartir. Su proceso de elaboración es totalmente artesano, hecho a mano como antiguamente. Se trata de uno de los turrones más conocidos a día de hoy, y su textura crujiente lo convierten en el preferido de pequeños y mayores. ¿Quién no cuenta con un turrón de chocolate crujiente durante la Nochebuena? Escoge este turrón; se trata de una apuesta segura.</t>
  </si>
  <si>
    <t>1,4069</t>
  </si>
  <si>
    <t>Te presentamos el chocolate blanco con mango. Se trata de uno de los productos más innovadores hasta el momento. Su sabor es ideal en cualquier época del año y sus ingredientes son 100% naturales. Por una parte, el chocolate es elaborado de forma totalmente artesana, que, al mezclarlo con los mejores mangos de temporada, convierten a este chocolate en un producto exclusivo, imposible de encontrar en otro lugar. No esperes más para disfrutar de este chocolate tan especial. Además, es ideal para regalar a esa persona tan especial.</t>
  </si>
  <si>
    <t>1,5241</t>
  </si>
  <si>
    <t>¿Eres de los clásicos, de los tradicionales, de los que les gusta el sabor de siempre? El surtido de turrones duros está hecho para ti. Disfruta del sabor de siempre, del turrón duro con la mejor almendra tostada, en un surtido diseñado especialmente para ti. ¿Cuándo fue la última vez que te diste un capricho o le hiciste un regalo a una persona especial? Este surtido de turrones es perfecto para recompensarte o dar las gracias por todo a alguien que realmente se lo merece. Es una apuesta segura, al tratarse del best-seller por excelencia de Sabor a España. ¡No lo dudes ni un segundo, no te vas a arrepentir!</t>
  </si>
  <si>
    <t>131</t>
  </si>
  <si>
    <t>2,3000</t>
  </si>
  <si>
    <t>400,00</t>
  </si>
  <si>
    <t>¿Has oído alguna vez hablar de Cádiz, la tacita de plata? Cádiz es una de las ciudades más emblemáticas de Andalucía y tiene una de las mejores playas de España. En Cádiz podemos encontrar uno de los dulces más exquisitos, el conocido como “Pan de Cádiz”. En este caso, este dulce contiene dulce de yema de la mejor calidad, fusionado con el sabor a mazapán y fruta confitada de la mejor calidad, consiguiendo así una explosión de sabores. Su forma de pan hace que sea uno de los productos que más gustan a nuestros consumidores, ya que es ideal para regalar. No te pierdas la oportunidad de conocer nuestras costumbres y sabores que más nos definen.</t>
  </si>
  <si>
    <t>5,2597</t>
  </si>
  <si>
    <t>¿Aún no habías conocido nuestra caja de flamencas? Se trata de un producto con un diseño especial, disponible solo por tiempo limitado que recoge 10 variedades de turrones de las mejores familias de Sabor a España. Si estás buscando conocer la mejor variedad de turrones en un formato de edición especial has dado con el producto perfecto: turrones duros, blandos, de sabores, … ¿Qué más se puede pedir? Además, este producto es perfecto para regalar, ya que en su packaging aparecen las tradicionales flamencas de nuestras ferias, que tanto representan la tradición española. Llévate el pack ideal de turrones, ¡sólo por tiempo limitado!</t>
  </si>
  <si>
    <t>720</t>
  </si>
  <si>
    <t>SHOWCOOKING CARAMELO</t>
  </si>
  <si>
    <t>1,9993</t>
  </si>
  <si>
    <t>SIN AZÚCAR</t>
  </si>
  <si>
    <t>200,00</t>
  </si>
  <si>
    <t>2,0881</t>
  </si>
  <si>
    <t>2,0198</t>
  </si>
  <si>
    <t>1,2977</t>
  </si>
  <si>
    <t>1,7445</t>
  </si>
  <si>
    <t>1,0100</t>
  </si>
  <si>
    <t>3,5481</t>
  </si>
  <si>
    <t>8,0426</t>
  </si>
  <si>
    <t>3,4700</t>
  </si>
  <si>
    <t>0,6367</t>
  </si>
  <si>
    <t>300</t>
  </si>
  <si>
    <t>CARAMELOS</t>
  </si>
  <si>
    <t>1,2000</t>
  </si>
  <si>
    <t>0,3800</t>
  </si>
  <si>
    <t>900,00</t>
  </si>
  <si>
    <t>0,0700</t>
  </si>
  <si>
    <t>1,0500</t>
  </si>
  <si>
    <t>1,6000</t>
  </si>
  <si>
    <t>8,8753</t>
  </si>
  <si>
    <t>0,8643</t>
  </si>
  <si>
    <t>117</t>
  </si>
  <si>
    <t>ESCARCHADAS</t>
  </si>
  <si>
    <t>0,8900</t>
  </si>
  <si>
    <t>1,7882</t>
  </si>
  <si>
    <t>450,00</t>
  </si>
  <si>
    <t>0,6425</t>
  </si>
  <si>
    <t>0,6350</t>
  </si>
  <si>
    <t>0,6347</t>
  </si>
  <si>
    <t>0,6380</t>
  </si>
  <si>
    <t>0,6352</t>
  </si>
  <si>
    <t>0,6400</t>
  </si>
  <si>
    <t>0,7758</t>
  </si>
  <si>
    <t>0,6371</t>
  </si>
  <si>
    <t>0,7476</t>
  </si>
  <si>
    <t>0,7261</t>
  </si>
  <si>
    <t>0,7500</t>
  </si>
  <si>
    <t>0,7252</t>
  </si>
  <si>
    <t>0843700811725</t>
  </si>
  <si>
    <t>0,3681</t>
  </si>
  <si>
    <t>0,5480</t>
  </si>
  <si>
    <t>0,6430</t>
  </si>
  <si>
    <t>0,1611</t>
  </si>
  <si>
    <t>0,3128</t>
  </si>
  <si>
    <t>0,3663</t>
  </si>
  <si>
    <t>0,2086</t>
  </si>
  <si>
    <t>0,1650</t>
  </si>
  <si>
    <t>750,00</t>
  </si>
  <si>
    <t>0,4200</t>
  </si>
  <si>
    <t>1,6033</t>
  </si>
  <si>
    <t>1,6684</t>
  </si>
  <si>
    <t>0,6000</t>
  </si>
  <si>
    <t>2,8440</t>
  </si>
  <si>
    <t>240,00</t>
  </si>
  <si>
    <t>3,1572</t>
  </si>
  <si>
    <t>480,00</t>
  </si>
  <si>
    <t>3,9000</t>
  </si>
  <si>
    <t>650,00</t>
  </si>
  <si>
    <t>0,4000</t>
  </si>
  <si>
    <t>2,9300</t>
  </si>
  <si>
    <t>2,0900</t>
  </si>
  <si>
    <t>2,5300</t>
  </si>
  <si>
    <t>2,8100</t>
  </si>
  <si>
    <t>2,7500</t>
  </si>
  <si>
    <t>5,8100</t>
  </si>
  <si>
    <t>10,1400</t>
  </si>
  <si>
    <t>11,1400</t>
  </si>
  <si>
    <t>18,1000</t>
  </si>
  <si>
    <t>10,1800</t>
  </si>
  <si>
    <t>60,00</t>
  </si>
  <si>
    <t>6,3523</t>
  </si>
  <si>
    <t>5,5421</t>
  </si>
  <si>
    <t>0,8750</t>
  </si>
  <si>
    <t>1,1324</t>
  </si>
  <si>
    <t>3,4000</t>
  </si>
  <si>
    <t>10,0750</t>
  </si>
  <si>
    <t>4,6200</t>
  </si>
  <si>
    <t>UVA CARAMELO PROMO</t>
  </si>
  <si>
    <t>2,9064</t>
  </si>
  <si>
    <t>9,9822</t>
  </si>
  <si>
    <t>17,5618</t>
  </si>
  <si>
    <t>0,8708</t>
  </si>
  <si>
    <t>110</t>
  </si>
  <si>
    <t>SEMIDUROS</t>
  </si>
  <si>
    <t>1,0000</t>
  </si>
  <si>
    <t>SALADOS</t>
  </si>
  <si>
    <t>0,3181</t>
  </si>
  <si>
    <t>90,00</t>
  </si>
  <si>
    <t>0,3386</t>
  </si>
  <si>
    <t>0,6272</t>
  </si>
  <si>
    <t>0,8263</t>
  </si>
  <si>
    <t>1,4155</t>
  </si>
  <si>
    <t>1,7487</t>
  </si>
  <si>
    <t>1,2009</t>
  </si>
  <si>
    <t>1,9223</t>
  </si>
  <si>
    <t>80,00</t>
  </si>
  <si>
    <t>0,5900</t>
  </si>
  <si>
    <t>140,00</t>
  </si>
  <si>
    <t>CARAMELIZADOS SAL</t>
  </si>
  <si>
    <t>0,6500</t>
  </si>
  <si>
    <t>1,2600</t>
  </si>
  <si>
    <t>1,4700</t>
  </si>
  <si>
    <t>1,0300</t>
  </si>
  <si>
    <t>1,5100</t>
  </si>
  <si>
    <t>2,9850</t>
  </si>
  <si>
    <t>3,1000</t>
  </si>
  <si>
    <t>170,00</t>
  </si>
  <si>
    <t>2,1600</t>
  </si>
  <si>
    <t>3,4450</t>
  </si>
  <si>
    <t>2,5967</t>
  </si>
  <si>
    <t>2,7700</t>
  </si>
  <si>
    <t>2,8531</t>
  </si>
  <si>
    <t>600,00</t>
  </si>
  <si>
    <t>1,8300</t>
  </si>
  <si>
    <t>3,3600</t>
  </si>
  <si>
    <t>4,2400</t>
  </si>
  <si>
    <t>6,3100</t>
  </si>
  <si>
    <t>3,6100</t>
  </si>
  <si>
    <t>11,7900</t>
  </si>
  <si>
    <t>11,6700</t>
  </si>
  <si>
    <t>8,0000</t>
  </si>
  <si>
    <t>9,3500</t>
  </si>
  <si>
    <t>5,3794</t>
  </si>
  <si>
    <t>CESTA NAVIDAD</t>
  </si>
  <si>
    <t>8,3400</t>
  </si>
  <si>
    <t>14,9295</t>
  </si>
  <si>
    <t>13,2587</t>
  </si>
  <si>
    <t>22,7856</t>
  </si>
  <si>
    <t>34,8288</t>
  </si>
  <si>
    <t>0,7819</t>
  </si>
  <si>
    <t>41,8938</t>
  </si>
  <si>
    <t>61,7675</t>
  </si>
  <si>
    <t>150,5600</t>
  </si>
  <si>
    <t>0,7576</t>
  </si>
  <si>
    <t>1,4965</t>
  </si>
  <si>
    <t>0,7632</t>
  </si>
  <si>
    <t>0,6343</t>
  </si>
  <si>
    <t>1,6871</t>
  </si>
  <si>
    <t>0,2824</t>
  </si>
  <si>
    <t>0,8499</t>
  </si>
  <si>
    <t>0,2720</t>
  </si>
  <si>
    <t>0,7804</t>
  </si>
  <si>
    <t>26,3432</t>
  </si>
  <si>
    <t>8,0670</t>
  </si>
  <si>
    <t>17,1906</t>
  </si>
  <si>
    <t>25,0150</t>
  </si>
  <si>
    <t>32,8180</t>
  </si>
  <si>
    <t>40,4700</t>
  </si>
  <si>
    <t>0,9343</t>
  </si>
  <si>
    <t>0,9400</t>
  </si>
  <si>
    <t>0,9900</t>
  </si>
  <si>
    <t>1,0452</t>
  </si>
  <si>
    <t>75,00</t>
  </si>
  <si>
    <t>210,00</t>
  </si>
  <si>
    <t>4,7800</t>
  </si>
  <si>
    <t>0,0188</t>
  </si>
  <si>
    <t>2,7467</t>
  </si>
  <si>
    <t>6,9800</t>
  </si>
  <si>
    <t>4,9617</t>
  </si>
  <si>
    <t>9,3200</t>
  </si>
  <si>
    <t>2,2482</t>
  </si>
  <si>
    <t>1,9470</t>
  </si>
  <si>
    <t>2,9900</t>
  </si>
  <si>
    <t>6,3467</t>
  </si>
  <si>
    <t>4,8422</t>
  </si>
  <si>
    <t>12,5640</t>
  </si>
  <si>
    <t>3,4767</t>
  </si>
  <si>
    <t>MERMELADAS</t>
  </si>
  <si>
    <t>4,2948</t>
  </si>
  <si>
    <t>180</t>
  </si>
  <si>
    <t>REFRESCOS</t>
  </si>
  <si>
    <t>0,8000</t>
  </si>
  <si>
    <t>0,0100</t>
  </si>
  <si>
    <t>1,3644</t>
  </si>
  <si>
    <t>MATERIA PRIMA AUX</t>
  </si>
  <si>
    <t>350,00</t>
  </si>
  <si>
    <t>1,5900</t>
  </si>
  <si>
    <t>2,3140</t>
  </si>
  <si>
    <t>4,4900</t>
  </si>
  <si>
    <t>7,2500</t>
  </si>
  <si>
    <t>28,8000</t>
  </si>
  <si>
    <t>8,1500</t>
  </si>
  <si>
    <t>8,1000</t>
  </si>
  <si>
    <t>850,00</t>
  </si>
  <si>
    <t>2,3500</t>
  </si>
  <si>
    <t>0,2156</t>
  </si>
  <si>
    <t>0,0179</t>
  </si>
  <si>
    <t>1,1400</t>
  </si>
  <si>
    <t>1,1900</t>
  </si>
  <si>
    <t>0,5800</t>
  </si>
  <si>
    <t>133</t>
  </si>
  <si>
    <t>2,5716</t>
  </si>
  <si>
    <t>1,7709</t>
  </si>
  <si>
    <t>1,00</t>
  </si>
  <si>
    <t>4,4120</t>
  </si>
  <si>
    <t>2,00</t>
  </si>
  <si>
    <t>4,4500</t>
  </si>
  <si>
    <t>2,8500</t>
  </si>
  <si>
    <t>0,0112</t>
  </si>
  <si>
    <t>0,3200</t>
  </si>
  <si>
    <t>4,8000</t>
  </si>
  <si>
    <t>20,00</t>
  </si>
  <si>
    <t>1,8000</t>
  </si>
  <si>
    <t>0,8400</t>
  </si>
  <si>
    <t>2092 KJ</t>
  </si>
  <si>
    <t>501 Kcal</t>
  </si>
  <si>
    <t>29.40 G</t>
  </si>
  <si>
    <t>18.90 G</t>
  </si>
  <si>
    <t>52.70 G</t>
  </si>
  <si>
    <t>43.70 G</t>
  </si>
  <si>
    <t>4.40 G</t>
  </si>
  <si>
    <t>0.39 G</t>
  </si>
  <si>
    <t>0,6739</t>
  </si>
  <si>
    <t>3701,13 kJ</t>
  </si>
  <si>
    <t>884 Kcal</t>
  </si>
  <si>
    <t>100 g</t>
  </si>
  <si>
    <t>13,808 g</t>
  </si>
  <si>
    <t>0 g</t>
  </si>
  <si>
    <t>3,9801</t>
  </si>
  <si>
    <t>2278,1 kJ</t>
  </si>
  <si>
    <t>545 kcal</t>
  </si>
  <si>
    <t>26 g</t>
  </si>
  <si>
    <t>2 g</t>
  </si>
  <si>
    <t>66 g</t>
  </si>
  <si>
    <t>23,95 g</t>
  </si>
  <si>
    <t>9 g</t>
  </si>
  <si>
    <t>0,6671</t>
  </si>
  <si>
    <t>40,00</t>
  </si>
  <si>
    <t>1339 kJ</t>
  </si>
  <si>
    <t>320 kcal</t>
  </si>
  <si>
    <t>79,7 g</t>
  </si>
  <si>
    <t>75,2 g</t>
  </si>
  <si>
    <t>0,3 g</t>
  </si>
  <si>
    <t>2,85 g</t>
  </si>
  <si>
    <t>En Sabor a España apostamos por productos de calidad, como es el caso de nuestras mieles, todas ellas 100% naturales, recién recogidas. La miel de eucalipto es un tipo de miel que proviene de la extracción de las flores de los eucaliptos. Su aspecto es anaranjado claro, su aroma es a madera mojada, muy intenso y persistente y su sabor es dulce con un toque ácido, aunque para nada molesto para el paladar. Este tipo de miel, que además te ofrecemos en tarros de 40 gramos, es recomendada para paliar los efectos de la gripe, así como para su prevención; calma la tos, la congestión nasal y es beneficiosa contra el asma o la faringitis, ya que tiene propiedades antimicrobianas y antivirales. Su formato es ideal para consumir solo o para regalar a alguien especial. Tómala con infusiones, desayunos o meriendas. Si eres un amante de la miel, elige la nuestra, de la mejor calidad.</t>
  </si>
  <si>
    <t>0,6647</t>
  </si>
  <si>
    <t>En Sabor a España apostamos por productos de calidad, como es el caso de nuestras mieles, todas ellas 100% naturales, recién recogidas. La miel de romero es un tipo de miel de aspecto anaranjado con matices amarillos claros, aroma floral y sabor dulce. Este tipo de miel, que además te ofrecemos en tarros de 40 gramos, es recomendada para prevenir enfermedades como la demencia senil o incluso para acabar con molestias, como la acidez estomacal. Su formato es ideal para consumir solo o para regalar a alguien especial. Tómala con infusiones, desayunos o meriendas. Si eres un amante de la miel, elige la nuestra, de la mejor calidad.</t>
  </si>
  <si>
    <t>0,6600</t>
  </si>
  <si>
    <t>En Sabor a España apostamos por productos de calidad, como es el caso de nuestras mieles, todas ellas 100% naturales, recién recogidas. La miel de tomillo es un tipo de miel que proviene de la extracción de especies vegetales, en este caso el tomillo. Su aspecto es anaranjado con matices un poco oscuros, aroma floral y sabor dulce con un toque ácido. Este tipo de miel, que además te ofrecemos en tarros de 40 gramos, es recomendada para el cuidado de la piel, ya que ayuda a mantenerla hidratada y limpia y nutre los poros abiertos. Su formato es ideal para consumir solo o para regalar a alguien especial. Tómala con infusiones, desayunos o meriendas. Si eres un amante de la miel, elige la nuestra, de la mejor calidad.</t>
  </si>
  <si>
    <t>1,9900</t>
  </si>
  <si>
    <t>0,6680</t>
  </si>
  <si>
    <t>En Sabor a España apostamos por productos de calidad, como es el caso de nuestras mieles, todas ellas 100% naturales, recién recogidas. La miel de azahar es un tipo de miel que proviene del néctar que las abejas extraen de la flor del azahar. Su aspecto es amarillo claro, su aroma es floral y su sabor es dulce con un toque ácido, aunque para nada molesto para el paladar. Este tipo de miel, que además te ofrecemos en tarros de 40 gramos, es recomendada para aquellos que tienen problemas para conciliar el sueño; también favorece la curación de heridas y numerosos estudios han mostrado su poder para prevenir enfermedades cancerígenas. Su formato es ideal para consumir solo o para regalar a alguien especial. Tómala con infusiones, desayunos o meriendas. Si eres un amante de la miel, elige la nuestra, de la mejor calidad.</t>
  </si>
  <si>
    <t>8,5157</t>
  </si>
  <si>
    <t>2292 kJ</t>
  </si>
  <si>
    <t>548 kcal</t>
  </si>
  <si>
    <t>35 g</t>
  </si>
  <si>
    <t>3,5 g</t>
  </si>
  <si>
    <t>38,1 g</t>
  </si>
  <si>
    <t>14,5 g</t>
  </si>
  <si>
    <t>19,9 g</t>
  </si>
  <si>
    <t>0,15 g</t>
  </si>
  <si>
    <t>2209 kJ</t>
  </si>
  <si>
    <t>528 kcal</t>
  </si>
  <si>
    <t>28,3 g</t>
  </si>
  <si>
    <t>17,7 g</t>
  </si>
  <si>
    <t>61,9 g</t>
  </si>
  <si>
    <t>60,8 g</t>
  </si>
  <si>
    <t>6,4 g</t>
  </si>
  <si>
    <t>0,04 G</t>
  </si>
  <si>
    <t>0,8064</t>
  </si>
  <si>
    <t>1210 Kj</t>
  </si>
  <si>
    <t>289 kcal</t>
  </si>
  <si>
    <t>0.45 g</t>
  </si>
  <si>
    <t>0.15 g</t>
  </si>
  <si>
    <t>65.10 g</t>
  </si>
  <si>
    <t>45.5 g</t>
  </si>
  <si>
    <t>1.88 g</t>
  </si>
  <si>
    <t>1.00 g</t>
  </si>
  <si>
    <t>1,8918</t>
  </si>
  <si>
    <t>2233 kJ</t>
  </si>
  <si>
    <t>537 kcal</t>
  </si>
  <si>
    <t>32,7 g</t>
  </si>
  <si>
    <t>2,32 g</t>
  </si>
  <si>
    <t>43,5 g</t>
  </si>
  <si>
    <t>14,2 g</t>
  </si>
  <si>
    <t>10 g</t>
  </si>
  <si>
    <t>0,16 g</t>
  </si>
  <si>
    <t>Te presentamos uno de los productos más apreciados por todos: la torta de turrón duro de almendra. La calidad suprema de este turrón, su tamaño y su grosor ideal hacen de este turrón uno de los best-sellers. Este turrón es muy sencillo de consumir, ya que es el turrón duro más sencillo de cortar. La torta es uno de los productos más comprados para regalar a alguien especial, ya que forma parte de la familia de los turrones más tradicionales y al mismo tiempo presenta una forma ideal para obsequiar. Date la oportunidad ahora de conocer este turrón tan especial.</t>
  </si>
  <si>
    <t>3,6308</t>
  </si>
  <si>
    <t>22.92</t>
  </si>
  <si>
    <t>35.0</t>
  </si>
  <si>
    <t>3.50</t>
  </si>
  <si>
    <t>38.1</t>
  </si>
  <si>
    <t>14.5</t>
  </si>
  <si>
    <t>19.9</t>
  </si>
  <si>
    <t>0.15</t>
  </si>
  <si>
    <t>ALMENDRA, sal y aceite de girasol. Puede contener trazas de CACAHUETES, otros FRUTOS DE CÁSCARA y SÉSAMO.</t>
  </si>
  <si>
    <t>2770 Kj</t>
  </si>
  <si>
    <t>662 kcal</t>
  </si>
  <si>
    <t>56g</t>
  </si>
  <si>
    <t>8g</t>
  </si>
  <si>
    <t>20g</t>
  </si>
  <si>
    <t>3g</t>
  </si>
  <si>
    <t>0,6g</t>
  </si>
  <si>
    <t>Queremos presentarte uno de los productos TOP de Sabor a España: nuestras deliciosas almendras saladas. Si has estado por alguna de nuestras tiendas seguro que has tenido la oportunidad de probarlas; tan crujientes y con su punto exacto de sal… Son el snack perfecto antes de una comida, para degustar solo o con alguien especial, pero también su uso culinario va más allá y puede usarse en salsas o cremas. Nuestra almendra salada se ha convertido en el fruto seco más demandado por nuestra comunidad de consumidores. Si apuestas por comprar almendras saladas, te recomendamos que dejes de pensarlo: esta delicia está pensada para ti.</t>
  </si>
  <si>
    <t>Pipa de girasol pelada, azúcar. Puede contener trazas de CACAHUETES, FRUTOS DE CÁSCARA y SÉSAMO.</t>
  </si>
  <si>
    <t>2245 kJ</t>
  </si>
  <si>
    <t>30g</t>
  </si>
  <si>
    <t>50g</t>
  </si>
  <si>
    <t>27g</t>
  </si>
  <si>
    <t>16g</t>
  </si>
  <si>
    <t>0g</t>
  </si>
  <si>
    <t>¿Has estado alguna vez en alguna de nuestras tiendas? Si es así, entones conocerás muy bien este producto. Las pipas garrapiñadas 85 gramos es nuestro producto estrella. Descubre el sabor de la pipa más selecta tostada y caramelizada. Los frutos secos garrapiñados son uno de los emblemas de la gastronomía española y, en el caso de las pipas, ha supuesto una novedad en el panorama nacional e internacional. Su formato en es perfecto para consumir solo o en grupo. Además, puedes usarlas también para crear tus postres favoritos o incluso como topping para tus helados. Estás a un clic de comprar el producto del que todo el mundo habla.</t>
  </si>
  <si>
    <t>190,00</t>
  </si>
  <si>
    <t>AGUA ZUMO DE LIMÓN (14%) JENGIBRE (2,5%) EXTACTO DE STEVIA</t>
  </si>
  <si>
    <t>16 kJ</t>
  </si>
  <si>
    <t>4 kcal</t>
  </si>
  <si>
    <t>0,96 g</t>
  </si>
  <si>
    <t>LINDA "Stevia"</t>
  </si>
  <si>
    <t>5,3662</t>
  </si>
  <si>
    <t>360,00</t>
  </si>
  <si>
    <t>Crema de queso de cabra con cebolla caramelizada y AOVE, crema queso azul con trufa y AOVE, crema de queso torta extremeña con AOVE.</t>
  </si>
  <si>
    <t>El pack de Cremas de Quesos La Chinata es combo ideal para disfrutar de un picoteo en el que no falten los sabores más tradicionales con un toque distintivo y único.  Cremosos y elaborados con productos de primera calidad y AOVE de nuestra cosecha, nos encontramos con la Crema de Queso de Cabra con cebolla caramelizada, con la Crema de Queso azul con trufa y con la Crema de Queso torta extremeña.  En primer lugar, la Crema de Queso de Cabra con cebolla caramelizada combina el sabor intenso del queso de cabra con el toque dulce de la cebolla caramelizada. Del mismo modo, la Crema de queso azul con trufa tiene las características particulares del queso azul pero su fusión con la trufa le dan un aire más suave y sofisticado.  Y por último, La Crema de Queso torta extremeña, elaborada a partir de quesos de la región de Extremadura con Denominación de Origen, escogidos minuciosamente para obtener una crema que respete el sabor y la textura original de la torta extremeña. Es una crema de queso gourmet con un sabor muy característico ya que es salado pero con un toque ligeramente amargo, muy característico de la torta típica de esta región y muy fundente al paladar.</t>
  </si>
  <si>
    <t>Coco pelado y laminado, azúcar. Puede contener trazas de CACAHUETES, FRUTOS DE CÁSCARA y SÉSAMO.</t>
  </si>
  <si>
    <t>2513 kJ</t>
  </si>
  <si>
    <t>44g</t>
  </si>
  <si>
    <t>42g</t>
  </si>
  <si>
    <t>48g</t>
  </si>
  <si>
    <t>28g</t>
  </si>
  <si>
    <t>5g</t>
  </si>
  <si>
    <t>El coco garrapiñado 65 gramos se ha convertido en el producto revelación de este año dentro del mundo de las garrapiñadas. En Sabor a España cortamos el coco en pequeñas láminas, para después tostarlo y caramelizarlo y conseguir la textura y el sabor deseados. En Sabor a España elegimos el coco de mejor calidad con un azúcar exquisito. Su fabricación se lleva a cabo en un perol de cobre, siguiendo así la receta del maestro turronero.  Si eres un amante del coco o de los que buscan lo tradicional, pero a la vez te gusta innovar, no lo dudes: el coco garrapiñado es el producto perfecto.</t>
  </si>
  <si>
    <t>1,3682</t>
  </si>
  <si>
    <t>Ingredientes: 60% ALMENDRA, maltitol y adiculante (ácido cítrico).</t>
  </si>
  <si>
    <t>2113 Kj</t>
  </si>
  <si>
    <t>438 kcal</t>
  </si>
  <si>
    <t>27.2 g</t>
  </si>
  <si>
    <t>4.35 g</t>
  </si>
  <si>
    <t>50.8 g</t>
  </si>
  <si>
    <t>1 g</t>
  </si>
  <si>
    <t>12.7 g</t>
  </si>
  <si>
    <t>¿Has pasado por alguna de nuestras tiendas y nos has visto cocinar en directo? En Sabor a España elaboramos continuamente en directo, sin trampa ni cartón, para hacer partícipes a nuestro público del proceso de fabricación de un producto de siempre como es éste: el guirlache. En este caso, nos hemos querido dirigir a todos aquéllos que nos habéis pedido apostar por este producto sin azúcar y, en Sabor a España, los deseos de nuestros consumidores son órdenes. Por tanto, te presentamos el guirlache de almendra sin azúcar, un producto 100% natural, con el sabor de siempre. Disfruta del caramelo crujiente fundido con la mejor almendra. ¡Hazte ya con él!</t>
  </si>
  <si>
    <t>1,4900</t>
  </si>
  <si>
    <t>INGREDIENTES: PISTACHO, azúcar, miel, clara de HUEVO y obleas (fécula de patata)</t>
  </si>
  <si>
    <t>2007 kJ</t>
  </si>
  <si>
    <t>479 Kcal</t>
  </si>
  <si>
    <t>24,2 g</t>
  </si>
  <si>
    <t>2,4 g</t>
  </si>
  <si>
    <t>54,3 g</t>
  </si>
  <si>
    <t>52,2 g</t>
  </si>
  <si>
    <t>11,1 g</t>
  </si>
  <si>
    <t>Si eres un amante de lo tradicional y además el pistacho es un fruto seco que te gusta, te presentamos el turrón duro de pistacho. Este producto combina los ingredientes de siempre como la miel, la clara de huevo y el azúcar con un producto innovador: el pistacho. De hecho, sólo podrás encontrar un turrón de estas características y con esta calidad suprema en Sabor a España. Su sabor lo ha convertido en uno de los productos más vendidos. Apuesta por un turrón como éste, merece realmente la pena.</t>
  </si>
  <si>
    <t>0,9300</t>
  </si>
  <si>
    <t>INGREDIENTES: Azúcar, jarabe de glucosa, frutos del bosque 17% (fresa deshidratada, fresa fresca y azúcar, arándanos rojos: azúcar, arándanos y aceite de girasol y arándanos negros: arándanos, azucar y aceite de girasol) (SULFITOS), ALMENDRAS (15%), miel, oblea (fécula de patata y aceite de girasol), clara de HUEVO, aroma y colorante E-120.</t>
  </si>
  <si>
    <t>1650 kJ</t>
  </si>
  <si>
    <t>391 Kcal</t>
  </si>
  <si>
    <t>7,5 g</t>
  </si>
  <si>
    <t>0,6 g</t>
  </si>
  <si>
    <t>74 g</t>
  </si>
  <si>
    <t>73 g</t>
  </si>
  <si>
    <t>4,2 g</t>
  </si>
  <si>
    <t>0,1 g</t>
  </si>
  <si>
    <t>Te presentamos el turrón semiduro de fresa y almendras 100 gramos. Este turrón está diseñado para aquellos a los que les encanta disfrutar de fusiones de sabores, ya que la mezcla de la fresa con la almendra consigue una explosión difícil de explicar. Se trata de un turrón que lleva un proceso de fabricación diferente, de forma que su textura se queda a mitad de camino entre un turrón duro y un turrón blando. Forma parte de una de las familias más demandadas en Sabor a España por todo tipo de públicos y, en este caso, el turrón lleva incorporada almendra de la mejor calidad. Permítete conocer uno de los sabores preferidos de pequeños y mayores.</t>
  </si>
  <si>
    <t>1,3649</t>
  </si>
  <si>
    <t>Turrón de chocolate con nueces 100gr</t>
  </si>
  <si>
    <t>Te presentamos el chocolate negro con nueces, uno de los productos TOP de Sabor a España. ¿Eres amante de los frutos secos y del chocolate? Si es así, entonces este producto encaja a la perfección contigo. Se trata de un chocolate elaborado de forma artesanal, siguiendo la tradición. Sus ingredientes son de la mejor calidad, como es el caso de las nueces, seleccionadas minuciosamente para formar parte de esa fusión entre el mejor de los chocolates negros y uno de los frutos secos más deseados por todo tipo de público. ¿A qué esperas para probarlo?</t>
  </si>
  <si>
    <t>1,4403</t>
  </si>
  <si>
    <t>Chocolate negro con pistacho 100gr</t>
  </si>
  <si>
    <t>Este chocolate está elaborado de forma artesanal, por los sucesores de los mejores turroneros y chocolateros del panorama nacional. Sus ingredientes principales (el cacao y el pistacho de la mejor calidad) se funden en un sabor único e indescriptible. Si eres amante de este fruto seco tan codiciado y especial, no lo dudes más: súmate a la tendencia de consumo y apuesta por este chocolate, que se ha convertido en uno de los best sellers por todo tipo de público: nacional e internacional, pequeños y mayores,… ¿Te lo vas a perder?</t>
  </si>
  <si>
    <t>1,4311</t>
  </si>
  <si>
    <t>Turrón de choolate negro con aceite de oliva virgen extra 100gr</t>
  </si>
  <si>
    <t>¿Has oído hablar de uno de los productos de mayor tendencia? Aquí tienes el chocolate negro con aceite de oliva virgen extra. Si estás buscando la calidad, no lo dudes más. Este chocolate está hecho para ti. Elaborado con ingredientes 100% naturales y de una forma artesanal, este chocolate es uno de los mejor acogidos por nuestros consumidores. De hecho, ha sido uno de los best sellers en la última temporada. ¿A qué esperas para apostar por lo seguro con un chocolate como éste?</t>
  </si>
  <si>
    <t>1,3500</t>
  </si>
  <si>
    <t>Turrón de chocolate blanco con grageas 100gr</t>
  </si>
  <si>
    <t>El chocolate blanco con lacasitos es uno de los chocolates mejor acogidos por nuestros consumidores. Se trata de uno de los productos más novedosos de la compañía y, a la vez, uno de los más exitosos, gracias a su sabor indescriptible, bien acogido por todo tipo de público. Su proceso de fabricación es 100% artesanal y eso se ve reflejado en su sabor y textura únicos. Si eres amante del chocolate blanco este producto encaja a la perfección contigo. Además, sólo lo encontrarás en Sabor a España. ¿A qué estás esperando para probarlo?</t>
  </si>
  <si>
    <t>1,3882</t>
  </si>
  <si>
    <t>Turrón de chocolate con leche 100gr</t>
  </si>
  <si>
    <t>¿Recuerdas esas meriendas en las que eras feliz con un bollo de pan y unas onzas de chocolate con leche? A veces, hay que volver la vista al pasado y disfrutar de aquello que nos hacía tan especiales. Este chocolate está elaborado con el mejor de los cacaos e ingredientes de la mejor calidad. Apuesta por un producto seguro como es este chocolate con leche, confeccionado siguiendo la receta de los mejores chocolateros del país. ¿Estás preparado para disfrutar del mejor de los sabores?</t>
  </si>
  <si>
    <t>1,3850</t>
  </si>
  <si>
    <t>Turrón de chocolate blanco con limón 100gr</t>
  </si>
  <si>
    <t>Si eres amante de los cítricos y del chocolate, este producto es lo que estabas esperando: te presentamos el chocolate blanco con limón, uno de los productos más especiales, diseñado para los paladares más exquisitos. En Sabor a España seleccionamos los mejores limones y los fusionamos con el mejor chocolate blanco. Su sabor y textura inigualables lo convierten en uno de los productos más especiales. Apuesta por la calidad con este producto único, que solo encontrarás en Sabor a España.</t>
  </si>
  <si>
    <t>1,3282</t>
  </si>
  <si>
    <t>Turrón de chocolate blanco con naranja</t>
  </si>
  <si>
    <t>El chocolate blanco con naranja está elaborado de forma artesanal, siguiendo la receta de nuestros maestros chocolateros. Se trata de un producto que combina el mejor de los chocolates con las naranjas de la mejor calidad, que pasan un proceso estricto de selección para fusionarse con el delicioso chocolate blanco. La mezcla es imposible de describir. ¿A qué esperas para disfrutar de este chocolate que no deja a nadie indiferente? Su formato es ideal para consumir solo o acompañado. Elige la mejor calidad con este chocolate blanco con naranja.</t>
  </si>
  <si>
    <t>2,6523</t>
  </si>
  <si>
    <t>INGREDIENTES: ALMENDRA, cobertura (azúcar, manteca de cacao, LECHE polvo 19%, pasta de cacao, emulgente: Lecitina de SOJA, aroma de vainilla y cacao 32% mínimo.</t>
  </si>
  <si>
    <t>573 Kcal</t>
  </si>
  <si>
    <t>2397 Kj</t>
  </si>
  <si>
    <t>39,9 g</t>
  </si>
  <si>
    <t>13 g</t>
  </si>
  <si>
    <t>38,6 g</t>
  </si>
  <si>
    <t>11,9 g</t>
  </si>
  <si>
    <t>15,1 g</t>
  </si>
  <si>
    <t>0,13 g</t>
  </si>
  <si>
    <t>El turrón de chocolate con almendras es el más conocido por todo tipo de público: nacional e internacional. Este turrón es el que todo el mundo ha consumido en Navidad y no ha faltado en ninguna casa. Está elaborado con las mejores almendras, seleccionadas de forma minuciosa, al igual que el mejor chocolate, conseguido con la receta de nuestros abuelos. El resultado es este producto totalmente artesanal y tradicional. Su formato en 300 gramos lo hacen ideal para compartir. Elige calidad con este turrón de chocolate y almendras.</t>
  </si>
  <si>
    <t>1,2328</t>
  </si>
  <si>
    <t>Bolsa con surtido de turrones en formato mini 150g</t>
  </si>
  <si>
    <t>¿Estás buscando probar los productos más tradicionales de nuestro país? Ahora te ofrecemos la posibilidad de hacerlo conjuntamente en uno de los best-sellers de Sabor a España. Se trata del surtido de turrones en porciones, que contiene los turrones más representativos, los más clásicos, los de siempre. ¿No te decantas por uno en especial? ¿Sigues teniendo dudas? ¡Elígelos todos! Este producto, además, está diseñado para aquellos que quieren regalar algo tradicional de nuestro país, por lo que es perfecto en todos los sentidos. Disfruta de una representación de lo mejor de Sabor a España y dinos cuál es tu preferido.</t>
  </si>
  <si>
    <t>1,0351</t>
  </si>
  <si>
    <t>Bolsa con surtido de turrones de obrador en formato mini 150g</t>
  </si>
  <si>
    <t>¿Te gustaría probar algunas de nuestros sabores más gustados por nuestros consumidores? Te presentamos el surtido de porciones de turrones de obrador, una selección de los best-sellers dentro de esta familia tan especial: yema tostada, coco, … Descúbrelos todos. ¿No has conseguido elegir uno en especial? ¿Sigues indeciso y te gustaría probar varios? Nosotros te ofrecemos la solución: en este surtido podrás salir de dudas. Su formato en pequeñas porciones te permitirá hacerte con tu favorito. ¿Quieres hacer un regalo especial? Este producto también es perfecto para ello. Tú pones la intención y nosotros el sabor. ¡No te lo pienses más!</t>
  </si>
  <si>
    <t>2,0126</t>
  </si>
  <si>
    <t>Peladilla de almendra 150gr</t>
  </si>
  <si>
    <t>1784 Kj</t>
  </si>
  <si>
    <t>427 kcal</t>
  </si>
  <si>
    <t>15 g</t>
  </si>
  <si>
    <t>1.5 g</t>
  </si>
  <si>
    <t>67 g</t>
  </si>
  <si>
    <t>58 g</t>
  </si>
  <si>
    <t>5.3 g</t>
  </si>
  <si>
    <t>La peladilla es una almendra confitada, típica para consumir en Navidad, Bodas y Comuniones. En nuestra tienda online puedes comprar nuestra deliciosa peladilla de almendra.</t>
  </si>
  <si>
    <t>2,8451</t>
  </si>
  <si>
    <t>Ingredientes: piñón natural.</t>
  </si>
  <si>
    <t>2844 kJ</t>
  </si>
  <si>
    <t>683 Kcal</t>
  </si>
  <si>
    <t>89,6 g</t>
  </si>
  <si>
    <t>3,9 g</t>
  </si>
  <si>
    <t>2,3 g</t>
  </si>
  <si>
    <t>14 g</t>
  </si>
  <si>
    <t>Deja de pensar que los piñones no están hechos para ti y descubre todo lo que este producto te puede ofrecer. En Sabor a España puedes comprar piñón natural 100% nacional, lo que le hace ser uno de los productos más exclusivos dentro de nuestro catálogo. Su uso culinario es muy amplio: en salsas, postres o incluso como snack, ya que un puñado de piñones al día te ofrecen gran cantidad de vitamina E, que refuerza nuestro sistema nervioso. Además, son bajos en calorías, por lo que son ideales para controlar tu peso. Dicen que lo bueno se sirve en frascos pequeños y éste es el mejor ejemplo. ¿A qué esperas para darte el capricho que te mereces?</t>
  </si>
  <si>
    <t>0,4091</t>
  </si>
  <si>
    <t>Ingredientes: AVELLANA y azúcar.</t>
  </si>
  <si>
    <t>2280 Kj</t>
  </si>
  <si>
    <t>34 g</t>
  </si>
  <si>
    <t>2.3 g</t>
  </si>
  <si>
    <t>50 g</t>
  </si>
  <si>
    <t>48 g</t>
  </si>
  <si>
    <t>6.7 g</t>
  </si>
  <si>
    <t>La garrapiñada de avellana 80 gramos es una de las más especiales en Sabor a España. Para su proceso de fabricación escogemos la avellana de la forma más selectiva y minuciosa posible, para después pelarla siguiendo la tradición evitando así que pierda sus nutrientes. Además, este fruto seco ofrece grandes beneficios para la salud, como la mejora de la elasticidad de los vasos sanguíneos o su ayuda para aquellos que realizan un esfuerzo físico o mental. Su sabor es inconfundible e inmejorable. Una vez obtenemos el punto de tostado deseado pasamos a caramelizar la avellana, consiguiendo así un resultado que alcanza la perfección.</t>
  </si>
  <si>
    <t>0,7440</t>
  </si>
  <si>
    <t>INGREDIENTES: Azúcar, jarabe de glucosa y fructosa, ALMENDRAS (17%), piel de naranja confitada (8%) (piel de naranja, azúcar, jarabe de glucosa y fructosa, ácido cítrico, conservadores (E-202, METABISULFITO SÓDICO), miel, oblea (fécula de patata y aceite de girasol), cara de HUEVO, aroma a naranja y colorante E-100.</t>
  </si>
  <si>
    <t>1727 kJ</t>
  </si>
  <si>
    <t>409 Kcal</t>
  </si>
  <si>
    <t>8 g</t>
  </si>
  <si>
    <t>0,8 g</t>
  </si>
  <si>
    <t>80 g</t>
  </si>
  <si>
    <t>59 g</t>
  </si>
  <si>
    <t>3,4 g</t>
  </si>
  <si>
    <t>0,06 g</t>
  </si>
  <si>
    <t>Aquí tienes el turrón semiduro de naranja y almendras 100 gramos. ¿Estás buscando un sabor típico de España y, más en concreto de Andalucía? Se trata de un turrón que lleva un proceso de fabricación diferente, de forma que su textura se queda a mitad de camino entre un turrón duro y un turrón blando. Forma parte de una de las familias más demandadas en Sabor a España por todo tipo de públicos y, en este caso, el turrón lleva incorporada almendra de la mejor calidad, así como el sabor a la naranja más selecta de nuestros naranjos más selectos. Conoce lo mejor de España en forma de turrón.</t>
  </si>
  <si>
    <t>1,6500</t>
  </si>
  <si>
    <t>INGREDIENTES: Relleno (66%): Azúcar, ALMENDRAS 25%, jarabe de glucosa, miel, obleas, clara de HUEVO y aroma: vainilla. Cobertura de chocolate (34%): Pasta de cacao, azúcar, manteca de cacao, emulgente citina de SOJA y aroma natural de vainilla. Cacao 57% mínimo en chocolate.</t>
  </si>
  <si>
    <t>1034 kJ</t>
  </si>
  <si>
    <t>461 Kcal</t>
  </si>
  <si>
    <t>18 g</t>
  </si>
  <si>
    <t>8,8 g</t>
  </si>
  <si>
    <t>5,7 g</t>
  </si>
  <si>
    <t>0,05 g</t>
  </si>
  <si>
    <t>¿Estás buscando un regalo para alguien especial o crees que ya es hora de recompensarte como realmente te mereces? Este surtido de turrones semiduros de chocolate y almendra está hecho para ti. El turrón semiduro es un turrón que lleva un proceso de fabricación diferente, de forma que su textura se queda a mitad de camino entre un turrón duro y un turrón blando. Forma parte de una de las familias más demandadas en Sabor a España por todo tipo de públicos. ¡Disfruta de cada una de las porciones y cuéntanos si te gusta tanto como al resto de consumidores de Sabor a España!</t>
  </si>
  <si>
    <t>INGREDIENTES: Azúcar, ALMENDRA 34%, Miel, Clara de HUEVO y obleas (fécula de patata)</t>
  </si>
  <si>
    <t>2038 kJ</t>
  </si>
  <si>
    <t>490 kcal</t>
  </si>
  <si>
    <t>24,7 g</t>
  </si>
  <si>
    <t>1,8 g</t>
  </si>
  <si>
    <t>55,8 g</t>
  </si>
  <si>
    <t>28 g</t>
  </si>
  <si>
    <t>11,2 g</t>
  </si>
  <si>
    <t>0,01 g</t>
  </si>
  <si>
    <t>El turrón duro de almendra piel 100 gramos en barretillas es un turrón que apuesta por los sabores tradicionales y, además, está pensado para aquellos a los que les gusta compartir o disfrutar de lo bueno en distintos momentos, ya que su formato viene preparado en distintas porciones. En este turrón conseguirás apreciar de forma inconfundible la mezcla de la almendra con piel tostada, la miel y el azúcar junto con la clara de huevo. Date un capricho con este turrón y además añade a tu cuerpo la cantidad de nutrientes necesarios para sentirte con energía durante todo el día.</t>
  </si>
  <si>
    <t>0,8600</t>
  </si>
  <si>
    <t>INGREDIENTES: ALMENDRA (60%), azúcar, miel, clara de HUEVO y obleas (fécula de patata)</t>
  </si>
  <si>
    <t>17,10 g</t>
  </si>
  <si>
    <t>Es uno de los turrones más tradicionales de España. En cuanto a los pequeños pasteles de almendras peladas, puedes disfrutar del clásico turrón en pequeñas porciones y compartirlo o comerlo cuando quieras. Su exquisito sabor a almendras tostadas y el resto de ingredientes como la miel hacen de este turrón un producto único. Hoy en día tenemos diferentes formatos de turrón duro, aunque hace décadas se vendía por peso en las ferias de todo el país. Si te gustan los sabores de antaño y prefieres ir seguro, no lo dudes, este es tu turrón.</t>
  </si>
  <si>
    <t>0,4960</t>
  </si>
  <si>
    <t>INGREDIENTES: CACAHUETE 30%, azúcar, glucosa, ALBÚMINA DE HUEVO, obleas (fécula de patata, aceite de girasol y agua)</t>
  </si>
  <si>
    <t>1863 kJ</t>
  </si>
  <si>
    <t>442 Kcal</t>
  </si>
  <si>
    <t>12 g</t>
  </si>
  <si>
    <t>1,6 g</t>
  </si>
  <si>
    <t>76 g</t>
  </si>
  <si>
    <t>60 g</t>
  </si>
  <si>
    <t>0,02 g</t>
  </si>
  <si>
    <t>¿Estás buscando un turrón clásico que forme parte de la tradición, pero la almendra no es un fruto seco que te encante? Te presentamos el turrón duro de cacahuete en forma de barretillas, un producto que combina los ingredientes de mayor calidad de siempre junto con el cacahuete, para hacer de este turrón un turrón ideal. Su sabor a cacahuete es inconfundible y además aporta numerosos nutrientes y beneficios para la salud, como mejorar la salud cognitiva o proteger la salud cardiaca. El hecho de poder encontrar este turrón en pequeñas porciones lo convierte en un producto perfecto para todo tipo de público.</t>
  </si>
  <si>
    <t>0,6368</t>
  </si>
  <si>
    <t>INGREDIENTES: CACAHUETE, azúcar, glucosa, grasa vegetal (de palma), estavilizante E-471, ALBÚMINA DE HUEVO.</t>
  </si>
  <si>
    <t>2040 kJ</t>
  </si>
  <si>
    <t>492 kcal</t>
  </si>
  <si>
    <t>23 g</t>
  </si>
  <si>
    <t>5,8 g</t>
  </si>
  <si>
    <t>9,9 g</t>
  </si>
  <si>
    <t>0.1 g</t>
  </si>
  <si>
    <t>El turrón blando de cacahuete 90 gramos forma parte de la familia de los turrones tradicionales, al ser reconocido como uno de los turrones típicos de nuestro país, pero presenta una distinción en sus ingredientes: el cacahuete se convierte en el protagonista principal de este turrón. Si eres de los que le encanta el sabor a cacahuete y no quieres dejar atrás la tradición, este turrón es perfecto para ti. Su tamaño es perfecto para darte un pequeño capricho u obsequiar a alguien cercano y su sabor intenso hará -sin duda- que quieras repetir. Conoce este turrón y cuéntanos tu experiencia.</t>
  </si>
  <si>
    <t>0,9035</t>
  </si>
  <si>
    <t>Ingredientes: almendra 46%, azúcar, jarabe de glucosa, fructosa, clara de HUEVO, conservador E-200 y acidulante E-330.</t>
  </si>
  <si>
    <t>1948 Kj</t>
  </si>
  <si>
    <t>466 kcal</t>
  </si>
  <si>
    <t>24.6 g</t>
  </si>
  <si>
    <t>2.2 g</t>
  </si>
  <si>
    <t>51.6 g</t>
  </si>
  <si>
    <t>44.1 g</t>
  </si>
  <si>
    <t>9.47 g</t>
  </si>
  <si>
    <t>0.03 g</t>
  </si>
  <si>
    <t>Te presentamos el mazapán figuritas 150 gramos. Si eres de los que aún buscan el sabor a tradición, la representación de lo clásico, aquí lo tienes. El mazapán es uno de los dulces españoles más demandados por todo tipo de consumidores, mayores y pequeños, nacionales e internacionales. En este caso, este producto dentro de la familia de los mazapanes es el original, ya que no contiene otros sabores. Conoce de este producto presentado en figuras de diferentes tamaños y formas, perfecto para regalar o ideal si lo quieres disfrutar solo/a. Si apuestas por lo seguro, ¡no te lo pienses más!</t>
  </si>
  <si>
    <t>1,7800</t>
  </si>
  <si>
    <t>Este turrón está diseñado para aquellos que apuestan por el sabor tradicional de siempre al ser uno de los turrones más antiguos. El maestro turronero en las ferias españolas cortaba este turrón con un martillo y lo vendía al peso en distintos tamaños. El turrón de almendra piel 300 gramos es el legado del maestro, al presentar el tamaño más consumido antiguamente y con el que te ofrecemos disfrutar hoy en día. Elige este turrón si eres de los que les gusta que lo bueno dure mucho o crees que la mejor manera de disfrutar es compartir con los tuyos.</t>
  </si>
  <si>
    <t>2,2600</t>
  </si>
  <si>
    <t>INGREDIENTES: ALMENDRA (60%), azúcar, miel, clara de HUEVO.</t>
  </si>
  <si>
    <t>¿Eres de los que disfrutan de lo bueno en grandes cantidades? Entonces el turrón duro de almendra suprema 300 gramos es el que estás buscando. Se trata del turrón de siempre, con una calidad inmejorable en un tamaño perfecto para disfrutar solo o en compañía. Los ingredientes de este turrón son seleccionados de manera exquisita para que cada bocado sea único. Se trata de uno de los turrones más tradicionales, ya que es uno de los más conocidos y admirados por los españoles, además de ser uno de los más demandados por el público internacional. Apuesta por lo mejor con este turrón.</t>
  </si>
  <si>
    <t>1,3976</t>
  </si>
  <si>
    <t>Te presentamos el turrón blando de cacahuete 300 gramos, un turrón que contiene ingredientes principales de la mayor calidad, y, a su vez, forma parte de los turrones clásicos del panorama nacional. ¿Te encanta el sabor a cacahuete? Entonces éste es tu turrón, ya que la masa obtenida de la miel, la clara de huevo y el azúcar junto con el cacahuete hacen de este turrón un resultado perfecto. Si quieres triunfar en una comida de amigos o con la familia o simplemente prefieres darte ese capricho que tanto mereces, este turrón es perfecto para ti.</t>
  </si>
  <si>
    <t>1,6219</t>
  </si>
  <si>
    <t>INGREDIENTES: ALMENDRA, azúcar, PISTACHO y conservantes (E200 Y E202)</t>
  </si>
  <si>
    <t>2181 kJ</t>
  </si>
  <si>
    <t>522 Kcal</t>
  </si>
  <si>
    <t>29,5 g</t>
  </si>
  <si>
    <t>3,3 g</t>
  </si>
  <si>
    <t>51,6 g</t>
  </si>
  <si>
    <t>12,6 g</t>
  </si>
  <si>
    <t>Si eres un amante del pistacho, no lo dudes, éste es tu turrón ideal. Se trata de un turrón de textura blanda que combina los ingredientes más especiales como son la almendra y el pistacho, ambos de calidad suprema. Este turrón se ha convertido en uno de los best-sellers en Sabor a España y, además, no lo podrás encontrar en cualquier otro sitio, ya que es un producto 100% innovador. Su tamaño es ideal para darte el capricho que tanto mereces o para regalar a esa persona tan especial. El turrón de pistacho 150 gramos será, sin duda, tu elección ideal.</t>
  </si>
  <si>
    <t>1,2682</t>
  </si>
  <si>
    <t>INGREDIENTES: Higos secos, (HARINA DE TRIGO), azúcar, agua y zumo de limón agar-agar.</t>
  </si>
  <si>
    <t>953 kJ</t>
  </si>
  <si>
    <t>224 Kcal</t>
  </si>
  <si>
    <t>54 g</t>
  </si>
  <si>
    <t>45 g</t>
  </si>
  <si>
    <t>En Sabor a España estamos convencidos de que nunca antes has encontrado una mermelada como ésta. Te presentamos la mermelada de higos secos 100 gramos, una de las mermeladas más gourmet, diseñada para los paladares exquisitos. Su sabor es realmente intenso y delicioso. Esta mermelada es un ejemplo de innovación, ya que, como sabes, en Sabor a España mantenemos la calidad de siempre y, al mismo tiempo, apostamos por la creatividad. Su ingrediente principal, además, es rico en fibra y calcio, por lo que previene el estreñimiento y mejora la salud de nuestros huesos. Si quieres un 10 en sabor, no lo dudes más y hazte con esta mermelada tan especial.</t>
  </si>
  <si>
    <t>1,1584</t>
  </si>
  <si>
    <t>INGREDIENTES: ALMENDRA, azúcar, fresas y conservante (E200 y E202)</t>
  </si>
  <si>
    <t>1890 kJ</t>
  </si>
  <si>
    <t>451 kcal</t>
  </si>
  <si>
    <t>19,7 g</t>
  </si>
  <si>
    <t>10,3 g</t>
  </si>
  <si>
    <t>Aquí tienes uno de los turrones más especiales de la familia de los obradores: el turrón de fresa 150 gramos. Se trata de un turrón que te sorprenderá por su color y su sabor intenso a la mejor fresa de temporada. La mezcla de los ingredientes más selectos ha conseguido un sabor tan especial que lo convierten en uno de los turrones revelación. Además, este turrón se ha hecho hueco en el mundo de la repostería, siendo usado en numerosas recetas. Su tamaño es ideal para consumir tanto solo como con alguien especial. Sorprende con este turrón de textura blanda y sabor único.</t>
  </si>
  <si>
    <t>GUIRLACHES</t>
  </si>
  <si>
    <t>1,8992</t>
  </si>
  <si>
    <t>Ingredientes: ALMENDRA (60%), azúcar y miel.</t>
  </si>
  <si>
    <t>2175 kJ</t>
  </si>
  <si>
    <t>523 Kcal</t>
  </si>
  <si>
    <t>32 g</t>
  </si>
  <si>
    <t>44,1 g</t>
  </si>
  <si>
    <t>29,7 g</t>
  </si>
  <si>
    <t>14,7 g</t>
  </si>
  <si>
    <t>Te presentamos uno de los grandes best-sellers de Sabor a España: el guirlache de almendra en forma de torta 200 gramos. Si has visitado alguna de nuestras tiendas, habrás tenido la oportunidad de disfrutar de un show cooking donde fabricamos en directo este producto tan aclamado y demandado por todo tipo de público. Si no lo has hecho, en nuestra web podrás encontrar videos para que conozcas su proceso de elaboración. Sus ingredientes son completamente naturales y de máxima calidad. Además, su textura y tamaño son perfectos para consumirla solo o en compañía. Descubre el sabor de este producto tan tradicional español.</t>
  </si>
  <si>
    <t>1,1090</t>
  </si>
  <si>
    <t>INGREDIENTES: ALMENDRA, azúcar, arándanos, conservantes (E200 y E202) y colorantes (E121 y e122)</t>
  </si>
  <si>
    <t>1886 kJ</t>
  </si>
  <si>
    <t>449 Kcal</t>
  </si>
  <si>
    <t>19,1 g</t>
  </si>
  <si>
    <t>59,5 g</t>
  </si>
  <si>
    <t>9,90 g</t>
  </si>
  <si>
    <t>¿Te gusta probar sabores nuevos? Te presentamos el turrón de arándanos 150 gramos, un turrón que combina los sabores más tradicionales con el sabor de los mejores arándanos, escogidos de forma selectiva. Su color especial tan llamativo, junto con su sabor han hecho de este turrón uno de los best-sellers de Sabor a España, convirtiéndolo en uno de los turrones revelación del pasado año. Su tamaño es perfecto para consumir solo o en compañía. En Sabor a España apostamos por la innovación y la calidad y el resultado es este turrón único. Descubre el sabor de este turrón tan especial.</t>
  </si>
  <si>
    <t>0,9347</t>
  </si>
  <si>
    <t>Ingredientes: chocolate negro (50%): azúcar, manteca de cacao, pasta de cacao, emulgente (lecitina de SOJA), aroma (aroma de vainilla), cacahuete 38%, azúcar, agente de recubrimiento (E-904) y grasa de palma. Cacao: 52% mínimo de chocolate.</t>
  </si>
  <si>
    <t>2251 Kj</t>
  </si>
  <si>
    <t>540 kcal</t>
  </si>
  <si>
    <t>33.3 g</t>
  </si>
  <si>
    <t>14.1 g</t>
  </si>
  <si>
    <t>32.2 g</t>
  </si>
  <si>
    <t>13.9 g</t>
  </si>
  <si>
    <t>0.0 g</t>
  </si>
  <si>
    <t>Cacahuetes bañados en chocolate negro. Bolsa 150g.</t>
  </si>
  <si>
    <t>0,8480</t>
  </si>
  <si>
    <t>INGREDIENTES: Azúcar, jarabe de glucosa y fructosa, frutas del bosque 17% (fresa deshidratada: fresa fresca y azúcar y colorante E-129, arándanos rojos: azúcar, arándanos y aceite de girasol y arándanos negros: arándanos, azúcar y aceite de girasol) (SULFITOS), ALMENDRAS 15%, miel, oblea (fécula de patata y aceite de girasol), clara de HUEVO y aroma. E-129: Puede tener efectos negativos sobre la actividad y atención de los niños.</t>
  </si>
  <si>
    <t>Te presentamos el turrón semiduro de almendra y frutos del bosque 100 gramos. Este turrón está diseñado los amantes de la fresa y el arándano, sabores que combinan a la perfección con nuestra masa del turrón y se fusionan con la almendra de la mejor calidad. Se trata de un turrón que lleva un proceso de fabricación diferente, de forma que su textura se queda a mitad de camino entre un turrón duro y un turrón blando. Forma parte de una de las familias más demandadas en Sabor a España por todo tipo de públicos. Date el lujo de descubrir un turrón difícil de encontrar en otro lugar y que apuesta por la fórmula de siempre con sabores diferentes, más actuales.</t>
  </si>
  <si>
    <t>0,7679</t>
  </si>
  <si>
    <t>INGREDIENTES: Azúcar, jarabe de glucosa y fructosa, frutas tropicales 17% (piña deshidratada: piña fresca y azúcar, mango deshidratado: mango fresco y azúcar,y papaya deshidratada: papaya fresca y azúcar) (SULFITOS), ALMENDRA 15%, miel, oblea (fécula de patata y aceite de girasol), clara de HUEVO y aroma.</t>
  </si>
  <si>
    <t>1648 kJ</t>
  </si>
  <si>
    <t>390 kcal</t>
  </si>
  <si>
    <t>6,3 g</t>
  </si>
  <si>
    <t>0,5 g</t>
  </si>
  <si>
    <t>77 g</t>
  </si>
  <si>
    <t>4 g</t>
  </si>
  <si>
    <t>0,18 g</t>
  </si>
  <si>
    <t>Aquí tienes el turrón semiduro de almendra y frutas tropicales 100 gramos. ¿Buscas un sabor fresco, actual? ¿Eres de los que buscan la exclusividad y sorprender con unos sabores imposibles de encontrar en cualquier otra parte? Se trata de un turrón que lleva un proceso de fabricación diferente, de forma que su textura se queda a mitad de camino entre un turrón duro y un turrón blando. Forma parte de una de las familias más demandadas en Sabor a España por todo tipo de públicos y, en este caso, el turrón lleva incorporado piña, mango y papaya de la mejor calidad, todo ello fusionado con la almendra más selecta. Apuesta por lo diferente, ¡no te vas a arrepentir!</t>
  </si>
  <si>
    <t>0,8442</t>
  </si>
  <si>
    <t>Ingredientes: ALMENDRA, azúcar, yema confitada 25% (azúcar, HUEVO, almidón modificado de maíz, corrector de acidez E-334, conservantes E-202, E-281 y colorantes naturales E-120  y E-160b), jarabe de glucosa, fructosa, harina de arroz, consevador E-200 y acidulante E-330.</t>
  </si>
  <si>
    <t>1866 Kj</t>
  </si>
  <si>
    <t>445 kcal</t>
  </si>
  <si>
    <t>21.2 g</t>
  </si>
  <si>
    <t>3.6 g</t>
  </si>
  <si>
    <t>53.9 g</t>
  </si>
  <si>
    <t>27.85 g</t>
  </si>
  <si>
    <t>9.72 g</t>
  </si>
  <si>
    <t>0.17 g</t>
  </si>
  <si>
    <t>Aquí tienes el mazapán huesos de santo 120 gramos. Si eres de los que aún buscan el sabor a tradición, la representación de lo clásico, aquí lo tienes. El mazapán es uno de los dulces españoles más demandados por todo tipo de consumidores, mayores y pequeños, nacionales e internacionales. Los huesos de santo es un dulce típico español y su consumo está relacionado con la fecha del día de los Santos el primero de noviembre. Su forma trata de simular la forma de un hueso. En este caso, conseguimos mezclar dos de los sabores más tradicionales, el mazapán y los huesos de santo. Descubre el sabor a España más especial.</t>
  </si>
  <si>
    <t>0,8479</t>
  </si>
  <si>
    <t>El turrón duro de almendra 100 gramos es uno de los grandes best-sellers de Sabor a España. Su sabor inconfundible a almendra, miel y azúcar lo convierten en uno de los turrones más deseados por mayores y pequeños. Las propiedades del fruto seco se mantienen al obtener el punto de tostado deseado, por lo que además de sabor, este turrón te aporta grandes beneficios para la salud. Su tamaño es perfecto e innovador, lo que hace de este turrón el turrón ideal. Si apuestas por la tradición y la calidad, este turrón es el más indicado para ti.</t>
  </si>
  <si>
    <t>2,5881</t>
  </si>
  <si>
    <t>INGREDIENTES: ALMENDRA repelada y tostada (60%), edulcorantes (E-965 ii y E-420 ii), clara de HUEVO y edulcorante E-950. Recubrimiento externo: oblea (fécula de patata y aceite de girasol). Sin azúcares añadidos, con edulcorantes.</t>
  </si>
  <si>
    <t>2034 kJ</t>
  </si>
  <si>
    <t>491 Kcal</t>
  </si>
  <si>
    <t>2,9 g</t>
  </si>
  <si>
    <t>39 g</t>
  </si>
  <si>
    <t>2,6 g</t>
  </si>
  <si>
    <t>16 g</t>
  </si>
  <si>
    <t>En Sabor a España pensamos en todos los perfiles; por ello, contamos con una familia de productos dedicada a los que no pueden tomar azúcar. En este caso, te presentamos el turrón duro de almendra 300 gramos, diseñado para aquellos amantes del turrón duro tradicional de toda la vida, pero en este caso sin azúcar. ¿Eres diabético o simplemente prefieres no tomar azúcar? Entonces, este turrón está hecho para ti. El proceso de fabricación es el mismo, solo que en lugar de añadir el azúcar utilizamos otros sustitutivos, para mantener el sabor de siempre sin que lo notes lo más mínimo. Disfruta ya del sabor del mejor turrón duro de almendra sin azúcar. ¡En Sabor a España pensamos en ti!</t>
  </si>
  <si>
    <t>1,7016</t>
  </si>
  <si>
    <t>INGREDIENTES: azúcar, ALMENDRA, NUECES, LECHE en polvo y conservantes E200 y E202.</t>
  </si>
  <si>
    <t>1930 Kjl</t>
  </si>
  <si>
    <t>464 Kcal</t>
  </si>
  <si>
    <t>25,4 g</t>
  </si>
  <si>
    <t>13,8 g</t>
  </si>
  <si>
    <t>47,8 g</t>
  </si>
  <si>
    <t>0,08 g</t>
  </si>
  <si>
    <t>¿Quieres hacer un regalo especial a alguien cercano o simplemente quieres recompensarte como realmente te mereces? ¿Son las nueces uno de tus frutos secos favoritos? El turrón de nata y nueces 300 gramos, entonces, está hecho para ti. Se trata de uno de los turrones más frescos en Sabor a España, y que, además, al contener este fruto seco te aporta numerosos beneficios como la regulación del tránsito intestinal o la aportación de fibra. La explosión de sabores como la nata y las nueces hacen que este turrón sea de los más especiales. Además, su tamaño y su estuche son ideales como regalo.</t>
  </si>
  <si>
    <t>1,7400</t>
  </si>
  <si>
    <t>INGREDIENTES: ALMENDRA, azúcar, naranjas y conservantes E200 y E202.</t>
  </si>
  <si>
    <t>1866 Kjl</t>
  </si>
  <si>
    <t>13,2 g</t>
  </si>
  <si>
    <t>57,3 g</t>
  </si>
  <si>
    <t>49,4 g</t>
  </si>
  <si>
    <t>9,20 g</t>
  </si>
  <si>
    <t>0,50 g</t>
  </si>
  <si>
    <t>Te presentamos el turrón de mazapán con naranja 300 gramos. Este turrón es uno de los turrones más especiales de Sabor a España, ya que está realizado con las mejores naranjas del territorio andaluz, dentro de las provincias de Córdoba y Sevilla, bien conocidas por sus exquisitos naranjos. El resultado de este turrón es una explosión de sabores, al fusionar la tradicional almendra con la mejor naranja, haciendo de este turrón, un turrón fresco, innovador y natural. Su tamaño y su estuche lo convierte en un producto para regalar a esa persona a la que quieres tanto. Apuesta por el turrón de mazapán con naranja y déjate sorprender.</t>
  </si>
  <si>
    <t>1,7081</t>
  </si>
  <si>
    <t>INGREDIENTES: ALMEMDRA, azúcar, yema de HUEVO y conservantes E200 y E202.</t>
  </si>
  <si>
    <t>2029 Kjl</t>
  </si>
  <si>
    <t>485 Kcal</t>
  </si>
  <si>
    <t>23,9 g</t>
  </si>
  <si>
    <t>2,7 g</t>
  </si>
  <si>
    <t>13,3 g</t>
  </si>
  <si>
    <t>0,26 g</t>
  </si>
  <si>
    <t>Te presentamos el turrón de yema tostada 300 gramos, un turrón blando destinado a todo tipo de público con el sabor inconfundible a yema tostada. Antiguamente, se desechaban las yemas del huevo en la elaboración del turrón tradicional hasta que el maestro turronero tuvo la idea de aprovechar estas yemas y fabricar un turrón. Fuimos un paso más allá y añadimos una capa de azúcar sobre el turrón de yema, obteniendo como resultado un sabor único y especial. Su tamaño es perfecto para compartir o disfrutar solo y su packaging lo hace perfecto para regalo. Descubre todo lo que un turrón puede ofrecerte.</t>
  </si>
  <si>
    <t>1,2239</t>
  </si>
  <si>
    <t>180,00</t>
  </si>
  <si>
    <t>Ingredientes: ALMENDRA, aceite de girasol y sal.</t>
  </si>
  <si>
    <t>2598 Kj</t>
  </si>
  <si>
    <t>621 kcal</t>
  </si>
  <si>
    <t>55.17 g</t>
  </si>
  <si>
    <t>4.21 g</t>
  </si>
  <si>
    <t>4.5 g</t>
  </si>
  <si>
    <t>19 g</t>
  </si>
  <si>
    <t>0.4 g</t>
  </si>
  <si>
    <t>0,5826</t>
  </si>
  <si>
    <t>INGREDIENTES: 70% cobertura (azúcar, grasa vegetal totalmente hidrogenada de palmiste y palma, SUERO LÁCTEO en polvo, LECHE en polvo desnatada, cacao en polvo desgrasado, emulgente, lecitina de SOJA, y aromas) 30% ALMENDRA.</t>
  </si>
  <si>
    <t>402 Kcal</t>
  </si>
  <si>
    <t>2241 Kj</t>
  </si>
  <si>
    <t>34,8 g</t>
  </si>
  <si>
    <t>18,8 g</t>
  </si>
  <si>
    <t>44,6 g</t>
  </si>
  <si>
    <t>41,2 g</t>
  </si>
  <si>
    <t>7,8 g</t>
  </si>
  <si>
    <t>El turrón de chocolate con almendras es el más conocido por todo tipo de público: nacional e internacional. Este turrón es el que todo el mundo ha consumido en Navidad y no ha faltado en ninguna casa. Está elaborado con las mejores almendras, seleccionadas de forma minuciosa, al igual que el mejor chocolate, conseguido con la receta de nuestros abuelos. El resultado es este producto totalmente artesanal y tradicional. Su formato es ideal para darse un capricho o regalar a alguien especial. Elige calidad con este turrón de chocolate y almendras.</t>
  </si>
  <si>
    <t>2,7363</t>
  </si>
  <si>
    <t>GARRAPIÑADA DE ALMENDRA: Ingredientes: azúcar, ALMENDRA seleccionada tostada. GARRAPIÑADA DE ANACARDO: Ingredientes: ANACARDO y azúcar. GARRAPIÑADA DE CACAHUETE: Ingredientes: CACAHUETE y azúcar. GARRAPIÑADA DE MACADAMIA: Ingredientes: MACADAMIA y azúcar.</t>
  </si>
  <si>
    <t>2523 kJ</t>
  </si>
  <si>
    <t>44 g</t>
  </si>
  <si>
    <t>3,1 g</t>
  </si>
  <si>
    <t>47 g</t>
  </si>
  <si>
    <t>4,3 g</t>
  </si>
  <si>
    <t>¿Eres de los que ya han probado nuestras garrapiñadas y no recuerdan cuál fue la que más les gustó? ¿Estás buscando una garrapiñada, pero aún no te has decidido por ninguna? Ahora no tienes por qué hacerlo. Te presentamos el maletín surtido de garrapiñadas, un producto que contiene una selección de las mejores garrapiñadas, las best-seller dentro de Sabor a España: almendra, nuez de macadamia, … ¡Descúbrelas todas! Su formato es ideal para consumirlas solo, en compañía o incluso para regalarlas a esa persona especial. Hazte ya con esta novedad que ha sido tan bien acogida por nuestros consumidores y cuéntanos cuál es tu favorita.</t>
  </si>
  <si>
    <t>4,7500</t>
  </si>
  <si>
    <t>GARRAPIÑADA DE ALMENDRA: Ingredientes: azúcar, ALMENDRA seleccionada tostada.</t>
  </si>
  <si>
    <t>¿Eres de los que ha probado nuestras garrapiñadas y ahora no se decide por una en especial o de aquéllos que quieren probarlas, pero están indecisos? Ya no hay necesidad de elegir: recogemos la mejor selección de garrapiñadas, aquellas más exquisitas y mejor acogidas por nuestros consumidores en una caja con un diseño personalizado disponible solo por tiempo limitado. En este caso, consigue esta caja de surtido de garrapiñadas que representa las macetas típicas de Córdoba, nuestra ciudad de origen. Éste se ha convertido en uno de los best-sellers de la familia de regalos, al tratarse del producto por excelencia, según muchos de nuestros consumidores. ¡Escoge ya este surtido, recuerda que sólo está disponible por tiempo limitado!</t>
  </si>
  <si>
    <t>3,5100</t>
  </si>
  <si>
    <t>MAZAPÁN DE YEMA: Ingredientes: ALMENDRA, azúcar, yema confitada 25% (azúcar, HUEVO, almidón modificado de maíz, corrector de acidez E-334, conservantes E-202, E281 y colorantes naturales E-120 y E-160b), jarabe de glucosa, fructosa, canela, conservador E-200 y acidulante E-330.</t>
  </si>
  <si>
    <t>2068 kJ</t>
  </si>
  <si>
    <t>495 kcal</t>
  </si>
  <si>
    <t>28,2 g</t>
  </si>
  <si>
    <t>2,98 g</t>
  </si>
  <si>
    <t>52,38 g</t>
  </si>
  <si>
    <t>46,58 g</t>
  </si>
  <si>
    <t>7,75 g</t>
  </si>
  <si>
    <t>¿Aún no habías conocido nuestra caja de torero? Se trata de un producto con un diseño especial, disponible solo por tiempo limitado que recoge la variedad de las mejores almendras rellenas de turrón y los mejores mazapanes de Sabor a España. Si estás buscando un producto tradicional como el mazapán o un producto clásico como las almendras rellenas, en esta caja de diseño especial puedes encontrar lo que buscas. Llévate el pack ideal de los productos de siempre en un packaging diseñado en memoria del pintor Pablo Picasso y que recoge la tradición del toreo española, declarada Fiesta de interés nacional. Además, es perfecto como regalo. ¡Hazte ya con todo, solo por tiempo limitado!</t>
  </si>
  <si>
    <t>1,5480</t>
  </si>
  <si>
    <t>Ingredientes: cobertura de chocolate blanco 66.5%: (azúcar, manteca de cacao, LECHE en polvo, emulgente: lecitina de SOJA y aroma), azúcar, estabilizante (E-414), agente de recubrimiento (E-903) y ALMENDRA tostada 28%.</t>
  </si>
  <si>
    <t>2423 kJ</t>
  </si>
  <si>
    <t>583 kcal</t>
  </si>
  <si>
    <t>41,0 g</t>
  </si>
  <si>
    <t>13.0 g</t>
  </si>
  <si>
    <t>38.0 g</t>
  </si>
  <si>
    <t>14.0 g</t>
  </si>
  <si>
    <t>0.14 g</t>
  </si>
  <si>
    <t>Exquisita almendra tostada bañada con chocolate blanco de primera calidad. Bolsa de 150g.</t>
  </si>
  <si>
    <t>1,2946</t>
  </si>
  <si>
    <t>INGREDIENTES: Naranja y azúcar.</t>
  </si>
  <si>
    <t>769,3 kJ</t>
  </si>
  <si>
    <t>181,1 Kcal</t>
  </si>
  <si>
    <t>44,2 g</t>
  </si>
  <si>
    <t>37 g</t>
  </si>
  <si>
    <t>0,4 g</t>
  </si>
  <si>
    <t>Te presentamos uno de los best-sellers de Sabor a España: la mermelada de naranja 100 gramos. Esta mermelada es una de las más especiales y demandadas debido a que están elaboradas con naranjas 100% de Andalucía, por lo que todo queda en casa. Se trata de un producto 100% artesano, ya que su elaboración es la misma que empleábamos en nuestras generaciones pasadas, con el objetivo de mantener el sabor y los nutrientes intactos hasta que llegan a la mesa del consumidor. Las naranjas que contienen nuestras mermeladas son seleccionadas tras pasar un amplio control de calidad. Además, esta fruta es rica en calcio. Si eres de los que apuestan por lo seguro, no lo dudes más.</t>
  </si>
  <si>
    <t>1,2725</t>
  </si>
  <si>
    <t>INGREDIENTES: Fresa, azúcar y agar-agar.</t>
  </si>
  <si>
    <t>¿Sabes qué diferencia a Sabor a España del resto de empresas del mercado? La calidad de nuestros ingredientes y el proceso de fabricación de nuestros productos. Los ingredientes que usamos son 100% naturales. Es el caso de nuestra mermelada de fresa 100 gramos, una mermelada exquisita, elaborada con las mejores fresas de la provincia de Huelva. Su elaboración no ha cambiado desde nuestras generaciones pasadas, ya que se trata de un proceso 100% manual y artesano, con el objetivo de que el producto llegue con su sabor original a casa del consumidor. Si eres de los que no se resisten a un buen sabor a fresa, ésta es tu mermelada ideal.</t>
  </si>
  <si>
    <t>1,2715</t>
  </si>
  <si>
    <t>INGREDIENTES: Melocotón, azúcar y agar-agar.</t>
  </si>
  <si>
    <t>¿Estás buscando una mermelada deliciosa, 100% nutritiva y con un sabor especial? Si eres de los que apuestan por los sabores frescos, te presentamos la mermelada de melocotón 100 gramos. Esta mermelada está elaborada con los mejores melocotones de la comarca y, además, su elaboración es totalmente artesanal, como antaño, con el objetivo de que no pierda su sabor y sus nutrientes desde su proceso de fabricación hasta que llega a la mesa del consumidor. El melocotón es una fruta completa, debido a su alto contenido en fibra, lo que la convierte en un gran diurético. Además, genera colágeno, ideal para el cuidado de la piel. Si te encanta el sabor a melocotón, esta mermelada te cambiará la vida.</t>
  </si>
  <si>
    <t>0,9350</t>
  </si>
  <si>
    <t>Ingredientes: NUEZ DE PECÁN.</t>
  </si>
  <si>
    <t>3153 kJ</t>
  </si>
  <si>
    <t>753 Kcal</t>
  </si>
  <si>
    <t>78,5 g</t>
  </si>
  <si>
    <t>6,7 g</t>
  </si>
  <si>
    <t>¿Has oído alguna vez hablar de la nuez de pecán? Probablemente, sí, ya que en los últimos tiempos se ha convertido en uno de los frutos secos más demandados por todo tipo de consumidores. ¿Por qué? Pues bien, la nuez pecana aporta un 48% de tiamina, que ayuda a convertir los hidratos de carbono en energía. Además, su alto índice en vitamina E la convierte en aliada para la prevención de enfermedades coronarias del corazón. En Sabor a España puedes comprar nuestras nueces pecanas, porque queremos darte la oportunidad de que disfrutes del sabor más especial cuidándote, y por ello apostamos por productos como éste. Además, lo más importante: el sabor de la nuez de pecán es tan especial y adictivo que no podrás parar de comerlas.</t>
  </si>
  <si>
    <t>Ingredientes: NUEZ DE MACADAMIA.</t>
  </si>
  <si>
    <t>3286 kJ</t>
  </si>
  <si>
    <t>785 Kcal</t>
  </si>
  <si>
    <t>75,7 g</t>
  </si>
  <si>
    <t>12,1 g</t>
  </si>
  <si>
    <t>4,6 g</t>
  </si>
  <si>
    <t>7,9 g</t>
  </si>
  <si>
    <t>Aquí tienes otro fruto seco muy especial: Las nueces de macadamia. Este tipo de nuez, de aspecto redondeado, son originarias de Australia. Se trata de un producto difícil de encontrar, ya que su cultivo no ha empezado a crecer hasta los últimos meses. Se trata, por tanto, de un producto exclusivo. Su gran aporte energético y su contenido en grasas monoinsaturadas hacen que este fruto seco sea más especial, aún. Su sabor es imposible de explicar. En Sabor a España queremos hacerte disfrutar cuidándote, y las nueces de macadamia 100% naturales son perfectas para conseguirlo.</t>
  </si>
  <si>
    <t>0,7041</t>
  </si>
  <si>
    <t>Ingredientes: ALMENDRA.</t>
  </si>
  <si>
    <t>2694 kJ</t>
  </si>
  <si>
    <t>644 Kcal</t>
  </si>
  <si>
    <t>58,71 g</t>
  </si>
  <si>
    <t>10,61 g</t>
  </si>
  <si>
    <t>2,5 g</t>
  </si>
  <si>
    <t>2,2 g</t>
  </si>
  <si>
    <t>20,49 g</t>
  </si>
  <si>
    <t>¿Sabías que la piel de las almendras previene la oxidación del colesterol? Bien es sabido por muchos que la piel en los alimentos aporta gran cantidad de nutrientes beneficiosos para la salud y, en el caso de nuestras almendras crudas peladas naturales, no es para menos. Aquí tienes un producto 100% natural, diseñado para aquellos que realmente quieren cuidarse sin dejar de consumir lo que realmente les gusta. Estas almendras son cultivadas y seleccionadas con mucho cariño, como todo lo que hacemos en Sabor a España. Su proceso de recogida y envasado, 100% artesano, las convierte en el producto perfecto para todo tipo de público.</t>
  </si>
  <si>
    <t>1,5400</t>
  </si>
  <si>
    <t>Ingredientes: PISTACHO</t>
  </si>
  <si>
    <t>2594 kJ</t>
  </si>
  <si>
    <t>620 kcal</t>
  </si>
  <si>
    <t>45,4 g</t>
  </si>
  <si>
    <t>5,5 g</t>
  </si>
  <si>
    <t>27,5 g</t>
  </si>
  <si>
    <t>7,6 g</t>
  </si>
  <si>
    <t>20,3 g</t>
  </si>
  <si>
    <t>Aquí tienes uno de los productos más exclusivos de Sabor a España. Se trata de los pistachos crudos pelados naturales, uno de los frutos secos más demandados por nuestros clientes, lo que ha hecho convertirlo en el best-seller de esta familia de productos. ¿Sabías que un puñado de pistachos te ayudan a reducir el estrés, así como a paliar el riesgo de sufrir enfermedades cardiovasculares? En Sabor a España escogemos los mejores pistachos y su proceso de recogida y envasado es 100% artesano, lo que hace que este fruto seco no pierda ni sus nutrientes, ni mucho menos su sabor tan particular. No lo dudes más y... ¡Cómpralo Ya!</t>
  </si>
  <si>
    <t>1,0754</t>
  </si>
  <si>
    <t>INGREDIENTES: ALMENDRA, azúcar, pasas y conservantes (E200 y E202)</t>
  </si>
  <si>
    <t>1845 kJ</t>
  </si>
  <si>
    <t>440 Kcal</t>
  </si>
  <si>
    <t>19,2 g</t>
  </si>
  <si>
    <t>56,9 g</t>
  </si>
  <si>
    <t>Te presentamos el turrón de pasas 150 gramos, un turrón que combina el sabor de la almendra de la mejor calidad con las uvas pasas, haciendo de este turrón el ideal para aquellos que quieren mantener sus huesos en perfectas condiciones o aquellos que quieren mejorar su vista, ya que estos son sólo algunos de los beneficios que te ofrecen las uvas pasas. Es el favorito de mayores y pequeños y su textura lo convierten en un turrón perfecto para todo tipo de público. En Sabor a España cuidamos el acabado de cada uno de nuestros productos y, en este caso, la uva pasa es escogida de forma minuciosa tras el proceso de pasificación. Descubre este turrón tan diferente a los demás.</t>
  </si>
  <si>
    <t>1,1078</t>
  </si>
  <si>
    <t>INGREDIENTES: ALMENDRA, azúcar, naranja y conservantes (E200 y E202)</t>
  </si>
  <si>
    <t>Te presentamos el turrón de mazapán con naranja 150 gramos. Este turrón es uno de los turrones más especiales de Sabor a España, ya que está realizado con las mejores naranjas del territorio andaluz, dentro de las provincias de Córdoba y Sevilla, bien conocidas por sus exquisitos naranjos. El resultado de este turrón es una explosión de sabores, al fusionar la tradicional almendra con la mejor naranja, haciendo de este turrón, un turrón fresco, innovador y natural. Su tamaño lo convierte en un aliado para consumirlo tanto solo como en compañía. Apuesta por el turrón de mazapán con naranja y déjate sorprender.</t>
  </si>
  <si>
    <t>2,2367</t>
  </si>
  <si>
    <t>INGREDIENTES: 57% ALMENDRAS tostadas, 12% miel, azúcar, jarabe de glucosa, 7% cereales crujientes (harina de arroz, sémola de maiz, azúcar y sal), emulgente (E-471) y clara de HUEVO.</t>
  </si>
  <si>
    <t>2239 kJ</t>
  </si>
  <si>
    <t>33 g</t>
  </si>
  <si>
    <t>3 g</t>
  </si>
  <si>
    <t>43 g</t>
  </si>
  <si>
    <t>El turrón crujiente de almendra 250 gramos es uno de las últimas incorporaciones en la familia del turrón blando en Sabor a España. Forma parte de los turrones más tradicionales, ya que sus ingredientes son los utilizados para elaborar el clásico turrón blando, pero, a su vez, incorpora una capa de arroz inflado que hace que este turrón sea uno de los más especiales hasta la fecha. Todo el que lo prueba lo elige por la mezcla del sabor inconfundible a almendra, miel y azúcar y el crujiente. Atrévete con este turrón que se ha convertido en poco tiempo en el favorito de muchos.</t>
  </si>
  <si>
    <t>0,2011</t>
  </si>
  <si>
    <t>70,00</t>
  </si>
  <si>
    <t>Ingredientes: azúcar y PIPA DE CALABAZA.</t>
  </si>
  <si>
    <t>648 kcal</t>
  </si>
  <si>
    <t>53 g</t>
  </si>
  <si>
    <t>11.4 g</t>
  </si>
  <si>
    <t>30 g</t>
  </si>
  <si>
    <t>31.5 g</t>
  </si>
  <si>
    <t>0.6 g</t>
  </si>
  <si>
    <t>Si te gusta ir un paso más allá y adelantarte a las modas, las pipas de calabaza garrapiñadas son el producto perfecto. Se han postulado para convertirse en el producto estrella de Sabor a España en este 2020, ya que su sabor y su color tan característico cumplen con las expectativas de todo el mundo. Una vez las pruebes, te darás cuenta de que no podrás parar de comer. Descubre, además, todo lo que esta semilla puede ofrecerte como beneficio para la salud, al ser rica en omega 3. También contiene aminoácido triptófano, que contribuye a la mejora del sueño. ¡No lo dudes, son todo ventajas!</t>
  </si>
  <si>
    <t>0,3597</t>
  </si>
  <si>
    <t>Ingredientes: pipas de girasol y azúcar.</t>
  </si>
  <si>
    <t>1121.31 Kj</t>
  </si>
  <si>
    <t>268 kcal</t>
  </si>
  <si>
    <t>7.7 g</t>
  </si>
  <si>
    <t>0.8 g</t>
  </si>
  <si>
    <t>35.9 g</t>
  </si>
  <si>
    <t>29.8 g</t>
  </si>
  <si>
    <t>13.8 g</t>
  </si>
  <si>
    <t>0.02 g</t>
  </si>
  <si>
    <t>¿Has estado alguna vez en alguna de nuestras tiendas? Si es así, entones conocerás muy bien este producto. Las pipas garrapiñadas 300 gramos es nuestro producto estrella. Descubre el sabor de la pipa más selecta tostada y caramelizada. Los frutos secos garrapiñados son uno de los emblemas de la gastronomía española y, en el caso de las pipas, ha supuesto una novedad en el panorama nacional e internacional. Su formato es perfecto para compartir o hacer que esta delicia te dure más que un asalto. Además, puedes usarlas también para crear tus postres favoritos o incluso como topping para tus helados. Estás a un click de conseguir el producto del que todo el mundo habla.</t>
  </si>
  <si>
    <t>0,2884</t>
  </si>
  <si>
    <t>Ingredientes: azúcar y NUECES.</t>
  </si>
  <si>
    <t>2669 Kj</t>
  </si>
  <si>
    <t>638 kcal</t>
  </si>
  <si>
    <t>62.5 g</t>
  </si>
  <si>
    <t>10.3 g</t>
  </si>
  <si>
    <t>4.4 g</t>
  </si>
  <si>
    <t>3.7 g</t>
  </si>
  <si>
    <t>11.12 g</t>
  </si>
  <si>
    <t>0.08 g</t>
  </si>
  <si>
    <t>La garrapiñada de nuez 75 gramos es una de las que más sorprenden a nuestros consumidores por su sabor tan especial. Las nueces con las que contamos son estudiadas una a una para su correcta elección. Una vez seleccionadas, las tostamos y caramelizamos hasta conseguir el punto deseado, obteniendo como resultado un sabor inigualable a nuez con caramelo.  Además, se trata de un fruto seco que ofrece numerosos beneficios para la salud, como la prevención de enfermedades cardiovasculares o la mejora del sistema cognitivo. Si eres un amante de la nuez y estás buscando una de las garrapiñadas más tradicionales, este es el producto que mejor encaja contigo.</t>
  </si>
  <si>
    <t>0,7870</t>
  </si>
  <si>
    <t>Aquí tienes el turrón duro de cacahuete 200 gramos, un turrón que forma parte de los turrones más tradicionales y demandados, pero con un ingrediente diferente como es el cacahuete, lo que hace único a este producto. Su sabor a cacahuete es inconfundible y además aporta numerosos nutrientes y beneficios para la salud, como regular los niveles de colesterol o controlar el azúcar en sangre. No dejes de apostar por este producto, con un tamaño ideal para su consumo. Se trata de uno de los productos más queridos por el público de Sabor a España. Atrévete y descubre el por qué</t>
  </si>
  <si>
    <t>1,3550</t>
  </si>
  <si>
    <t>INGREDIENTES: ALMENDRA (64%), azúcar, miel, clara de HUEVO.</t>
  </si>
  <si>
    <t>El turrón blando de almendra 150 gramos es uno de los best-sellers de Sabor a España, ya que forma parte de los turrones más tradicionales y demandados, no sólo por público nacional, sino también por público internacional. Su tamaño es perfecto para consumir solo o en compañía y su sabor inconfundible a almendra hacen de este turrón un turrón especial. Los ingredientes escogidos para la elaboración de este turrón son elegidos de forma minuciosa, haciendo que la calidad de este turrón sea una calidad suprema.</t>
  </si>
  <si>
    <t>0,4088</t>
  </si>
  <si>
    <t>Ingredientes: CACAHUETE 76%, azúcar, miel 3%, sal.</t>
  </si>
  <si>
    <t>7.0 g</t>
  </si>
  <si>
    <t>25.0 g</t>
  </si>
  <si>
    <t>22.0 g</t>
  </si>
  <si>
    <t>23.0 g</t>
  </si>
  <si>
    <t>0.66 g</t>
  </si>
  <si>
    <t>¿Aún no has oído hablar del cacahuete garrapiñado salado? Sí, has leído bien. El proceso de fabricación de este producto es muy minucioso: seleccionamos, en primer lugar, los cacahuetes cultivados de la mejor calidad para proceder a su tostado y caramelizado. Una vez conseguimos el punto deseado, le añadimos una pizca de sal para conseguir una explosión de sabores que lo ha hecho convertirse en muy poco tiempo en uno de los best-sellers de Sabor a España. Atrévete con esta garrapiñada salada de cacahuete que mezcla la tradición y la innovación para conseguir un sabor único, imposible de encontrar en otro lugar.</t>
  </si>
  <si>
    <t>2,2981</t>
  </si>
  <si>
    <t>El turrón blando de almendra 300 gramos se ha convertido en un turrón aclamado por la sociedad nacional e internacional. Se trata de uno de los turrones más demandados, al ser considerado el emblema del turrón español. Es por ello que encontrarás muchas clases de turrón blando de almendra, pero en Sabor a España nos diferenciamos por los ingredientes que éste contiene (de la máxima calidad) y su proceso de fabricación (hecho y envasado a mano, como antiguamente y con mucho cariño). Descubre el sabor tradicional con este turrón blando que te hará sentir satisfecho/a con tu elección.</t>
  </si>
  <si>
    <t>1,0948</t>
  </si>
  <si>
    <t>INGREDIENTES: ALMENDRA, azúcar, aroma de limón, conservantes E200 Y E202.</t>
  </si>
  <si>
    <t>2029 kJ</t>
  </si>
  <si>
    <t>2,70 g</t>
  </si>
  <si>
    <t>El turrón de mazapán 150 gramos forma parte de los turrones más demandados por el público internacional. El mazapán es un dulce típico tradicional español, que tiene como ingrediente principal la almendra de la mejor calidad. La creación de este turrón se remonta a la primera generación de nuestra familia y, hoy, se ha convertido en un emblema en Sabor a España. Déjate sorprender por el sabor a tradición en un tamaño perfecto. ¿Quieres conocer el sabor de dos dulces españoles, como son el turrón y el mazapán? Entonces, éste es tu producto idóneo.</t>
  </si>
  <si>
    <t>1,1178</t>
  </si>
  <si>
    <t>Ingredientes: ALMENDRA, azúcar, relleno de chocolate 25%( azúcar, aceites vegetales (girasol, palma), AVELLANAS 12%, LECHE desnatada en polvo, cacao en polvo 6%, emulsionante: lecitina de SOJA y aromas), jarabe de glucosa, fructosa, clara de HUEVO, conservador E-200 y acidulante E-330.</t>
  </si>
  <si>
    <t>28.2 g</t>
  </si>
  <si>
    <t>2.98 g</t>
  </si>
  <si>
    <t>52.38 g</t>
  </si>
  <si>
    <t>46.58 g</t>
  </si>
  <si>
    <t>7.75 g</t>
  </si>
  <si>
    <t>0.04 g</t>
  </si>
  <si>
    <t>Te presentamos el mazapán huesos de chocolate 120 gramos. Si eres de los que aún buscan el sabor a tradición aquí lo tienes. El mazapán es uno de los dulces españoles más demandados por todo tipo de consumidores, mayores y pequeños, nacionales e internacionales. En este caso, el mazapán huesos de chocolate trata de imitar la forma de un hueso, pero dentro incorporamos una crema de chocolate de la mejor calidad, obteniendo como resultado este producto tan apreciado por nuestros consumidores. La mezcla de sabores del mazapán y el chocolate es imposible de explicar con palabras. ¡Conoce un gran best-seller!</t>
  </si>
  <si>
    <t>0,6564</t>
  </si>
  <si>
    <t>Te presentamos el turrón duro de almendra piel 100 gramos, uno de los turrones que fusiona la tradición y la innovación, al incorporar los ingredientes de siempre con la mejor calidad, como la miel o la clara de huevo, con la almendra con piel, de forma que puedas disfrutar más aún del sabor de este fruto seco tan apreciado. Su formato le hace ser uno de los turrones más especiales, ya que es perfecto tanto para consumir en el acto, como para dosificarlo. Si lo tuyo es lo tradicional, pero no te importa probar sabores nuevos, elige este turrón, porque está hecho exclusivamente para ti.</t>
  </si>
  <si>
    <t>1,1375</t>
  </si>
  <si>
    <t>INGREDIENTES: ALMENDRA, azúcar, yema de HUEVO y conservantes (E200 y E202)</t>
  </si>
  <si>
    <t>El turrón de yema tostada 150 gramos va un paso más allá del turrón tradicional de yema. En el origen de la fabricación del turrón, la yema del huevo era desechada, ya que sólo la clara formaba parte de los ingredientes principales de los turrones clásicos. Nuestro maestro turronero tuvo la idea de utilizar estas yemas para la creación de un turrón y hoy en día es uno de los turrones preferidos por todo tipo de público. En el caso del turrón de yema tostada, conseguimos ir un paso más allá, añadiendo una capa de azúcar sobre el turrón que tostamos para hacer de este turrón una auténtica delicia.</t>
  </si>
  <si>
    <t>0,8282</t>
  </si>
  <si>
    <t>INGREDIENTES: Azúcar, Coco rallado y conservantes (E200 Y E202)</t>
  </si>
  <si>
    <t>1930 kJ</t>
  </si>
  <si>
    <t>453 Kcal</t>
  </si>
  <si>
    <t>24,8 g</t>
  </si>
  <si>
    <t>23,1 g</t>
  </si>
  <si>
    <t>54,5 g</t>
  </si>
  <si>
    <t>49,5 g</t>
  </si>
  <si>
    <t>0,03 g</t>
  </si>
  <si>
    <t>El turrón de coco 150 gramos se ha convertido en los últimos años en uno de los turrones mejor acogidos por nuestros consumidores, tanto locales, nacionales e internacionales. Su sabor inconfundible a coco recién rallado en pequeñas láminas y a su vez compacto hace que todo aquel que prueba este turrón lo incorpore a su cesta de la compra. Déjate sorprender por un turrón innovador. Si estás buscando la innovación o descubrir sabores nuevos, frescos y actuales, o simplemente tu intención es sorprender a alguien con un producto especial, el turrón de coco 150 gramos es el que mejor encaja contigo.</t>
  </si>
  <si>
    <t>0,9444</t>
  </si>
  <si>
    <t>INGREDIENTES: Azúcar, AVELLANAS (25%), jarabe de glucosa y fructosa, miel, oblea (fécula de patata y aceite de girasol), clara de HUEVO y aroma: vainilla.</t>
  </si>
  <si>
    <t>1913 kJ</t>
  </si>
  <si>
    <t>455 Kcal</t>
  </si>
  <si>
    <t>17 g</t>
  </si>
  <si>
    <t>71 g</t>
  </si>
  <si>
    <t>62 g</t>
  </si>
  <si>
    <t>Aquí tienes el turrón semiduro de avellana 100 gramos, para los amantes de este fruto seco con tantos aportes nutricionales. Se trata de un turrón que lleva un proceso de fabricación diferente, de forma que su textura se queda a mitad de camino entre un turrón duro y un turrón blando. Forma parte de una de las familias más demandadas en Sabor a España por todo tipo de públicos y, en este caso, el turrón lleva incorporada avellana repelada de la mejor calidad. Es imposible no acertar con este turrón, muy demandado por nuestros consumidores que más buscan cuidarse físicamente, pero a su vez disfrutar de los grandes sabores.</t>
  </si>
  <si>
    <t>1,2745</t>
  </si>
  <si>
    <t>INGREDIENTES: Arándanos, azúcar y agar-agar.</t>
  </si>
  <si>
    <t>Te presentamos uno de los best-sellers dentro de la familia de la despensa de Sabor a España; se trata de la mermelada de arándanos. Lo que nos diferencia de otras empresas dentro del mercado es la calidad de nuestros ingredientes y el proceso de fabricación 100% artesanal. En el caso de esta mermelada, su ingrediente principal, el arándano, es un arándano de la mejor calidad, ya que para su selección debe pasar unos estándares de calidad muy exigentes. El arándano es una fruta que previene enfermedades neurodegenerativas y reduce la presión arterial, por lo que está diseñado para todo tipo de público. Su sabor es único e inigualable, o eso es lo que nos dicen todos nuestros consumidores. ¿Serás uno de ellos?</t>
  </si>
  <si>
    <t>1,2773</t>
  </si>
  <si>
    <t>INGREDIENTES: Mango y azúcar.</t>
  </si>
  <si>
    <t>758,2 kJ</t>
  </si>
  <si>
    <t>178,4 Kcal</t>
  </si>
  <si>
    <t>43,8 g</t>
  </si>
  <si>
    <t>29,6 g</t>
  </si>
  <si>
    <t>0,038 g</t>
  </si>
  <si>
    <t>Aquí tienes la mermelada de mango 100 gramos de Sabor a España, una de las mermeladas con un sabor 100% actual y fresco. Nuestras mermeladas están elaboradas de forma artesanal y tradicional, desde el comienzo de nuestras generaciones, con el objetivo de mantener el sabor y sus nutrientes desde que las elaboramos en nuestro obrador hasta que llegan a casa de nuestros consumidores. El mango elegido para la fabricación de esta mermelada pasa un proceso de elección minucioso y unos estándares de calidad muy exigentes, de forma que solo los mejores son empleados en nuestro producto. Esta fruta es rica en fibra, por lo que previene el estreñimiento. Además, es buena para la piel, consiguiendo una mejor hidratación. Si quieres apostar por la novedad y la calidad, la mermelada de mango está hecha para ti.</t>
  </si>
  <si>
    <t>1,3700</t>
  </si>
  <si>
    <t>INGREDIENTES: Castañas, azúcar, vainilla, zumo de limón y sal.</t>
  </si>
  <si>
    <t>En Sabor a España estamos convencidos de que nunca antes has encontrado una mermelada como ésta. Te presentamos la mermelada de crema de castañas 100 gramos, una de las mermeladas más gourmet, diseñada para los paladares exquisitos. Su sabor es intenso y único. Esta mermelada es un ejemplo de innovación, ya que, como sabes, en Sabor a España mantenemos la calidad de siempre y, al mismo tiempo, apostamos por la creatividad. Su ingrediente principal, además, contribuye al buen funcionamiento del sistema neuromuscular y, según investigaciones recientes, puede retrasar la aparición de enfermedades mediadas con procesos inflamatorios. Su elaboración es 100% natural, como lo hacían nuestras generaciones pasadas. ¿Te vas a perder un sabor único?</t>
  </si>
  <si>
    <t>4,0500</t>
  </si>
  <si>
    <t>Miel</t>
  </si>
  <si>
    <t>0,3 mg</t>
  </si>
  <si>
    <t>0.285 g</t>
  </si>
  <si>
    <t>0.285g</t>
  </si>
  <si>
    <t>0,8500</t>
  </si>
  <si>
    <t>Azúcar, coco rallado y conservantes (E200, E-202)</t>
  </si>
  <si>
    <t>2.012,2 kJ</t>
  </si>
  <si>
    <t>481,3 kcal</t>
  </si>
  <si>
    <t>26,3 g</t>
  </si>
  <si>
    <t>22,8 g</t>
  </si>
  <si>
    <t>58,5 g</t>
  </si>
  <si>
    <t>0,10 g</t>
  </si>
  <si>
    <t>Pipa de girasol pelada, azúcar, agua, sal y miel. Puede contener trazas de CACAHUETES, FRUTOS DE CÁSCARA y SÉSAMO.</t>
  </si>
  <si>
    <t>2216 kJ</t>
  </si>
  <si>
    <t>530 kcal</t>
  </si>
  <si>
    <t>29g</t>
  </si>
  <si>
    <t>52g</t>
  </si>
  <si>
    <t>39g</t>
  </si>
  <si>
    <t>1,2g</t>
  </si>
  <si>
    <t>1768 - Surtido de caramelizados a la sal 300G: Pipas caramelizadas a la sal (Pipa de girasol pelada, azúcar, sal, miel), almendra caramelizada a la sal (ALMENDRA, azúcar, sal, miel), cacahuete caramelizado a la sal (CACAHUETE repelado, azúcar, sal, miel), pistacho caramelizado a la sal (PISTACHO, azúcar, sal, miel), avellana caramelizada a la sal (AVELLANA, azúcar, sal, miel), coco en dados caramelizado a la sal (coco, azúcar, sal, miel)</t>
  </si>
  <si>
    <t>2174,17 kJ</t>
  </si>
  <si>
    <t>519,8 kcal</t>
  </si>
  <si>
    <t>28,5 g</t>
  </si>
  <si>
    <t>5,22 g</t>
  </si>
  <si>
    <t>48,75 g</t>
  </si>
  <si>
    <t>40,55 g</t>
  </si>
  <si>
    <t>17,48 g</t>
  </si>
  <si>
    <t>0,92 g</t>
  </si>
  <si>
    <t>50,00</t>
  </si>
  <si>
    <t>ALMENDRA sin piel, Azúcar. Puede contener trazas de CACAHUETES, otros FRUTOS DE CÁSCARA y SÉSAMO.</t>
  </si>
  <si>
    <t>499 kcal</t>
  </si>
  <si>
    <t>22 g</t>
  </si>
  <si>
    <t>64 g</t>
  </si>
  <si>
    <t>PISTACHO, Azúcar. Puede contener trazas de CACAHUETES, otros FRUTOS DE CÁSCARA y SÉSAMO.</t>
  </si>
  <si>
    <t>2002 kJ</t>
  </si>
  <si>
    <t>476 Kcal</t>
  </si>
  <si>
    <t>69 g</t>
  </si>
  <si>
    <t>55 g</t>
  </si>
  <si>
    <t>11 g</t>
  </si>
  <si>
    <t>NUEZ MACADAMIA, azúcar. Puede contener trazas de CACAHUETES, otros FRUTOS DE CÁSCARA y SÉSAMO.</t>
  </si>
  <si>
    <t>2195 kJ</t>
  </si>
  <si>
    <t>524 Kcal</t>
  </si>
  <si>
    <t>27 g</t>
  </si>
  <si>
    <t>5 g</t>
  </si>
  <si>
    <t>ANACARDOS, Azúcar. Puede contener trazas de CACAHUETES, otros FRUTOS DE CÁSCARA y SÉSAMO.</t>
  </si>
  <si>
    <t>2060 kJ</t>
  </si>
  <si>
    <t>21 g</t>
  </si>
  <si>
    <t>CACAHUETES sin piel, Azúcar. Puede contener trazas de FRUTOS DE CÁSCARA y SÉSAMO.</t>
  </si>
  <si>
    <t>1973 kj</t>
  </si>
  <si>
    <t>469 Kcal</t>
  </si>
  <si>
    <t>72 g</t>
  </si>
  <si>
    <t>61 g</t>
  </si>
  <si>
    <t>PIPAS de girasol, Azúcar. Puede contener trazas de CACAHUETES, FRUTOS DE CÁSCARA y SÉSAMO.</t>
  </si>
  <si>
    <t>1984 kJ</t>
  </si>
  <si>
    <t>472 kcal</t>
  </si>
  <si>
    <t>7 g</t>
  </si>
  <si>
    <t>NUEZ PECÁN, Azúcar. Puede contener trazas de CACAHUETES, otros FRUTOS DE CÁSCARA y SÉSAMO.</t>
  </si>
  <si>
    <t>2047 kJ</t>
  </si>
  <si>
    <t>487 Kcal</t>
  </si>
  <si>
    <t>75 g</t>
  </si>
  <si>
    <t>45,00</t>
  </si>
  <si>
    <t>PIÑONES, Azúcar. Puede contener trazas de CACAHUETES, FRUTOS DE CÁSCARA y SÉSAMO.</t>
  </si>
  <si>
    <t>1874 kJ</t>
  </si>
  <si>
    <t>444 Kcal</t>
  </si>
  <si>
    <t>ALMENDRAS sin piel, Azúcar. Puede contener trazas de CACAHUETES, otros FRUTOS DE CÁSCARA y SÉSAMO.</t>
  </si>
  <si>
    <t>35,00</t>
  </si>
  <si>
    <t>Azúcar, SÉSAMO. Puede contener trazas de CACAHUETES y FRUTOS DE CÁSCARA.</t>
  </si>
  <si>
    <t>1916 kJ</t>
  </si>
  <si>
    <t>79 g</t>
  </si>
  <si>
    <t>68 g</t>
  </si>
  <si>
    <t>6 g</t>
  </si>
  <si>
    <t>105,00</t>
  </si>
  <si>
    <t>Ingredientes Nougat Chocolate con Almendras: Jarabe de glucosa y fructosa, azúcar,  almendra (25%), cobertura de chocolate puro (13%) (pasta de cacao, azúcar, manteca de  cacao, emulgente: lecitina de soja y aroma natural de vainilla), cacao en polvo (4%), miel,  oblea (fécula de patata y aceite de girasol), clara de huevo y aroma: vainillina. Cacao 57%  mínimo en el chocolate. Contiene almendra y soja. Puede contener trazas de otros frutos  de cáscara, sésamo, cacahuetes, sulfitos, leche y gluten. Ingredienrtes Nougat Pistachos: Azúcar, pistachos (25%), jarabe de glucosa y fructosa,  miel, oblea (fécula de patata y aceite de girasol), clara de huevo, aroma: vainillina. Contiene  frutos de cáscara y huevo. Puede contener trazas de otros frutos de cáscara,  cacahuetes, sulfitos, leche, soja, gluten y sésamo. Ingredientes Nougat Cacahuetes: Azúcar, cacahuetes (35%), jarabe de glucosa y fructosa,  miel, oblea (fécula de patata y aceite de girasol), clara de huevo, canela y aroma: vainillina. Contiene frutos de cáscara y huevo. Puede contener trazas de otros frutos de cáscara,  sésamo, cacahuetes, sulfitos, leche, soja y gluten.</t>
  </si>
  <si>
    <t>GOMAS</t>
  </si>
  <si>
    <t>125,00</t>
  </si>
  <si>
    <t>Azúcar, jarabe de glucosa, agua, pulpa de frutas (10%*) (Manzana, antioxidante: ácido ascórbico y acidulante:  ácido cítrico), gelificante: pectina, acidulantes (ácido cítrico), aromas (fresa, manzana, mora, pera, mandarina y limón) y colorantes (E-100, E-120 y E-133).</t>
  </si>
  <si>
    <t>1392 kJ</t>
  </si>
  <si>
    <t>328 kcal</t>
  </si>
  <si>
    <t>0,1g</t>
  </si>
  <si>
    <t>81,9g</t>
  </si>
  <si>
    <t>65,6g</t>
  </si>
  <si>
    <t>0,29g</t>
  </si>
  <si>
    <t>Azúcar, Jarabe de glucosa, Agua, Pulpa de fruta (10%*) (manzana, antioxidante: ácido ascórbico, acidulante:  ácido cítrico), Gelificante (pectina), Acidulante (ácido cítrico), Aroma (naranja) y Colorantes (E-120).</t>
  </si>
  <si>
    <t>135,00</t>
  </si>
  <si>
    <t>Azúcar, Jarabe de glucosa, Agua, Gelificante (Pectina), Acidulante (ácido cítrico), Aroma de  regaliz y Colorante (E-153).</t>
  </si>
  <si>
    <t>145,00</t>
  </si>
  <si>
    <t>Azúcar, jarabe de glucosa, agua, gelificante: Pectina, Acidulante: citrato tricálcico y aroma de arroz con leche. Sin colorantes.</t>
  </si>
  <si>
    <t>Azúcar, glucosa, agua, ácido cítrico aroma fresa/piña y colorantes. E102, E131, E124, y cúrcuma</t>
  </si>
  <si>
    <t>1692 kJ</t>
  </si>
  <si>
    <t>399 Kcal</t>
  </si>
  <si>
    <t>0,4g</t>
  </si>
  <si>
    <t>97,9g</t>
  </si>
  <si>
    <t>78,3g</t>
  </si>
  <si>
    <t>Azúcar, Jarabe de glucosa, Agua, Pulpa de fruta (10%*) (manzana, antioxidante: ácido ascórbico, acidulante:  ácido cítrico), Gelificante (pectina), Acidulante (ácido cítrico), Aroma (fresa) y Colorantes (E-120).</t>
  </si>
  <si>
    <t>Aceite de oliva virgen</t>
  </si>
  <si>
    <t>3700 kJ</t>
  </si>
  <si>
    <t>888 Kcal</t>
  </si>
  <si>
    <t>78,2 g</t>
  </si>
  <si>
    <t>14,21 g</t>
  </si>
  <si>
    <t>Coco en dados, azúcar, sal y miel. Puede contener trazas de CACAHUETES, FRUTOS DE CÁSCARA y SÉSAMO.</t>
  </si>
  <si>
    <t>1836 kJ</t>
  </si>
  <si>
    <t>436 Kcal</t>
  </si>
  <si>
    <t>13,4 g</t>
  </si>
  <si>
    <t>5,25 g</t>
  </si>
  <si>
    <t>46,2 g</t>
  </si>
  <si>
    <t>46 g</t>
  </si>
  <si>
    <t>32,6 g</t>
  </si>
  <si>
    <t>0,62 g</t>
  </si>
  <si>
    <t>Miel de azahar</t>
  </si>
  <si>
    <t>1283 kJ</t>
  </si>
  <si>
    <t>302 Kcal</t>
  </si>
  <si>
    <t>75,1 g</t>
  </si>
  <si>
    <t>0,061 g</t>
  </si>
  <si>
    <t>Miel de romero</t>
  </si>
  <si>
    <t>4,4491</t>
  </si>
  <si>
    <t>Miel de eucalipto</t>
  </si>
  <si>
    <t>Miel de Azahar 50g, Miel de Romero 50g, Miel de Eucalipto 50g, Miel de Tomillo 50g</t>
  </si>
  <si>
    <t>0,9038</t>
  </si>
  <si>
    <t>Ingredientes: azúcar, glucosa, miel de romero 20%, propoleo 1,2%.</t>
  </si>
  <si>
    <t>1652 Kj</t>
  </si>
  <si>
    <t>395 kcal</t>
  </si>
  <si>
    <t>0.3 g</t>
  </si>
  <si>
    <t>98.8 g</t>
  </si>
  <si>
    <t>94.3 g</t>
  </si>
  <si>
    <t>310,00</t>
  </si>
  <si>
    <t>723 kJ</t>
  </si>
  <si>
    <t>170 Kcal</t>
  </si>
  <si>
    <t>42 g</t>
  </si>
  <si>
    <t>40 g</t>
  </si>
  <si>
    <t>Fruta (65%), azúcar, espesante; pectina, acidulante; ácido cítrico.</t>
  </si>
  <si>
    <t>Pimientos del Piquillo (57.4%), crema de arroz (agua y harina de arroz), aceite de oliva virgen extra (10%), azúcar, especias y sal.</t>
  </si>
  <si>
    <t>728 kJ</t>
  </si>
  <si>
    <t>174 Kcal</t>
  </si>
  <si>
    <t>8,2 g</t>
  </si>
  <si>
    <t>1,4 g</t>
  </si>
  <si>
    <t>23,2 g</t>
  </si>
  <si>
    <t>13,9 g</t>
  </si>
  <si>
    <t>1,34 g</t>
  </si>
  <si>
    <t>1080</t>
  </si>
  <si>
    <t>Coco, azúcar, jarabe de glucosa, agua, glicerina, conservador (ácido sórbico). Puede contener trazas de HUEVO, CACAHUETES, LECHE y FRUTOS DE CÁSCARA</t>
  </si>
  <si>
    <t>2020 kJ</t>
  </si>
  <si>
    <t>29 g</t>
  </si>
  <si>
    <t>25 g</t>
  </si>
  <si>
    <t>4,7 g</t>
  </si>
  <si>
    <t>540</t>
  </si>
  <si>
    <t>5,4000</t>
  </si>
  <si>
    <t>Mermelada de kiwi con manzana: Kiwi, manzana, azúcar, espesante (agar agar). Mermelada de arándanos: arándanos, azúcar y zumo de limón. Mermelada de mango: mango y azúcar.</t>
  </si>
  <si>
    <t>171,47 kJ</t>
  </si>
  <si>
    <t>726,4 Kcal</t>
  </si>
  <si>
    <t>0,43 g</t>
  </si>
  <si>
    <t>35,37 g</t>
  </si>
  <si>
    <t>26,6 g</t>
  </si>
  <si>
    <t>0,63 g</t>
  </si>
  <si>
    <t>4,3000</t>
  </si>
  <si>
    <t>Paleta de cerdo ibérico, sal, conservantes (E-252, E-250), antioxidante (E-316) azúcares.</t>
  </si>
  <si>
    <t>1261 kJ</t>
  </si>
  <si>
    <t>303 Kcal</t>
  </si>
  <si>
    <t>7,81 g</t>
  </si>
  <si>
    <t>32,3 g</t>
  </si>
  <si>
    <t>4,85 g</t>
  </si>
  <si>
    <t>2,8000</t>
  </si>
  <si>
    <t>Magros de Cerdo Ibérico de bellota, sal, vino fino, pimienta blanca molida, dextrosa, ajo en polvo, orégano, Antioxidantes (E301 y E-331) y Conservadores (E-250, E-252)</t>
  </si>
  <si>
    <t>1752 kJ</t>
  </si>
  <si>
    <t>423 Kcal</t>
  </si>
  <si>
    <t>35,4 g</t>
  </si>
  <si>
    <t>10,1 g</t>
  </si>
  <si>
    <t>2,1 g</t>
  </si>
  <si>
    <t>1,2 g</t>
  </si>
  <si>
    <t>5,1 g</t>
  </si>
  <si>
    <t>100% AZÚCAR</t>
  </si>
  <si>
    <t>1700 KJ</t>
  </si>
  <si>
    <t>400 KCAL</t>
  </si>
  <si>
    <t>100 G</t>
  </si>
  <si>
    <t>Semilla de girasol.</t>
  </si>
  <si>
    <t>2693 kJ</t>
  </si>
  <si>
    <t>650 kcal</t>
  </si>
  <si>
    <t>6g</t>
  </si>
  <si>
    <t>2,6g</t>
  </si>
  <si>
    <t>23g</t>
  </si>
  <si>
    <t>0,0075g</t>
  </si>
  <si>
    <t>PIÑONES MEDITERRÁNEOS (ORIGEN NACIONAL)</t>
  </si>
  <si>
    <t>2884 RI</t>
  </si>
  <si>
    <t>68 G</t>
  </si>
  <si>
    <t>4,9 G</t>
  </si>
  <si>
    <t>3,6 G</t>
  </si>
  <si>
    <t>TRAZAS</t>
  </si>
  <si>
    <t>2593 kJ</t>
  </si>
  <si>
    <t>45,4g</t>
  </si>
  <si>
    <t>5,5g</t>
  </si>
  <si>
    <t>27,5g</t>
  </si>
  <si>
    <t>7,6g</t>
  </si>
  <si>
    <t>20,3g</t>
  </si>
  <si>
    <t>0,01g</t>
  </si>
  <si>
    <t>Azúcar y vainilla</t>
  </si>
  <si>
    <t>Zumo de mandarina (99%) Extracto de romero</t>
  </si>
  <si>
    <t>190 kJ</t>
  </si>
  <si>
    <t>45 kcal</t>
  </si>
  <si>
    <t>9,7 g</t>
  </si>
  <si>
    <t>8,4 g</t>
  </si>
  <si>
    <t>5,1900</t>
  </si>
  <si>
    <t>Paté ibérico con cereza y AOVE, Paté faisán con trufas y AOVE, Paté ciervo al Pedro Ximénez y AOVE</t>
  </si>
  <si>
    <t>Paté Langosta con AOVE, Paté pulpo con AOVE, paté Bonito con Piquillos y AOVE.</t>
  </si>
  <si>
    <t>4,7960</t>
  </si>
  <si>
    <t>836,00</t>
  </si>
  <si>
    <t>Aceite de Oliva Virgen Extra</t>
  </si>
  <si>
    <t>3699 kJ</t>
  </si>
  <si>
    <t>1,6600</t>
  </si>
  <si>
    <t>MIEL NATURAL 100%</t>
  </si>
  <si>
    <t>76g</t>
  </si>
  <si>
    <t>0,5g</t>
  </si>
  <si>
    <t>3,6600</t>
  </si>
  <si>
    <t>1,3600</t>
  </si>
  <si>
    <t>1355 kJ</t>
  </si>
  <si>
    <t>324 kcal</t>
  </si>
  <si>
    <t>81g</t>
  </si>
  <si>
    <t>76,2g</t>
  </si>
  <si>
    <t>2,8600</t>
  </si>
  <si>
    <t>1272 kJ</t>
  </si>
  <si>
    <t>304 kcal</t>
  </si>
  <si>
    <t>82g</t>
  </si>
  <si>
    <t>0,3g</t>
  </si>
  <si>
    <t>3,1200</t>
  </si>
  <si>
    <t>1424 kJ</t>
  </si>
  <si>
    <t>335 Kcal</t>
  </si>
  <si>
    <t>83g</t>
  </si>
  <si>
    <t>77g</t>
  </si>
  <si>
    <t>ENERGÉTICAS</t>
  </si>
  <si>
    <t>78 kJ</t>
  </si>
  <si>
    <t>18,2 kcal</t>
  </si>
  <si>
    <t>0,001g</t>
  </si>
  <si>
    <t>4,5g</t>
  </si>
  <si>
    <t>4,4g</t>
  </si>
  <si>
    <t>0,048g</t>
  </si>
  <si>
    <t>Naranja (100%) de cultivo ecológico</t>
  </si>
  <si>
    <t>197 kJ</t>
  </si>
  <si>
    <t>46 Kcal</t>
  </si>
  <si>
    <t>10,7 g</t>
  </si>
  <si>
    <t>9,1 g</t>
  </si>
  <si>
    <t>0,57 g</t>
  </si>
  <si>
    <t>0,003 g</t>
  </si>
  <si>
    <t>361</t>
  </si>
  <si>
    <t>BOLSA CREMOR TÁRTARO BOTE (descatalogado)</t>
  </si>
  <si>
    <t>13,1840</t>
  </si>
  <si>
    <t>Sal monopotásica anhidra del ácido L(+)-tartárico  Mínimo 99 % tartrato monopotásico y máximo 1% agua tras desecación a 105 ºC durante 4 horas</t>
  </si>
  <si>
    <t>0,8822</t>
  </si>
  <si>
    <t>160,00</t>
  </si>
  <si>
    <t>Ingredientes: azúcar, jarabe de glucosa, 8% zumo de (uva, pera, piña, melocotón) a partir de concentrado de almidón de maiz, gelificante: pectina, acidulante :ácido cítrico, aromas, corrector de acidez; citrato sódico, concentrado vegetal: limón, cártamo, hibisco, grosella negra, zanahoria, colorantes: E-140i, E-160c.</t>
  </si>
  <si>
    <t>1416 Kj</t>
  </si>
  <si>
    <t>338 kcal</t>
  </si>
  <si>
    <t>84.2 g</t>
  </si>
  <si>
    <t>69.1 g</t>
  </si>
  <si>
    <t>0.091 g</t>
  </si>
  <si>
    <t>Ingredientes: ALMENDRAS, Aceite y Sal.</t>
  </si>
  <si>
    <t>662 Kcal</t>
  </si>
  <si>
    <t>503 Kcal</t>
  </si>
  <si>
    <t>56 g</t>
  </si>
  <si>
    <t>20 g</t>
  </si>
  <si>
    <t>601 mg</t>
  </si>
  <si>
    <t>Ingredientes: coco</t>
  </si>
  <si>
    <t>3133 kJ</t>
  </si>
  <si>
    <t>760 kcal</t>
  </si>
  <si>
    <t>65g</t>
  </si>
  <si>
    <t>64g</t>
  </si>
  <si>
    <t>22,3g</t>
  </si>
  <si>
    <t>5,6g</t>
  </si>
  <si>
    <t>6,6g</t>
  </si>
  <si>
    <t>INGREDIENTES: 89% cobertura de chocolate (Azúcar, manteca de cacao, LECHE en polvo, pasta de cacao, emulgente: lecitina de SOJA, aroma natural de vainilla, aroma natural);pasta de AVELLANA (azúcar; AVELLANAS; dextrosa; grasa vegetal de girasol; emulgente: lecitina de SOJA. Decorado: Harina de TRIGO, azúcar, yema de HUEVO en polvo, miel, LECHE desnatada en polvo, MANTEQUILLA,sal,aromas, colorantes ( E-150d, E-160b)		2307 kJ	552,9 Kcal	33,9 g	20,1 g	54 g	52,3 g	6,5 g	0,07 g	LUGAR FRESCO Y SECO		N						N		N	N	N	N	N	N	N	N	N	N	N	N		N</t>
  </si>
  <si>
    <t>0,7251</t>
  </si>
  <si>
    <t>Ingredientes: coco rallado (27%), azúcar, cabello de ángel (pulpa de calabaza, azúcar, espesantes (E-1422, E-407, E-410), conservantes (E-202 y E-200) y acidulante (E-330), agua, HUEVO, crema de vainilla (jarabe de glucosa, agua, azúcar, almidón modificado, grasa vegetal, acidulante E-330, sal, concentrados de clabaza y zanahoria, conservador E-202, LECHE en polvo desnatada, colorante E171 y aroma), copos de patata, azúcar invertido, humeclante (E-422) y conservante (E-200), acidulante (ácido cítrico) y aroma.</t>
  </si>
  <si>
    <t>36 g</t>
  </si>
  <si>
    <t>0,09 g</t>
  </si>
  <si>
    <t>1,2321</t>
  </si>
  <si>
    <t>Ingredientes: Azúcar, ALMENDRA, yema de HUEVO, LECHE, canela, Esencias (limón y naranja), vainillina y Conservantes E200 y E202.</t>
  </si>
  <si>
    <t>1957kj</t>
  </si>
  <si>
    <t>467kcal</t>
  </si>
  <si>
    <t>23.1</t>
  </si>
  <si>
    <t>52.2</t>
  </si>
  <si>
    <t>46.5</t>
  </si>
  <si>
    <t>12.8</t>
  </si>
  <si>
    <t>0.01</t>
  </si>
  <si>
    <t>2,0250</t>
  </si>
  <si>
    <t>Ingredientes: azúcar, fruta, conservador E-211, sinergico antioxidante E-330. (Contiene SULFITO)</t>
  </si>
  <si>
    <t>1229 Kj</t>
  </si>
  <si>
    <t>294 Kcal</t>
  </si>
  <si>
    <t>0.06 g</t>
  </si>
  <si>
    <t>72.9 g</t>
  </si>
  <si>
    <t>1,1420</t>
  </si>
  <si>
    <t>INGREDIENTES: ALMENDRA, azúcar, NUECES, LECHE en polvo y conservantes (E200 Y E202)</t>
  </si>
  <si>
    <t>1,1 g</t>
  </si>
  <si>
    <t>1,1280</t>
  </si>
  <si>
    <t>Ingredientes: harina de TRIGO, margarina, cabello de ángel (SULFITOS)l y sal.</t>
  </si>
  <si>
    <t>1637 Kj</t>
  </si>
  <si>
    <t>52 g</t>
  </si>
  <si>
    <t>Ingredientes:&amp;nbsp;chocolate blanco (58%) (azúcar, manteca de cacao, LECHE desnatada en polvo, materia grasa LÁCTEA anhidra, emulgente: lecitina de SOJA, aroma de vainilla) ALMENDRA caramelizada (28%) (ALMENDRA, azúcar y miel), cacao en polvo (3%), azúcar, manteca de cacao, almendra en polvo, azúcar lustre (azúcar y almidón), LECHE en polvo, LECHE desnatada en polvo, AVELLANA tostada, LACTOSUERO, aroma de limón, aroma de canela, vainillina, emulgente: lecitina de SOJA.</t>
  </si>
  <si>
    <t>2278 Kj</t>
  </si>
  <si>
    <t>14.8 g</t>
  </si>
  <si>
    <t>49.5 g</t>
  </si>
  <si>
    <t>48.1 g</t>
  </si>
  <si>
    <t>9.1 g</t>
  </si>
  <si>
    <t>Ingredientes: chocolate negro (38%) (pasta de cacao, azúcar, manteca de cacao, emulgente: lecitinta de SOJA, aroma de vainilla), pasas (36%) (uvas pasas y aceite de algodón), azúcar, manteca de cacao, chocolate blanco (azúcar, manteca de cacao, LECHE desnatada en polvo, materia grasa LÁCTEA anhidra, emulgente: lecitina de SOJA, aroma de vainilla), ALMENDRA en polvo, LECHE en polvo, LECHE desnatada en polvo, AVELLANA tostada, LACTOSUERO, emulgente: lecitina de SOJA, CACAO: 70% MÍNIMO.</t>
  </si>
  <si>
    <t>1939Kj</t>
  </si>
  <si>
    <t>463 kcal</t>
  </si>
  <si>
    <t>23.7 g</t>
  </si>
  <si>
    <t>12.6 g</t>
  </si>
  <si>
    <t>56.5 g</t>
  </si>
  <si>
    <t>45.6 g</t>
  </si>
  <si>
    <t>6.1 g</t>
  </si>
  <si>
    <t>0,1868</t>
  </si>
  <si>
    <t>165,00</t>
  </si>
  <si>
    <t>Ingredientes: azúcar y PIPA DE GIRASOL.</t>
  </si>
  <si>
    <t>1,4223</t>
  </si>
  <si>
    <t>Turrón de chocolate con almendras 100gr</t>
  </si>
  <si>
    <t>1,0240</t>
  </si>
  <si>
    <t>185,00</t>
  </si>
  <si>
    <t>Cacao en polvo ecológico 100%</t>
  </si>
  <si>
    <t>1,6140</t>
  </si>
  <si>
    <t>230,00</t>
  </si>
  <si>
    <t>Crema de cacao de chocolate negro 230gr</t>
  </si>
  <si>
    <t>1,6028</t>
  </si>
  <si>
    <t>Crema de cacao y avellanas 230gr</t>
  </si>
  <si>
    <t>1,6025</t>
  </si>
  <si>
    <t>Crema de cacao y fresa 230gr</t>
  </si>
  <si>
    <t>1,2320</t>
  </si>
  <si>
    <t>INGREDIENTES: Azúcar, PISTACHOS 25%, jarabe de glucosa y fructosa, miel, obleas, claras de HUEVO y aroma de vainilla.</t>
  </si>
  <si>
    <t>1780 kJ</t>
  </si>
  <si>
    <t>420 Kcal</t>
  </si>
  <si>
    <t>11,5 g</t>
  </si>
  <si>
    <t>0,07 g</t>
  </si>
  <si>
    <t>0,6697</t>
  </si>
  <si>
    <t>Coco rallado,cobertura de chocolate (azúcar, grasa vegetal hidrogenada, cacao desgrasado en polvo (16.5%), grasa vegetal (girasol), LACTOSA, emulgente: lecitina de SOJA y E476, y vainilla. Cacao mín. 20%), glucosa, azúcar invertida (azúcares, agua, E-330, E-500ii y conservante E-202), LECHE condensada (LECHE fresca y azúcar procedente de la remolacha), copos de patata deshidratados (emulgente E-471, estabilizador E-450i, antioxidante E-304 y conservante E-223), sorbitol, ácido cítrico y sorbato potásico.</t>
  </si>
  <si>
    <t>1786 KJ</t>
  </si>
  <si>
    <t>427.3 Kcal</t>
  </si>
  <si>
    <t>20.91 G</t>
  </si>
  <si>
    <t>17.73 G</t>
  </si>
  <si>
    <t>56.36 G</t>
  </si>
  <si>
    <t>55.91 G</t>
  </si>
  <si>
    <t>3.64 G</t>
  </si>
  <si>
    <t>Chocolate 48% (azúcar, masa de cacao, manteca de cacao, grasa LACTEA, estabilizador: E492, emulgentes: lecitina (de SOJA) y E476, saborizante), jarabe de azúcar invertido, LECHE evaporada, grasa vegetal de palma y manteca de karité en proporciones variables, aceite de colza completamente hidrogenado, LECHE entera en polvo, humectantes: sorbitol e invertasa, colores: E 150a y E 160c, regulador de acidez: ácido cítrico, emulgente: lecitina (de SOJA), saborizante, estabilizador: agar, sal, conservante: sorbato potasio. Chocolate - masa de cacao mínimo 43%.</t>
  </si>
  <si>
    <t>1935 KJ</t>
  </si>
  <si>
    <t>462 Kcal</t>
  </si>
  <si>
    <t>20.50 G</t>
  </si>
  <si>
    <t>13.00 G</t>
  </si>
  <si>
    <t>62.50 G</t>
  </si>
  <si>
    <t>36.00 G</t>
  </si>
  <si>
    <t>3.80 G</t>
  </si>
  <si>
    <t>0.07 G</t>
  </si>
  <si>
    <t>1,9800</t>
  </si>
  <si>
    <t>INGREDIENTES: 56% ALMENDRAS tostadas, azúcar, miel, jarabe de glucosa, pasta de cacao, manteca de cacao, clara de HUEVO, emulgente (E-471), emulgente: lecitina de SOJA y aroma: vainilla.</t>
  </si>
  <si>
    <t>2320 kJ</t>
  </si>
  <si>
    <t>557 Kcal</t>
  </si>
  <si>
    <t>0,9089</t>
  </si>
  <si>
    <t>Ingredientes: ANACARDO, sal, fecula de TRIGO y agua.</t>
  </si>
  <si>
    <t>2533 Kj</t>
  </si>
  <si>
    <t>606 kcal</t>
  </si>
  <si>
    <t>46.7 g</t>
  </si>
  <si>
    <t>9.2 g</t>
  </si>
  <si>
    <t>30.5 g</t>
  </si>
  <si>
    <t>8.3 g</t>
  </si>
  <si>
    <t>15.9 g</t>
  </si>
  <si>
    <t>1.4 g</t>
  </si>
  <si>
    <t>0,7400</t>
  </si>
  <si>
    <t>Ingredientes: ALMENDRA PIEL, sal, fecula de TRIGO y agua.</t>
  </si>
  <si>
    <t>2374 Kj</t>
  </si>
  <si>
    <t>568 kcal</t>
  </si>
  <si>
    <t>56.3 g</t>
  </si>
  <si>
    <t>5.5 g</t>
  </si>
  <si>
    <t>19.7 g</t>
  </si>
  <si>
    <t>9.0 g</t>
  </si>
  <si>
    <t>16.5 g</t>
  </si>
  <si>
    <t>15.4 g</t>
  </si>
  <si>
    <t>INFUSIONES</t>
  </si>
  <si>
    <t>1,5381</t>
  </si>
  <si>
    <t>Infusión frutos del bosque 50g</t>
  </si>
  <si>
    <t>1,5300</t>
  </si>
  <si>
    <t>Té negro con aroma de garrapiñada 50g</t>
  </si>
  <si>
    <t>Infusión de rooibos digestivo 50g</t>
  </si>
  <si>
    <t>1,4460</t>
  </si>
  <si>
    <t>Té verde con piña y jengibre 50g</t>
  </si>
  <si>
    <t>0,8591</t>
  </si>
  <si>
    <t>INGREDIENTES: Azúcar, ALMENDRAS (25%), jarabe de glucosa y fructosa, pasta de cacao, manteca de cacao, cacao en polvo, emulgente: leticina de SOJA, miel, oblea (fécula de patata y aceite de girasol), clara de HUEVO y aroma: vainilla.</t>
  </si>
  <si>
    <t>1962 kJ</t>
  </si>
  <si>
    <t>468 Kcal</t>
  </si>
  <si>
    <t>0,6163</t>
  </si>
  <si>
    <t>Ingredientes: azúcar, jarabe de glucosa, miel (18%) y ALMENDRAS (8.5%)</t>
  </si>
  <si>
    <t>1116 KJ</t>
  </si>
  <si>
    <t>410 kcal</t>
  </si>
  <si>
    <t>89.8 g</t>
  </si>
  <si>
    <t>2.02 g</t>
  </si>
  <si>
    <t>0.05 g</t>
  </si>
  <si>
    <t>0,7840</t>
  </si>
  <si>
    <t>0,7561</t>
  </si>
  <si>
    <t>Ingredientes: azúcar, jarabe de glucosa, miel 20% y jalea real liofilizada (0.14%)</t>
  </si>
  <si>
    <t>1679 Kj</t>
  </si>
  <si>
    <t>965 kcal</t>
  </si>
  <si>
    <t>0.5 g</t>
  </si>
  <si>
    <t>97 g</t>
  </si>
  <si>
    <t>81 g</t>
  </si>
  <si>
    <t>Ingredientes: Relleno (90%): azúcar, almendras 45%. Oblea (10%): harina de TRIGO, emulgente: lecitina de SOJA, gasificante: bicarbonato sódico y colornate: dióxido de titanio.</t>
  </si>
  <si>
    <t>2110 Kj</t>
  </si>
  <si>
    <t>500 Kcal</t>
  </si>
  <si>
    <t>0,8266</t>
  </si>
  <si>
    <t>Ingredientes: azúcar, CACAHUETE, harina de TRIGO, emulgente E-322 (SOJA), gasificante E-500ii, colorante E-171 y aroma.</t>
  </si>
  <si>
    <t>2058 Kj</t>
  </si>
  <si>
    <t>3.3 g</t>
  </si>
  <si>
    <t>0.01 g</t>
  </si>
  <si>
    <t>0,9600</t>
  </si>
  <si>
    <t>0,3500</t>
  </si>
  <si>
    <t>Ingredientes: azúcar y AVELLANA.</t>
  </si>
  <si>
    <t>1319</t>
  </si>
  <si>
    <t>MEZCLA DE MIELES ORIGINARIAS DE LA UE Y NO ORIGINARIAS DE LA UE</t>
  </si>
  <si>
    <t>1405 KJ</t>
  </si>
  <si>
    <t>330 KCAL</t>
  </si>
  <si>
    <t>N.D.</t>
  </si>
  <si>
    <t>82,45 G</t>
  </si>
  <si>
    <t>76,15 G</t>
  </si>
  <si>
    <t>0,20 G</t>
  </si>
  <si>
    <t>ANACARDO y azúcar.</t>
  </si>
  <si>
    <t>2083.63 Kj</t>
  </si>
  <si>
    <t>498 kcal</t>
  </si>
  <si>
    <t>4.9 g</t>
  </si>
  <si>
    <t>9.7 g</t>
  </si>
  <si>
    <t>1,0800</t>
  </si>
  <si>
    <t>Ingredientes: AVELLANA CORDOBESA</t>
  </si>
  <si>
    <t>2732.15 KJ</t>
  </si>
  <si>
    <t>565 Kcal</t>
  </si>
  <si>
    <t>63.50 G</t>
  </si>
  <si>
    <t>4.074 G</t>
  </si>
  <si>
    <t>18.720 G</t>
  </si>
  <si>
    <t>10.50 G</t>
  </si>
  <si>
    <t>12 G</t>
  </si>
  <si>
    <t>0,7466</t>
  </si>
  <si>
    <t>Ingredientes: azúcar, fruta, conservadores E-211, sinergico antioxidante E-330, SULFITOS.</t>
  </si>
  <si>
    <t>1,0315</t>
  </si>
  <si>
    <t>Ingredientes: harina de TRIGO, margarina sin aceites ni grasas hidrogenadas (grasa vegetal (palma), agua, aceite vegetal (girasol), sal, emulgente (mono y diglicéridos de ácidos grasos), aromas y corrector de acidez (ácido cítrico), azúcar, agua, jarabe de glucosa y fructosa (maíz), cobertura especial al cacao 10.5% (azúcar, grasa vegetal fraccionada y totalmente hidrigenada (palsmiste), suero de LECHE en polvo, cacao desgrasado en polvo 13%, LECHE entera en polvo, emulgentes (lecitina de girasol, (E-492) y aroma), miel, mantequilla (contiene LECHE), LECHE entera en plvo, sal, corrector de acidez (ácido cítrico), espesante (pectina), estabilizante (carragenato) y aromas.</t>
  </si>
  <si>
    <t>1903 kj</t>
  </si>
  <si>
    <t>23.8 g</t>
  </si>
  <si>
    <t>15.37 g</t>
  </si>
  <si>
    <t>56.2 g</t>
  </si>
  <si>
    <t>32.6 g</t>
  </si>
  <si>
    <t>3.65 g</t>
  </si>
  <si>
    <t>0.55 g</t>
  </si>
  <si>
    <t>INGREDIENTES: Dátiles (Origen Túnez) 90%, ALMENDRAS 10%</t>
  </si>
  <si>
    <t>1305 kJ</t>
  </si>
  <si>
    <t>310 Kcal</t>
  </si>
  <si>
    <t>0,4182</t>
  </si>
  <si>
    <t>Ingredientes: harina de TRIGO, azúcar, aceite de girasol, HUEVOS frescos, vino (contiene SULFITOS), agua, gasificante (E-450i, E-500ii), conservantes (almidón de maiz, E-200, E-202, E-281, E-341, acidulante E-330 y soporte E-551) y aromas.</t>
  </si>
  <si>
    <t>1816,7 Kj</t>
  </si>
  <si>
    <t>433 kcal</t>
  </si>
  <si>
    <t>19.5 g</t>
  </si>
  <si>
    <t>59.4 g</t>
  </si>
  <si>
    <t>25.8 g</t>
  </si>
  <si>
    <t>0.52 g</t>
  </si>
  <si>
    <t>118</t>
  </si>
  <si>
    <t>DESHIDRATADAS</t>
  </si>
  <si>
    <t>0,9800</t>
  </si>
  <si>
    <t>Ingredientes: higos secos y harina de arroz.</t>
  </si>
  <si>
    <t>1138.5 Kj</t>
  </si>
  <si>
    <t>272.3 kcal</t>
  </si>
  <si>
    <t>1.3 g</t>
  </si>
  <si>
    <t>0.26 g</t>
  </si>
  <si>
    <t>55.1 g</t>
  </si>
  <si>
    <t>12.9 g</t>
  </si>
  <si>
    <t>3.1 g</t>
  </si>
  <si>
    <t>1,2396</t>
  </si>
  <si>
    <t>Ingredientes: NARANJA (azúcar, naranja, conservador E-211, sinergico antioxidante E-330), CALABAZA VERDE, AMARILLA Y ROJA (azúcar, calabaza, conservadores E-211, antioxidante E-330 y colorante E-124, E-131 y E-102), CIDRA (azúcar, cidra, conservadores E-211, sinergico antioxidante E-330), PERA (azúcar, pera, conservadores E-211, sinergico antioxidante E-330) CEREZA (azúcar, cereza, conservador E-211, antioxidante E-330, colorante E-124, E-131 y E-102)(Contiene SULFITOS)</t>
  </si>
  <si>
    <t>1220 Kj</t>
  </si>
  <si>
    <t>292 Kcal</t>
  </si>
  <si>
    <t>0.20 g</t>
  </si>
  <si>
    <t>0.10 g</t>
  </si>
  <si>
    <t>72.6 g</t>
  </si>
  <si>
    <t>70.45 g</t>
  </si>
  <si>
    <t>0,9810</t>
  </si>
  <si>
    <t>INGREDIENTES: Azúcar, jarabe de glucosa y fructosa, higos secos (15%), NUECES (10%), miel, obleas, clara de HUEVO y aroma: vainilla.</t>
  </si>
  <si>
    <t>1686 kJ</t>
  </si>
  <si>
    <t>84 g</t>
  </si>
  <si>
    <t>57 g</t>
  </si>
  <si>
    <t>0,7850</t>
  </si>
  <si>
    <t>Ingredientes: albaricoques, conservador E-220 y SULFITOS.</t>
  </si>
  <si>
    <t>1008 Kj</t>
  </si>
  <si>
    <t>241 kcal</t>
  </si>
  <si>
    <t>11.23 g</t>
  </si>
  <si>
    <t>1.05 g</t>
  </si>
  <si>
    <t>5.32 g</t>
  </si>
  <si>
    <t>0,6946</t>
  </si>
  <si>
    <t>Ingredientes: ciruelas deshidratadas, aceite de girasol y conservadores (E-200, E-202)</t>
  </si>
  <si>
    <t>933 Kj</t>
  </si>
  <si>
    <t>221 kcal</t>
  </si>
  <si>
    <t>0.7 g</t>
  </si>
  <si>
    <t>48.5 g</t>
  </si>
  <si>
    <t>35.2 g</t>
  </si>
  <si>
    <t>1.8 g</t>
  </si>
  <si>
    <t>0.02g</t>
  </si>
  <si>
    <t>Ingredientes: Masa (HUEVOS, azúcar, harina de TRIGO, almidón de maíz, humectante (glicerina), emulgentes (E-472,E-475), gasificantes (E-450l, E-500ll), agua, aroma de limón, estabilizante (E-415), aroma de vainilla). Relleno de crema pastelera 20% (azúcar, agua, crema en polvo (almidones modificados de maíz, almidón de maíz, dextrosa, conservadores (E-202, E-261), estabilizante (E-466), acidulante E-330, colorantes E-171, E-160a y E-160c, aroma de vaililla, dextrosa, margarina, grasas vegetales de palma y coco, aceites vegetales parcialmente hidrogenados de colza y girasol, agua, emulgente E-471, lecitina de SOJA, sal, conservador E-202, antioxidantes E-306 y E-304, aromas y almidón de maíz. Calado 15% (agua, azúcar). Coco rallado 10%.</t>
  </si>
  <si>
    <t>1276 Kj</t>
  </si>
  <si>
    <t>305 kcal</t>
  </si>
  <si>
    <t>22.4 g</t>
  </si>
  <si>
    <t>10.21 g</t>
  </si>
  <si>
    <t>12.02 g</t>
  </si>
  <si>
    <t>9.25 g</t>
  </si>
  <si>
    <t>0,1589</t>
  </si>
  <si>
    <t>1121.3 Kj</t>
  </si>
  <si>
    <t>0,0324</t>
  </si>
  <si>
    <t>Ingredientes: azúcar y SESAMO.</t>
  </si>
  <si>
    <t>2058,53 Kj</t>
  </si>
  <si>
    <t>3.8 g</t>
  </si>
  <si>
    <t>9.8 g</t>
  </si>
  <si>
    <t>0,2888</t>
  </si>
  <si>
    <t>Ingredientes: azúcar y ALMENDRA.</t>
  </si>
  <si>
    <t>2142 Kj</t>
  </si>
  <si>
    <t>511 kcal</t>
  </si>
  <si>
    <t>24 g</t>
  </si>
  <si>
    <t>0,2993</t>
  </si>
  <si>
    <t>0,5016</t>
  </si>
  <si>
    <t>220,00</t>
  </si>
  <si>
    <t>3,6500</t>
  </si>
  <si>
    <t>Aceite de oliva</t>
  </si>
  <si>
    <t>3701,13kJ</t>
  </si>
  <si>
    <t>13,808</t>
  </si>
  <si>
    <t>0</t>
  </si>
  <si>
    <t>0,1852</t>
  </si>
  <si>
    <t>Ingredientes: azúcar y CACAHUETE.</t>
  </si>
  <si>
    <t>1573 Kj</t>
  </si>
  <si>
    <t>376 kcal</t>
  </si>
  <si>
    <t>17.8 g</t>
  </si>
  <si>
    <t>39.8 g</t>
  </si>
  <si>
    <t>32.5 g</t>
  </si>
  <si>
    <t>14.3 g</t>
  </si>
  <si>
    <t>5,2000</t>
  </si>
  <si>
    <t>Aceite de oliva Virgen Extra ecológico</t>
  </si>
  <si>
    <t>884Kcal</t>
  </si>
  <si>
    <t>Aceite de oliva Virgen Extra primera cosecha</t>
  </si>
  <si>
    <t>3,5700</t>
  </si>
  <si>
    <t>Aceite de oliva Virgen Extra Picual</t>
  </si>
  <si>
    <t>3701,17kJ</t>
  </si>
  <si>
    <t>Aceite de oliva Virgen Extra Arbequina</t>
  </si>
  <si>
    <t>1,9795</t>
  </si>
  <si>
    <t>Ingredientes; azúcar y piñón.</t>
  </si>
  <si>
    <t>2883 Kj</t>
  </si>
  <si>
    <t>689 kcal</t>
  </si>
  <si>
    <t>68.6 g</t>
  </si>
  <si>
    <t>3.9 g</t>
  </si>
  <si>
    <t>2.4 g</t>
  </si>
  <si>
    <t>0,1475</t>
  </si>
  <si>
    <t>115,00</t>
  </si>
  <si>
    <t>Ingredientes: azúcar y pipas de girasol.</t>
  </si>
  <si>
    <t>0,1402</t>
  </si>
  <si>
    <t>Ingredientes: azúcar y SÉSAMO.</t>
  </si>
  <si>
    <t>2028.53 Kj</t>
  </si>
  <si>
    <t>0,1822</t>
  </si>
  <si>
    <t>2058.53 Kj</t>
  </si>
  <si>
    <t>0,7990</t>
  </si>
  <si>
    <t>280,00</t>
  </si>
  <si>
    <t>2412 Kj</t>
  </si>
  <si>
    <t>0,1700</t>
  </si>
  <si>
    <t>0,5904</t>
  </si>
  <si>
    <t>2071 Kj</t>
  </si>
  <si>
    <t>36.2 g</t>
  </si>
  <si>
    <t>5.4 g</t>
  </si>
  <si>
    <t>26.9 g</t>
  </si>
  <si>
    <t>0,9588</t>
  </si>
  <si>
    <t>Ingredientes: azúcar, grasas vegetales (palma, palmiste, girasol), manteca de cacao, LECHE entera en polvo (8%), pasta de cacao, CEREALES (4% harina de arroz molido, harina de TRIGO, malta de TRIGO, GLUTEN DE TRIGO, dextrosa, sal) LECHE desnatada en polvo (3%), suero de LECHE en polvo, emulgente (lecitina de SOJA), aroma de vainilla, aroma natural de vainilla.</t>
  </si>
  <si>
    <t>2271 Kj</t>
  </si>
  <si>
    <t>544 kcal</t>
  </si>
  <si>
    <t>31 g</t>
  </si>
  <si>
    <t>0.16 g</t>
  </si>
  <si>
    <t>3,8330</t>
  </si>
  <si>
    <t>Harina de TRIGO, Aceites vegetales 23% (de los cuales el 34% es aceite de oliva virgen extra), Maltitol, Vino, Frutos secos, Anís, Ajonjolí, Canela.</t>
  </si>
  <si>
    <t>1,5727</t>
  </si>
  <si>
    <t>Ingredientes: Contiene 1 unidad de Guirlache de ALMENDRAS, 1 unidad de Guirlache de PIPAS de girasol, 1 unidad de Guirlache de PISTACHOS, 1 unidad de Guirlache de NUECES de pecán</t>
  </si>
  <si>
    <t>0,6667</t>
  </si>
  <si>
    <t>Ingredientes: harina de TRIGO (GLUTÉN), agua, margarina (grasa animal (cerdo), grasa vegeral de palma y girasol, grasa vegetal hidrogenada de palma, antioxidantes (E-306 y E-304), aromas y colorante (E-160a), cabello de ángel (pulpa de sidra, azúcar, glucosa, conservante (E-202) y (E-223) (SULFITOS), acidulante (E-296) y estabilizador (E-410 y E-1442) y sal.</t>
  </si>
  <si>
    <t>Azúcar, Colorante. Puede contener trazas de FRUTOS DE CÁSCARA, CACAHUETES y SÉSAMO.</t>
  </si>
  <si>
    <t>1602 kJ</t>
  </si>
  <si>
    <t>377 Kcal</t>
  </si>
  <si>
    <t>93,8 g</t>
  </si>
  <si>
    <t>89,9 g</t>
  </si>
  <si>
    <t>0,34 g</t>
  </si>
  <si>
    <t>0,6973</t>
  </si>
  <si>
    <t>Ingredientes:azúcar, glucosa, miel de romero 12%, jengibre.</t>
  </si>
  <si>
    <t>1.02 g</t>
  </si>
  <si>
    <t>102 g</t>
  </si>
  <si>
    <t>96.9 g</t>
  </si>
  <si>
    <t>1.84 g</t>
  </si>
  <si>
    <t>2,7100</t>
  </si>
  <si>
    <t>0,1633</t>
  </si>
  <si>
    <t>0,3265</t>
  </si>
  <si>
    <t>0,7345</t>
  </si>
  <si>
    <t>Ingredientes: azúcar, glucosa, miel de romero 12%, esencia.</t>
  </si>
  <si>
    <t>2,5000</t>
  </si>
  <si>
    <t>Carne y Grasa de Cerdo Ibérico, sal marina, proteína aislada de guisante, jarabe de glucosa, pimienta blanca molida, pimienta negra molida, nuez moscada molida, envoltura artificial de colágeno, antioxidante (E-301) y conservadores (E-250)</t>
  </si>
  <si>
    <t>INGREDIENTES: 89% cobertura de chocolate (Azúcar, pasta de cacao, manteca de cacao, emulgente: lecitina de SOJA, aroma), pasta de AVELLANA (azúcar, AVELLANAS, dextrosa, grasa vegetal de girasol, emulgente, lecitina de SOJA). Decorado: Naranja, azúcar, jarabe de glucosa y fructosa, gelificante (pectinas), acidulante (ácido cítrico) y conservante (SULFITOS)</t>
  </si>
  <si>
    <t>2267 kJ</t>
  </si>
  <si>
    <t>544,4 kcal</t>
  </si>
  <si>
    <t>33,4 g</t>
  </si>
  <si>
    <t>52,4 g</t>
  </si>
  <si>
    <t>50,1 g</t>
  </si>
  <si>
    <t>0,2754</t>
  </si>
  <si>
    <t>Ingredientes: almendra y pipas de girasol.</t>
  </si>
  <si>
    <t>1,1608</t>
  </si>
  <si>
    <t>INGREDIENTES: Azúcar, ALMENDRAS (30%), jarabe de glucosa y fructosa, miel, oblea (fécula de patata y aceite de girasol), clara de HUEVO y aroma: vainilla.</t>
  </si>
  <si>
    <t>1830 kJ</t>
  </si>
  <si>
    <t>430 kcal</t>
  </si>
  <si>
    <t>0,9769</t>
  </si>
  <si>
    <t>0,7234</t>
  </si>
  <si>
    <t>Ingredientes: azúcar, glucosa, miel de romero 10% y aroma.</t>
  </si>
  <si>
    <t>INGREDIENTES: 47% ALMENDRA, azúcar, jarabe de glucosa, y fructosa, cobertura de chocolate (azúcar, grasa vegetal de palmistrol totalmente hidrogenada, cacao, desgrasado en polvo, suero LÁCTEO en polvo (LECHE), emulgente: lecticina de SOJA, aroma y canela), ALBUMBINA DE HUEVO cristalizada, oblea y acidulante (ácido cítrico).</t>
  </si>
  <si>
    <t>2858 kJ</t>
  </si>
  <si>
    <t>450 Kcal</t>
  </si>
  <si>
    <t>27,3 g</t>
  </si>
  <si>
    <t>0,5575</t>
  </si>
  <si>
    <t>INGREDIENTES: ALMENDRA repelada y tostada (60%), edulcorantes (E-965 ii y E-420 ii), clara de HUEVO y edulcorante E-950.</t>
  </si>
  <si>
    <t>0,5621</t>
  </si>
  <si>
    <t>INGREDIENTES: ALMENDRAS (60%), azúcar, miel, clara de HUEVO y obleas (fécula de patata)</t>
  </si>
  <si>
    <t>0,6532</t>
  </si>
  <si>
    <t>17,1 g</t>
  </si>
  <si>
    <t>0,5768</t>
  </si>
  <si>
    <t>INGREDIENTES: Azúcar, ALMENDRA 34%, Miel, Clara de HUEVO y obléa (fécula de patata)</t>
  </si>
  <si>
    <t>1,1377</t>
  </si>
  <si>
    <t>1,6700</t>
  </si>
  <si>
    <t>0,5843</t>
  </si>
  <si>
    <t>1,0723</t>
  </si>
  <si>
    <t>INGREDIENTES: ALMENDRA, azúcar, fruta confitada, aroma de limón y conservantes E200 y E202</t>
  </si>
  <si>
    <t>1676 kJ</t>
  </si>
  <si>
    <t>403 Kcal</t>
  </si>
  <si>
    <t>14,60 g</t>
  </si>
  <si>
    <t>1,30 g</t>
  </si>
  <si>
    <t>60,1 g</t>
  </si>
  <si>
    <t>7,40 g</t>
  </si>
  <si>
    <t>0,7562</t>
  </si>
  <si>
    <t>1,8278</t>
  </si>
  <si>
    <t>Ingredientes: CACAHUETE, azúcar, glucosa, grasa vegetal, estabilizante E-471, albúmina de HUEVO.</t>
  </si>
  <si>
    <t>5.8 g</t>
  </si>
  <si>
    <t>9.9 g</t>
  </si>
  <si>
    <t>Pipa de girasol pelada, azúcar, agua, sal y miel</t>
  </si>
  <si>
    <t>2,3900</t>
  </si>
  <si>
    <t>INGREDIENTES: ALMENDRAS (60%), Azúcar, miel, clara de HUEVO y oblea (fécula de patata)</t>
  </si>
  <si>
    <t>2246 Kjl</t>
  </si>
  <si>
    <t>23,8400</t>
  </si>
  <si>
    <t>Dextrosa, colorante: E129 34% [1], cloruro  sódico.##[1] Puede tener efectos negativos  sobre la actividad y la atención de los niños</t>
  </si>
  <si>
    <t>1032 kJ</t>
  </si>
  <si>
    <t>243 kcal</t>
  </si>
  <si>
    <t>60,7g</t>
  </si>
  <si>
    <t>60,6g</t>
  </si>
  <si>
    <t>0,3840</t>
  </si>
  <si>
    <t>Ingredientes: azúcar, jarabe de glucosa y fructosa, ALMENDRAS (30%), miel, oblea (fécula de patata y aceite de girasol), clara de HUEVO y aroma: vainillina.</t>
  </si>
  <si>
    <t>0.075 g</t>
  </si>
  <si>
    <t>1,0941</t>
  </si>
  <si>
    <t>INGREDIENTES: azúcar, coco rallado y conservantes E200 y E202.</t>
  </si>
  <si>
    <t>3297</t>
  </si>
  <si>
    <t>GRANEL COCO EN DADOS CARAMELIZADOS A LA SAL</t>
  </si>
  <si>
    <t>Coco en dados, azúcar, miel y sal</t>
  </si>
  <si>
    <t>1,5845</t>
  </si>
  <si>
    <t>Ingredientes: ALMENDRA repelada y tostada (60%), edulcorantes (maltitol y sorbitol), clara de HUEVO, aroma de miel y edulcorante (acesulfamo K). Recubrimiento externo: OBLEA (fécula de patata y aceite de girasol)</t>
  </si>
  <si>
    <t>2.9 g</t>
  </si>
  <si>
    <t>2.6 g</t>
  </si>
  <si>
    <t>4,4000</t>
  </si>
  <si>
    <t>Aceite vegetal (colza), emulgente: lecitina de colza, gases propulsores: butano, propano, isobutano.</t>
  </si>
  <si>
    <t>3694 kJ</t>
  </si>
  <si>
    <t>883 kcal</t>
  </si>
  <si>
    <t>99,8g</t>
  </si>
  <si>
    <t>7,1g</t>
  </si>
  <si>
    <t>1,0317</t>
  </si>
  <si>
    <t>Ingredientes: yema de HUEVO, azúcar, ALMENDRA, jarabe de glucosa, conservante: ácido sórbico, estabilizante E-466, corrector de acidez: ácido cítrico.</t>
  </si>
  <si>
    <t>1963,5 Kj</t>
  </si>
  <si>
    <t>432 kcal</t>
  </si>
  <si>
    <t>18.44 g</t>
  </si>
  <si>
    <t>2.45 g</t>
  </si>
  <si>
    <t>57.68 g</t>
  </si>
  <si>
    <t>45.26 g</t>
  </si>
  <si>
    <t>8.88 g</t>
  </si>
  <si>
    <t>0,7955</t>
  </si>
  <si>
    <t>INGREDIENTES: Azúcar, ALMENDRAS 30%, jarabe de glucosa y fructosa, miel, obleas, clara de HUEVO y aroma: vainilla.</t>
  </si>
  <si>
    <t>INGREDIENTES: Azúcar, CACAHUETE (35%), jarabe de glucosa y fructosa, miel, oblea (fécula de patata y aceite de girasol), clara de HUEVO, canela y aroma: vainilla.</t>
  </si>
  <si>
    <t>0,12 g</t>
  </si>
  <si>
    <t>1,5040</t>
  </si>
  <si>
    <t>1,6961</t>
  </si>
  <si>
    <t>0,7480</t>
  </si>
  <si>
    <t>1,60 g</t>
  </si>
  <si>
    <t>Ingredientes: azúcar, pasta de cacao, cereza (16%), licor (13%; azúcar, agua, jarabe de glucosa, alcohol, aromas), manteca de cacao, emulgente: lecitina de SOJA, aroma de vainilla.</t>
  </si>
  <si>
    <t>1713 Kj</t>
  </si>
  <si>
    <t>3.2 g</t>
  </si>
  <si>
    <t>0,4918</t>
  </si>
  <si>
    <t>Ingredientes; azúcar, ALMENDRA, fresas deshidratadas ( fresa fresca (50.74%), azúcar de caña (48%), acidulante E-330 (1.2%), sabor fresa (0.025 %), colorante E-129 (0.02%), conservador (E-220 o E-223)). (Contiene SULFITOS) y arádanos deshidratados (azúcar (50%), arándanos (49%), aceite de girasol)</t>
  </si>
  <si>
    <t>0,4451</t>
  </si>
  <si>
    <t>Ingredientes: azúcar, ALMENDRA, kiwi deshidratado (kiwi (56.72%), azúcar de caña (42%), acidulante E-330 (1.25%), colorante (E-102 y E-133) (0.02%) y conservador (E-220 o E-223). (Contiene SULFITOS) y mango deshidratado (mango (71.79%), azúcar de caña (27%), acidulante E-330 (1.2%), conservador (E-220 o E-223) (Contiene SULFITOS))</t>
  </si>
  <si>
    <t>Ingredientes: ALMENDRA, azúcar, cabello de ángel 20% (pulpa de cidra, azúcar, jarabe de glucosa, fructosa, almidón modificado E-1442, goma garrofín, acidulante: ácido cítrico E-330, conservante: sorbato potásico E-202 y aromas), jarabe de glucosa, fructosa, clara de HUEVO, conservador E-200 y acidulante E-330.</t>
  </si>
  <si>
    <t>1477 Kj</t>
  </si>
  <si>
    <t>23.3 g</t>
  </si>
  <si>
    <t>2.1 g</t>
  </si>
  <si>
    <t>37.01 g</t>
  </si>
  <si>
    <t>9.41 g</t>
  </si>
  <si>
    <t>1,0976</t>
  </si>
  <si>
    <t>Ingredientes: harina de TRIGO (contiene GLUTÉN), aceite de girasol, miel de abeja (13%), gelatina de manzana (azúcar, jarabe de glucosa y fructosa, agua, estabilizantes (E-407, E-410, E-440), corrector de pH E-330, conservantes (E-202, E-211) y aromas), vino (contiene SULFITOS), manteca de cerdo (antioxidante E-304, E-306 y corrector de pH E-330), azúcar, SÉSAMO tostado (ajonjolí), sal, aromas y clavos.</t>
  </si>
  <si>
    <t>521 kcal</t>
  </si>
  <si>
    <t>31.7 g</t>
  </si>
  <si>
    <t>5.7 g</t>
  </si>
  <si>
    <t>55.5 g</t>
  </si>
  <si>
    <t>26.3 g</t>
  </si>
  <si>
    <t>0.25 g</t>
  </si>
  <si>
    <t>Ingredientes: ALMENDRA 46%, azúcar, jarabe de glucosa, fructosa, clara de HUEVO, cereza confitada (cereza, azúcar, jarabe de glucosa, fructosa, acidulante E-330, conservadores E-200, E220 y colorante E-127), conservador E-200 y acidulante E-330.</t>
  </si>
  <si>
    <t>1922 Kj</t>
  </si>
  <si>
    <t>22.8 g</t>
  </si>
  <si>
    <t>53.6 g</t>
  </si>
  <si>
    <t>46.6 g</t>
  </si>
  <si>
    <t>2,5379</t>
  </si>
  <si>
    <t>Ingredientes: ALMENDRA, azúcar, piñones, jarabe de glucosa, fructosa, HUEVO liquido pasteurizado, conservador E-200 y acidulantes E-330.</t>
  </si>
  <si>
    <t>2309 Kj</t>
  </si>
  <si>
    <t>35.6 g</t>
  </si>
  <si>
    <t>34.4 g</t>
  </si>
  <si>
    <t>24.31 g</t>
  </si>
  <si>
    <t>18.06 g</t>
  </si>
  <si>
    <t>0,9208</t>
  </si>
  <si>
    <t>Ingredientes: ALMENDRA, azúcar, yema confitada 25% (azúcar, HUEVO, almidón modificado de maíz, corrector de acidez E-334, conservantes E-202, E281 y colorantes naturales E-120 y E-160b), jarabe de glucosa, fructosa, canela, conservador E-200 y acidulante E-330.</t>
  </si>
  <si>
    <t>0,9768</t>
  </si>
  <si>
    <t>Ingredientes: edulcorante (maltitol), ALMENDRA 46%, clara de HUEVO, conservador E-200 y acidulante E-330.</t>
  </si>
  <si>
    <t>1960 Kj</t>
  </si>
  <si>
    <t>53.5 g</t>
  </si>
  <si>
    <t>1.47 g</t>
  </si>
  <si>
    <t>11.52 g</t>
  </si>
  <si>
    <t>0.018 g</t>
  </si>
  <si>
    <t>0,7360</t>
  </si>
  <si>
    <t>Ingredientes: Azúcar, ALMENDRA, yema de HUEVO, LECHE, canela, Esencias ( limón y naranja ), vainillina y Conservantes E200 y E202.</t>
  </si>
  <si>
    <t>1,2410</t>
  </si>
  <si>
    <t>Ingredientes: edulcorante (maltitol), ALMENDRA (27%), grasa vegetal de coco no hidrogenada, edulcorante (sorbitol), yema de HUEVO (6%), LECHE desnatada en polvo (6%), conservador (ácido sórbico) y aromas.</t>
  </si>
  <si>
    <t>1740 Kj</t>
  </si>
  <si>
    <t>8.9 g</t>
  </si>
  <si>
    <t>49 g</t>
  </si>
  <si>
    <t>9.4 g</t>
  </si>
  <si>
    <t>0.09 g</t>
  </si>
  <si>
    <t>0,7340</t>
  </si>
  <si>
    <t>0,6300</t>
  </si>
  <si>
    <t>INGREDIENTES: ALMENDRA, azúcar, frutas del bosque y conservantes E200 y E202.</t>
  </si>
  <si>
    <t>1876 kJ</t>
  </si>
  <si>
    <t>447 Kcal</t>
  </si>
  <si>
    <t>19,5 g</t>
  </si>
  <si>
    <t>1,9 g</t>
  </si>
  <si>
    <t>57,8 g</t>
  </si>
  <si>
    <t>0,2 g</t>
  </si>
  <si>
    <t>0,7732</t>
  </si>
  <si>
    <t>INGREDIENTES: ALMENDRA, azúcar, kiwi y conservantes E200 y E202</t>
  </si>
  <si>
    <t>1911 kJ</t>
  </si>
  <si>
    <t>456 kcal</t>
  </si>
  <si>
    <t>20,4 g</t>
  </si>
  <si>
    <t>57,9 g</t>
  </si>
  <si>
    <t>0,7332</t>
  </si>
  <si>
    <t>2,5344</t>
  </si>
  <si>
    <t>12110 kJ</t>
  </si>
  <si>
    <t>2500 Kcal</t>
  </si>
  <si>
    <t>1,4860</t>
  </si>
  <si>
    <t>12058 kJ</t>
  </si>
  <si>
    <t>2490 Kcal</t>
  </si>
  <si>
    <t>2,6998</t>
  </si>
  <si>
    <t>INGREDIENTES: PISTACHO (60%), Azúcar, miel, clara de HUEVO y oblea (fécula de patata)</t>
  </si>
  <si>
    <t>2007 Kjl</t>
  </si>
  <si>
    <t>0,8741</t>
  </si>
  <si>
    <t>Ingredientes: harina de TRIGO, azúcar, margarina sin aceites ni grasas hidrogenada (grasas vegetales (palma), agua, aceites vegetales (girasol), sal, emulgente (mono y diglicéridos de ácidos grasos), aromas, corrector de acidez: (ácido cítrico), agua, jarabe de glucosa y fructosa (maíz), miel, mantequilla (contiene LECHE), LECHE entera en polvo, sal.</t>
  </si>
  <si>
    <t>1891 Kj</t>
  </si>
  <si>
    <t>452 kcal</t>
  </si>
  <si>
    <t>22.2 g</t>
  </si>
  <si>
    <t>12.67 g</t>
  </si>
  <si>
    <t>59.2 g</t>
  </si>
  <si>
    <t>36.3 g</t>
  </si>
  <si>
    <t>0,9464</t>
  </si>
  <si>
    <t>Ingredientes: crema de cacao 22% (azúcar, aciete vegetal (girasol), cacao desgrasado en polvo 8%, almidón modificado, emulgente (lecitina de SOJA), pasta de AVELLANA, aroma y vainillina), cobertura especial de cacao 14.65% (azúcar, grasa vegetal fraccionada y totalmente hidrogenada (palmiste), suero de LECHE en polvo, cacao desgrasado en polvo 13%, LECHE entera en polvo, emulgente (lecitina de SOJA), aceite de girasol, E-492 y aromas) harina de TRIGO, azúcar, margarina vegetal (aceite y grasas vegetales (palma, coco y girasol), agua, emulgentes (mono y diglicéridos grasos: lecitinas) sal, acidulante (ácido cítrico) y aromas) HUEVO en polvo pasteurizado, AVELLANAS 6.2%, chips de chocolate (azúcar, pasta de cacao, manteca de cacao, dextrosa y emulgente (lecitina de girasol), corteza de naranja, jarabe de glucosa y fructosa, cacao en polvo desgrasado, mantequilla (contiene LECHE), aromas naturales y vainillina.</t>
  </si>
  <si>
    <t>2208 Kj</t>
  </si>
  <si>
    <t>529 kcal</t>
  </si>
  <si>
    <t>29.53 g</t>
  </si>
  <si>
    <t>12.95 g</t>
  </si>
  <si>
    <t>57.17 g</t>
  </si>
  <si>
    <t>28.87 g</t>
  </si>
  <si>
    <t>6.9 g</t>
  </si>
  <si>
    <t>0,8869</t>
  </si>
  <si>
    <t>Ingredientes: hibiscus, azúcar de caña, acidulante E-330, colorante E-163 y conservador E-223 (sulfitos)</t>
  </si>
  <si>
    <t>1464 Kj</t>
  </si>
  <si>
    <t>350 kcal</t>
  </si>
  <si>
    <t>88 g</t>
  </si>
  <si>
    <t>0.85 g</t>
  </si>
  <si>
    <t>INGREDIENTES: Higos Secos (Origen: España) 89%, NUECES 10%, canela y anís.</t>
  </si>
  <si>
    <t>1303 kJ</t>
  </si>
  <si>
    <t>312 kcal</t>
  </si>
  <si>
    <t>4,4 g</t>
  </si>
  <si>
    <t>0,7690</t>
  </si>
  <si>
    <t>0,7900</t>
  </si>
  <si>
    <t>INGREDIENTES: Higos secos (Origen: España) 89%, ALMENDRAS 10%, canela y anís.</t>
  </si>
  <si>
    <t>1324 kJ</t>
  </si>
  <si>
    <t>316 Kcal</t>
  </si>
  <si>
    <t>38 g</t>
  </si>
  <si>
    <t>8,5 g</t>
  </si>
  <si>
    <t>INGREDIENTES: Higos Secos (Origen: España) 59%, ALMENDRAS 15%, Dátiles 15%, Ciruelas 5%, NUECES 5%, canela y anís.</t>
  </si>
  <si>
    <t>1503 kJ</t>
  </si>
  <si>
    <t>357 Kcal</t>
  </si>
  <si>
    <t>9,2 g</t>
  </si>
  <si>
    <t>5,3 g</t>
  </si>
  <si>
    <t>0,9700</t>
  </si>
  <si>
    <t>0,8533</t>
  </si>
  <si>
    <t>Ingredientes: jengibre fresco 50.99%, azúcar 49%, acidulante (E-330), conservador (E-220 o E-223).(Contiene SULFITOS)</t>
  </si>
  <si>
    <t>1548 Kj</t>
  </si>
  <si>
    <t>370 kcal</t>
  </si>
  <si>
    <t>91 g</t>
  </si>
  <si>
    <t>0.35 g</t>
  </si>
  <si>
    <t>0,9634</t>
  </si>
  <si>
    <t>Ingredientes: pomelo 52.77%, azúcar de caña 46%, acidulante E-330 (1.2%), colorantes (E-102 y E-133) y conservador (E-220 o E-223) (Contiene SULFITOS)</t>
  </si>
  <si>
    <t>87 g</t>
  </si>
  <si>
    <t>Ingredientes: azúcar (50%), arándanos (49%), aceite de girasol.</t>
  </si>
  <si>
    <t>1485 Kj</t>
  </si>
  <si>
    <t>355 kcal</t>
  </si>
  <si>
    <t>1,8600</t>
  </si>
  <si>
    <t>Ingredientes: fresa fresca (50.74%), azúcar de caña (48%), acidulante E-330 (1.2%), sabor fresa (0.025 %), colorante E-129 (0.02%), conservador (E-220 o E-223). (Contiene SULFITOS)</t>
  </si>
  <si>
    <t>1452 Kj</t>
  </si>
  <si>
    <t>347 kcal</t>
  </si>
  <si>
    <t>81 G</t>
  </si>
  <si>
    <t>1,2064</t>
  </si>
  <si>
    <t>Ingredientes: kiwi (56.72%), azúcar de caña (42%), acidulante E-330 (1.25%), colorante (E-102 y E-133) (0.02%) y conservador (E-220 o E-223). (Contiene SULFITOS)</t>
  </si>
  <si>
    <t>92 g</t>
  </si>
  <si>
    <t>1,0609</t>
  </si>
  <si>
    <t>Ingredientes: mango (71.79%), azúcar de caña (27%), acidulante E-330 (1.2%), conservador (E-220 o E-223) (Contiene SULFITOS)</t>
  </si>
  <si>
    <t>86 g</t>
  </si>
  <si>
    <t>0,7438</t>
  </si>
  <si>
    <t>INGREDIENTES: Azúcar, CACAHUETES 25%, jarabe de glucosa y fructosa, pasas sultanas 3%, miel, oblea, clara de HUEVO y aroma: vainilla.</t>
  </si>
  <si>
    <t>1,7329</t>
  </si>
  <si>
    <t>INGREDIENTES: ALMENDRAS, azúcar, miel, pasas y conservantes E200 y E202.</t>
  </si>
  <si>
    <t>1845 Kjl</t>
  </si>
  <si>
    <t>9,0000</t>
  </si>
  <si>
    <t>INGREDIENTES: ALMENDRA, cobertura de chocolate (azúcar, manteca de cacao, LECHE en polvo: 19%, pasta de cacao, emulgente: lecitina de SOJA, aroma natural de vainilla. Cacao: 32% Mínimo.</t>
  </si>
  <si>
    <t>2397 Kjl</t>
  </si>
  <si>
    <t>11,90 g</t>
  </si>
  <si>
    <t>2,4120</t>
  </si>
  <si>
    <t>INGREDIENTES: ALMENDRA (64%), azúcar, miel y clara HUEVO.</t>
  </si>
  <si>
    <t>2292 Kjl</t>
  </si>
  <si>
    <t>38,10 g</t>
  </si>
  <si>
    <t>0,15g</t>
  </si>
  <si>
    <t>1,6814</t>
  </si>
  <si>
    <t>INGREDIENTES: ALMENDRAS (60%), Azúcar, miel y oblea (fécula de patata)</t>
  </si>
  <si>
    <t>2175 Kjl</t>
  </si>
  <si>
    <t>2,40 g</t>
  </si>
  <si>
    <t>44,10 g</t>
  </si>
  <si>
    <t>29,70 g</t>
  </si>
  <si>
    <t>14,70 g</t>
  </si>
  <si>
    <t>0,7255</t>
  </si>
  <si>
    <t>1,8910</t>
  </si>
  <si>
    <t>0,7700</t>
  </si>
  <si>
    <t>NUECES BAÑADAS DE CHOCOLATE CON LECHE: Ingredientes: chocolate con leche (59%): azúcar, manteca de cacao, LECHE entera en polvo, pasta de cacao, suero, emulgente (lecitina de SOJA), aroma de vainilla. Nuez (40%), agente de recubrimiento (E-904), jarabe de glucosa, estabilizante (E-414), grasa de palma, acidulante (E-330) y conservador (E-202). Cacao: 38% mínimo en chocolate.</t>
  </si>
  <si>
    <t>2344 Kj</t>
  </si>
  <si>
    <t>563 kcal</t>
  </si>
  <si>
    <t>37.9 g</t>
  </si>
  <si>
    <t>15.1 g</t>
  </si>
  <si>
    <t>43.2 g</t>
  </si>
  <si>
    <t>35.5 g</t>
  </si>
  <si>
    <t>11.2 g</t>
  </si>
  <si>
    <t>2,0100</t>
  </si>
  <si>
    <t>Ingredientes: cobertura de chocolate leche 66.5%(azúcar, manteca de cacao, LECHE en polvo, pasta de cacao, LACTOSUERO en polvo, MANTEQUILLA anhidra, emulgente: lecitina de SOJA, aroma natural de vainilla, cacao mínimo 30.8%) azúcar, estabilizante (E-414), agente de recubrimiento (E-903) y ALMENDRA tostada 28%.</t>
  </si>
  <si>
    <t>2414 Kj</t>
  </si>
  <si>
    <t>581 kcal</t>
  </si>
  <si>
    <t>41.0 g</t>
  </si>
  <si>
    <t>37.0 g</t>
  </si>
  <si>
    <t>0.19 g</t>
  </si>
  <si>
    <t>1,2759</t>
  </si>
  <si>
    <t>INGREDIENTES: Piña, azúcar y agar-agar.</t>
  </si>
  <si>
    <t>692 kJ</t>
  </si>
  <si>
    <t>163 Kcal</t>
  </si>
  <si>
    <t>39,4 g</t>
  </si>
  <si>
    <t>1,2730</t>
  </si>
  <si>
    <t>INGREDIENTES: Limón, azúcar y agar-agar.</t>
  </si>
  <si>
    <t>849,9 kJ</t>
  </si>
  <si>
    <t>200 Kcal</t>
  </si>
  <si>
    <t>1,2100</t>
  </si>
  <si>
    <t>Ingredientes: pasas.</t>
  </si>
  <si>
    <t>1292 Kj</t>
  </si>
  <si>
    <t>309 kcal</t>
  </si>
  <si>
    <t>69.3 g</t>
  </si>
  <si>
    <t>45.2 g</t>
  </si>
  <si>
    <t>2.46 g</t>
  </si>
  <si>
    <t>0.21 g</t>
  </si>
  <si>
    <t>0,1000</t>
  </si>
  <si>
    <t>Ingredientes: azúcar y LINO.</t>
  </si>
  <si>
    <t>0,6963</t>
  </si>
  <si>
    <t>Ingredientes: ALMENDRA PIEL.</t>
  </si>
  <si>
    <t>2656 kJ</t>
  </si>
  <si>
    <t>635 kcal</t>
  </si>
  <si>
    <t>57,79 g</t>
  </si>
  <si>
    <t>10,95 g</t>
  </si>
  <si>
    <t>3,2 g</t>
  </si>
  <si>
    <t>19,39 g</t>
  </si>
  <si>
    <t>0,8195</t>
  </si>
  <si>
    <t>Ingredientes: harina de TRIGO, aceite de girarol, azúcar, agua, levadura, SÉSAMO tostado (ajonjolí), matalahuga, sal y aromas.</t>
  </si>
  <si>
    <t>2046 Kj</t>
  </si>
  <si>
    <t>489 kcal</t>
  </si>
  <si>
    <t>4.2 g</t>
  </si>
  <si>
    <t>62.6 g</t>
  </si>
  <si>
    <t>17.6 g</t>
  </si>
  <si>
    <t>7.9 g</t>
  </si>
  <si>
    <t>2,7686</t>
  </si>
  <si>
    <t>El verdadero sabor del turrón blando apto para todos los paladares.</t>
  </si>
  <si>
    <t>1,1481</t>
  </si>
  <si>
    <t>0,8160</t>
  </si>
  <si>
    <t>1,5726</t>
  </si>
  <si>
    <t>Ingredientes: ALMENDRA repelada tostada (64%), edulcorantes (E-965 ii y E-420 ii), clara de HUEVO, emulgente E-471 y edulcorante E-950, sin azúcares añadidos.</t>
  </si>
  <si>
    <t>1,8335</t>
  </si>
  <si>
    <t>Ingredientes: chocolate con leche (59%): azúcar, manteca de cacao, LECHE entera en polvo, pasta de cacao, suero, emulgente (lecitina de SOJA), aroma de vainilla. Nuez (40%), agente de recubrimiento (E-904), jarabe de glucosa, estabilizante (E-414), grasa de palma, acidulante (E-330) y conservador (E-202). Cacao: 38% mínimo en chocolate.</t>
  </si>
  <si>
    <t>2507 Kj</t>
  </si>
  <si>
    <t>46.5 g</t>
  </si>
  <si>
    <t>34.8 g</t>
  </si>
  <si>
    <t>26.6 g</t>
  </si>
  <si>
    <t>11.5 g</t>
  </si>
  <si>
    <t>0,8637</t>
  </si>
  <si>
    <t>Ingredientes: harina de TRIGO, harina de TRIGO integral, manteca de cerdo (grasa de cerdo y antioxidante - BHA /(E-320), maltitol (E-965) (15%), HUEVOS, ALMENDRAS (7%), solidos LACTEOS y esencias.</t>
  </si>
  <si>
    <t>2125.1 Kj</t>
  </si>
  <si>
    <t>508.4 kcal</t>
  </si>
  <si>
    <t>28.6 g</t>
  </si>
  <si>
    <t>11.6 g</t>
  </si>
  <si>
    <t>53.2 g</t>
  </si>
  <si>
    <t>7.8 g</t>
  </si>
  <si>
    <t>0.084 g</t>
  </si>
  <si>
    <t>0,2600</t>
  </si>
  <si>
    <t>Ingredientes: harina de TRIGO (contiene GLUTÉN), aceite de girasol, azúcar, vino (contiene SULFITOS), manteca de cerdo (antioxidante E-304, E-306 y corrector de pH E-330), SÉSAMO tostado (ajonjolí), sal, aromas y clavos.</t>
  </si>
  <si>
    <t>2363 kJ</t>
  </si>
  <si>
    <t>37.3 g</t>
  </si>
  <si>
    <t>22.9 g</t>
  </si>
  <si>
    <t>16.4 g</t>
  </si>
  <si>
    <t>4.3 g</t>
  </si>
  <si>
    <t>0,5200</t>
  </si>
  <si>
    <t>Ingredientes: azúcarca y ALMENDRA.</t>
  </si>
  <si>
    <t>0,5000</t>
  </si>
  <si>
    <t>1,4309</t>
  </si>
  <si>
    <t>Ingredientes: azúcar y PIÑÓN.</t>
  </si>
  <si>
    <t>Ingredientes: chocolate negro (50%): (azúcar, pasta de cacao, manteca de cacao, emulgente (lecitina de SOJA), aroma (aroma de vainilla) naranja (49%) (corteza de naranja, azúcar, jarabe de glucosa-fructosa, acidulante E-330) agente de recubrimienteo E-904, jarabe de glucosa, estabilizante E-414, grasa de palma, acidulante E-330 y conservante E-202. Cacao 52% mínimo en chocolate.</t>
  </si>
  <si>
    <t>1918 kJ</t>
  </si>
  <si>
    <t>457 Kcal</t>
  </si>
  <si>
    <t>19.2 g</t>
  </si>
  <si>
    <t>12.2 g</t>
  </si>
  <si>
    <t>59.9 g</t>
  </si>
  <si>
    <t>2.01 g</t>
  </si>
  <si>
    <t>1,6100</t>
  </si>
  <si>
    <t>Ingredientes: edulcorante (maltitol), ALMENDRA (40%), yema de HUEVO (10%), edulcorante (sorbitol), conservador (ácido sórbico) y vainillina.</t>
  </si>
  <si>
    <t>1628 Kj</t>
  </si>
  <si>
    <t>393 kcal</t>
  </si>
  <si>
    <t>2.7 g</t>
  </si>
  <si>
    <t>51 g</t>
  </si>
  <si>
    <t>0,2800</t>
  </si>
  <si>
    <t>Ingredientes: azúcar, CACAHUETES (35%), jarabe de glucosa y fructosa, miel, oblea (fécula de patata y aceite de girasol), clara de HUEVO, canela y aroma: vainillina.</t>
  </si>
  <si>
    <t>0.125 g</t>
  </si>
  <si>
    <t>0,6036</t>
  </si>
  <si>
    <t>Ingredientes: coco rallado, azúcar, cabello de ángel (pulpa de calabaza, azúcar, espesantes (E-1422, E-407, E-410), conservantes (E-202 y E-200) y acidulante E-330, agua, HUEVOS frescos, crema de vainilla (jarabe de glucosa y frustosa, agua, azúcar, almidón modificado, estabilizantes (E-422, E-460 y E-466), grasa refinada de palma, colorantes (E-171, E-161b, E-160a), sal, conservante (E-202), aromas, corrector de acidez (E-334), y emulgente (E-435)), harina de TRIGO, fécula de patata, azúcar invertido, humectantes (E-1520 y E-422) y conservantes (E-200 y E-202), aroma, cobertura de chocolate (azúcar, grasa vegetal parcialmente hidrogenada de palma, cacao desgrasado en polvo, emulgentes (E-492, lecitina de SOJA y E-476) y aroma).</t>
  </si>
  <si>
    <t>1872 kJ</t>
  </si>
  <si>
    <t>448 kcal</t>
  </si>
  <si>
    <t>1,1838</t>
  </si>
  <si>
    <t>0,8909</t>
  </si>
  <si>
    <t>Cubo de algodón de azúcar 50g</t>
  </si>
  <si>
    <t>1,2900</t>
  </si>
  <si>
    <t>Cubo de algodón de azúcar de 100g</t>
  </si>
  <si>
    <t>751</t>
  </si>
  <si>
    <t>GRANEL DESHIDRATADO MANGO</t>
  </si>
  <si>
    <t>5,2201</t>
  </si>
  <si>
    <t>752</t>
  </si>
  <si>
    <t>GRANEL DESHIDRATADO KIWI</t>
  </si>
  <si>
    <t>6,2817</t>
  </si>
  <si>
    <t>1,0386</t>
  </si>
  <si>
    <t>Ingredientes: azúcar, grasas vegetales (palma, palmiste, girasol), manteca de cacao, leche entera en polvo (8%), pasta de cacao, AVELLANAS (4%), CEREALES (4% harina de arroz molido, harina de TRIGO, malta de TRIGO, azúcar, GLUTEN DE TRIGO, dextrosa, sal), cacao desgrasado en polvo, LECHE desnatada en polvo, suedo de LECHE en polvo, emulgente (lecitina de SOJA), aroma (vainillina), aroma natural de vainilla.</t>
  </si>
  <si>
    <t>2237 Kj</t>
  </si>
  <si>
    <t>536 kcal</t>
  </si>
  <si>
    <t>1,3133</t>
  </si>
  <si>
    <t>INGREDIENTES: Pasta de cacao, azúcar, LECHE condensada (LECHE, azúcar), grasa vegetal no hidrogenada de palma, manteca de cacao, jarabe de glucosa-fructosa, estabilizante: sorbitol, esencia de café, café soluble 0,2%, emulgente: lecitina de SOJA, aroma de vainilla y conservador: sorbato potásico. Cacao mínimo: 35%.</t>
  </si>
  <si>
    <t>2209 Kjl</t>
  </si>
  <si>
    <t>531 Kcal</t>
  </si>
  <si>
    <t>1,3067</t>
  </si>
  <si>
    <t>INGREDIENTES: Pasta de cacao, azúcar, LECHE condensada (LECHE, azúcar) grasa vegetal no hidrogenada de palma, manteca de cacao, jarabe de glucosa-fructosa, estabilizante: sorbitol, licor de whisky: 0,5%, emulgente: lecitina de SOJA, esencia de whisky, conservador: sorbato potásico, aroma natural de vainilla. Cacao: 35% mínimo.</t>
  </si>
  <si>
    <t>2214 Kjl</t>
  </si>
  <si>
    <t>533 Kcal</t>
  </si>
  <si>
    <t>1,3121</t>
  </si>
  <si>
    <t>INGREDIENTES: Pasta de cacao, azúcar, LECHE condensada (LECHE, azúcar), grasa vegetal no hidrogenada de palma, manteca de cacao, jarabe de glucosa-fructosa, estabilizante (sorbitol), esencia de naranja, emulgente (lecitina de SOJA), conservador (sorbato potásico) y aroma natural de vainilla. Cacao mínimo 35%.</t>
  </si>
  <si>
    <t>2217 Kjl</t>
  </si>
  <si>
    <t>1,3187</t>
  </si>
  <si>
    <t>INGREDIENTES: Pasta de cacao, azúcar, cerezas confitadas (cerezas, sacarosa, jarabe de glucosa, conservadores: sorbato potásico, benzoato sódico, BISULFITO sódico, colorante: eritosina), 15% LECHE condensada (LECHE y azúcar), grasa vegetal no hidrogenada de palma, manteca de cacao, jarabe de glucosa-fructosa, estabilizante (sorbitol), 1,4% licor, emulgente (lecitina de SOJA), conservador: sorbato potásico y aroma natural de vainilla. Cacao mínimo: 35%</t>
  </si>
  <si>
    <t>2084 Kjl</t>
  </si>
  <si>
    <t>4,9 g</t>
  </si>
  <si>
    <t>2,6936</t>
  </si>
  <si>
    <t>INGREDIENTES: ALMENDRAS, PISTACHOS, azúcar y conservantes E-200 y E-202.</t>
  </si>
  <si>
    <t>INGREDIENTES: ALMENDRA tostada (70%), miel (15,5%), azúcar, clara de HUEVO y emulgente (E-471)</t>
  </si>
  <si>
    <t>571 Kcal</t>
  </si>
  <si>
    <t>41 g</t>
  </si>
  <si>
    <t>3,6 g</t>
  </si>
  <si>
    <t>2,7600</t>
  </si>
  <si>
    <t>INGREDIENTES: 60% ALMENDRAS tostadas, jarabe de glucosa, 12% miel, azúcar, oblea (fécula de patata y aceite de girasol) y clara de HUEVO.</t>
  </si>
  <si>
    <t>547 kcal</t>
  </si>
  <si>
    <t>0,6165</t>
  </si>
  <si>
    <t>Cubo de algodón de azúcar</t>
  </si>
  <si>
    <t>0,6040</t>
  </si>
  <si>
    <t>Ingredientes: azúcar, ALMENDRA seleccionada tostada.</t>
  </si>
  <si>
    <t>2138.02 Kj</t>
  </si>
  <si>
    <t>802</t>
  </si>
  <si>
    <t>Ingrediente: NUECES</t>
  </si>
  <si>
    <t>0,5539</t>
  </si>
  <si>
    <t>Ingredientes: harina de TRIGO, aceite de girasol, azúcar, VINO blanco y gasificantes (E-450i y E-500).</t>
  </si>
  <si>
    <t>2111 Kj</t>
  </si>
  <si>
    <t>505 Kcal</t>
  </si>
  <si>
    <t>0,8894</t>
  </si>
  <si>
    <t>Ingredientes: harina de TRIGO, margarina vegetal (aceites y grasas vegetales (palma, SOJA, girasol en proporción variable), agua, emulgente: mono y digliceridos de los ácidos grasos), sal, acidulante: acido cítrico, conservante: sorbato potasico, aromas, antioxidante: extracto rico en tocoferoles, ésteres de ácidos grasos de ácido ascóbico), colorante: carotenos), azúcar, jarabe de glucosa, fructosa, sal, vinagre&amp;nbsp; aroma (jerez).</t>
  </si>
  <si>
    <t>1226 Kj</t>
  </si>
  <si>
    <t>290 kcal</t>
  </si>
  <si>
    <t>9.5 g</t>
  </si>
  <si>
    <t>0.31 g</t>
  </si>
  <si>
    <t>0,5310</t>
  </si>
  <si>
    <t>0,5188</t>
  </si>
  <si>
    <t>1,5650</t>
  </si>
  <si>
    <t>823</t>
  </si>
  <si>
    <t>BOLSA ALMENDRA MARCONA PIEL</t>
  </si>
  <si>
    <t>8,1774</t>
  </si>
  <si>
    <t>Ingredientes: ALMENDRA</t>
  </si>
  <si>
    <t>0,7949</t>
  </si>
  <si>
    <t>Ingredientes: harina de TRIGO, manteca de cerdo (antioxidante E-320), azúcar y HUEVOS frescos.</t>
  </si>
  <si>
    <t>2186 Kj</t>
  </si>
  <si>
    <t>1,2531</t>
  </si>
  <si>
    <t>0,3790</t>
  </si>
  <si>
    <t>Ingredientes: ALMENDRA, azúcar, relleno de batata 25%( batatas, sacarosa, jarabe de glucosa, espesantes E-410 y E-1442, conservantes E-202, E-211 y E-223 (SULFITOS), acidulantes E-330 y E-300, y colorante natural E-100), jarabe de glucosa, fructosa, canela, conservador E-200 y acidulante E-330.</t>
  </si>
  <si>
    <t>1892 Kj</t>
  </si>
  <si>
    <t>21.3 g</t>
  </si>
  <si>
    <t>3.4 g</t>
  </si>
  <si>
    <t>55.8 g</t>
  </si>
  <si>
    <t>41.83 g</t>
  </si>
  <si>
    <t>9.11 g</t>
  </si>
  <si>
    <t>COOKIES</t>
  </si>
  <si>
    <t>0,6712</t>
  </si>
  <si>
    <t>Ingredientes: harina de TRIGO, relleno de crema de cacao (25%): azúcar, aceite vegetal (girasol), cacao en polvo desgrasado almidón modificado (patata), grasa vegetal (palma), emulgente (lecitina de SOJA), pasta de AVELLANA, aroma y vainillina. Grasa (aceite y grasa vegetal (palma, SOJA, girasol, en proporción variable), agua, sal, dextrosa, emulgente E-471, acidulante E-330, conservador E-202, colorante (carotenos), chips (8%): azúcar, pasta de cacao, manteca de cacao, emultenge (lecitina de SOJA), aroma natural de vainilla. Azúcar, MANTEQUILLA 10%(contiene LECHE Y DERIVADOS (LACTOSA)), HUEVO, estabilizante E-450i, gasificante E-503ii y aroma.</t>
  </si>
  <si>
    <t>2105 Kj</t>
  </si>
  <si>
    <t>503.4 kcal</t>
  </si>
  <si>
    <t>26.52 g</t>
  </si>
  <si>
    <t>56.65 g</t>
  </si>
  <si>
    <t>8.26 g</t>
  </si>
  <si>
    <t>0,9351</t>
  </si>
  <si>
    <t>Ingredientes: harina de TRIGO,&amp;nbsp;manteca, azúcar, HUEVO, ALMENDRAS (8%), LECHE en polvo, gasificantes (bicar, sodico y amonico), sal y aromas.</t>
  </si>
  <si>
    <t>2205 Kj</t>
  </si>
  <si>
    <t>29.5 g</t>
  </si>
  <si>
    <t>9.3 g</t>
  </si>
  <si>
    <t>57.9 g</t>
  </si>
  <si>
    <t>20.9 g</t>
  </si>
  <si>
    <t>7.6 g</t>
  </si>
  <si>
    <t>0.23 g</t>
  </si>
  <si>
    <t>870</t>
  </si>
  <si>
    <t>889</t>
  </si>
  <si>
    <t>Ingredientes: Arándano Rojo, Aceite y Azúcar</t>
  </si>
  <si>
    <t>Ingredientes: chocolate con leche (59%): azúcar, manteca de cacao, LECHE entera en polvo, pasta de cacao, suero, emulgente (lecitina de SOJA), aroma (aroma vainilla), pasas (40%) (uvas pasas, aceite de algodón), agente de recubrimiento (E-904), jarabe de glucosa, estabilizante E-414, grasa de palma, acidulante E-330 y conservador E-202. Cacao: 38% mínimo en chocolate.</t>
  </si>
  <si>
    <t>1978 Kj</t>
  </si>
  <si>
    <t>473 Kcal</t>
  </si>
  <si>
    <t>5.1 g</t>
  </si>
  <si>
    <t>Ingredientes: cobertura de chocolate LECHE 72.5 % (cacao 30.8%): azúcar, manteca de cacao, LECHE en polvo, pasta de cacao, LACTO SUERO en polvo, MANTEQUILLA anhidra, emulgente: lecitina de SOJA, aroma natural de vainilla. Azúcar y PISTACHO mondado.</t>
  </si>
  <si>
    <t>2220 Kj</t>
  </si>
  <si>
    <t>52.5 g</t>
  </si>
  <si>
    <t>45.3 g</t>
  </si>
  <si>
    <t>10.1 g</t>
  </si>
  <si>
    <t>Ingredientes: cobertura chocolate negro 66.5% (azúcar, pasta de cacao, manteca de cacao, emulgente: lecitina de SOJA y aroma natural de vainilla. Cacao mínimo 52%), azúcar, estabilizante (E-414), agente de recubrimiento (E-903) y ALMENDRA tostada 28%.</t>
  </si>
  <si>
    <t>40.0 g</t>
  </si>
  <si>
    <t>16.0 g</t>
  </si>
  <si>
    <t>35.0 g</t>
  </si>
  <si>
    <t>12.0 g</t>
  </si>
  <si>
    <t>0,8292</t>
  </si>
  <si>
    <t>Ingredientes: chocolate negro, con leche y blanco (50%) ( azúcar, manteca de cacao, pasta de cacao, LECHE entera en polvo, suero, emulgente (lecitina de SOJA), aroma de vainilla y aroma natural de vainillla), pipas garrapiñadas (49%) (pipa de girasol, azúcar, emulgente (lecitina de SOJA) y aroma de vainilla), agente de recubimiento (E-904), jarabe de glucosa, estabilizante E-414, grasa de palma, acidulante (E-330) y conservador (E-202). Cacao: 52% mínimo en chocolate negro, Cacao: 38% mínimo en chocolate con leche. Cacao: 29% mínimo en chocolate blanco.</t>
  </si>
  <si>
    <t>2276 Kj</t>
  </si>
  <si>
    <t>546 kcal</t>
  </si>
  <si>
    <t>33.8 g</t>
  </si>
  <si>
    <t>12.5 g</t>
  </si>
  <si>
    <t>INGREDIENTES: ALMENDRA, azúcar, jarabe de glucosa y fructosa, cobertura de chocolate (azúcar, grasa vegetal de palmiate totalmente hidrogenada, cacao desgrasado en polvo, suero lacteo en polvo (LECHE), emulgente: lecitina de SOJA, aroma y canela).</t>
  </si>
  <si>
    <t>1998 kJ</t>
  </si>
  <si>
    <t>16,6 g</t>
  </si>
  <si>
    <t>16,2 g</t>
  </si>
  <si>
    <t>76,9 g</t>
  </si>
  <si>
    <t>74,2 g</t>
  </si>
  <si>
    <t>1,3688</t>
  </si>
  <si>
    <t>Ingredientes: azúcar y PISTACHO VERDE.</t>
  </si>
  <si>
    <t>8.6 g</t>
  </si>
  <si>
    <t>17.7 g</t>
  </si>
  <si>
    <t>0,4084</t>
  </si>
  <si>
    <t>Ingredientes: azúcar y NUEZ DE PECÁN.</t>
  </si>
  <si>
    <t>Pipa de girasol pelada, azúcar y agua</t>
  </si>
  <si>
    <t>Coco pelado y laminado, azúcar y agua</t>
  </si>
  <si>
    <t>0,4220</t>
  </si>
  <si>
    <t>Ingredientes: azúcar y ANACARDO.</t>
  </si>
  <si>
    <t>1,6289</t>
  </si>
  <si>
    <t>Ingredientes: azúcar y MACADAMIA.</t>
  </si>
  <si>
    <t>0,9101</t>
  </si>
  <si>
    <t>Ingredientes: edulcorante E-965 (maltitol), ALMENDRA 27%, grasa vegetal de palma no hidrogenada, yema de HUEVO (6%), LECHE desnatada en polvo 6%, edulcorante E-420 (sorbitol), edulcorante E-966 (lactitol), conservador E-200 (ácido sórbico) y aromas sin azúcares añadidos.</t>
  </si>
  <si>
    <t>1,6440</t>
  </si>
  <si>
    <t>Ingredientes: edulcorante (maltitol), ALMENDRA repelada y tostada (30%). LECHE entera en polvo 14%, manteca de cacao,pasta de cacao, emulgente (lecitina de SOJA), aroma (vainillina) y edulcorante (acesulfame potásico). Cacao 23% mínimo.</t>
  </si>
  <si>
    <t>2163 kJ</t>
  </si>
  <si>
    <t>1,2711</t>
  </si>
  <si>
    <t>INGREDIENTES: Plátano, naranja, azúcar y 1,5% galleta (HARINA DE TRIGO, grasa vegetal, suero de LECHE EN POLVO, jarabe de glucosa y fructosa, sal, grasificante, emulgente y aroma).</t>
  </si>
  <si>
    <t>840,7 kJ</t>
  </si>
  <si>
    <t>197,9 Kcal</t>
  </si>
  <si>
    <t>INGREDIENTES: piñón, azúcar y miel.</t>
  </si>
  <si>
    <t>2005 kJ</t>
  </si>
  <si>
    <t>482 Kcal</t>
  </si>
  <si>
    <t>22,4 g</t>
  </si>
  <si>
    <t>1,7 g</t>
  </si>
  <si>
    <t>51,2 g</t>
  </si>
  <si>
    <t>47,1 g</t>
  </si>
  <si>
    <t>18,9 g</t>
  </si>
  <si>
    <t>58,00</t>
  </si>
  <si>
    <t>INGREDIENTES: ALMENDRA (60%), azúcar, miel y SÉSAMO.</t>
  </si>
  <si>
    <t>NUECES de macadamia</t>
  </si>
  <si>
    <t>640 kcal</t>
  </si>
  <si>
    <t>49g</t>
  </si>
  <si>
    <t>9g</t>
  </si>
  <si>
    <t>43g</t>
  </si>
  <si>
    <t>33g</t>
  </si>
  <si>
    <t>PISTACHO pelado, azúcar. Puede contener trazas de CACAHUETES, otros FRUTOS DE CÁSCARA y SÉSAMO.</t>
  </si>
  <si>
    <t>PISTACHO</t>
  </si>
  <si>
    <t>2236 kJ</t>
  </si>
  <si>
    <t>535 kcal</t>
  </si>
  <si>
    <t>53g</t>
  </si>
  <si>
    <t>26g</t>
  </si>
  <si>
    <t>13g</t>
  </si>
  <si>
    <t>Almendra tostada (64%), azúcar, miel (14,5 %), jarabe de glucosa, oblea en superficie (fécula de patata y aceite refinado de girasol) y clara de huevo. Puede contener trazas de cacahuete, soja, leche, sésamo y otros frutos secos con o sin cascara.</t>
  </si>
  <si>
    <t>Contiene almendra y huevo. Puede contener trazas de cacahuete, soja, leche, sésamo y otros frutos secos con o sin cascara.</t>
  </si>
  <si>
    <t>2303 kJ</t>
  </si>
  <si>
    <t>553 kcal</t>
  </si>
  <si>
    <t>2,7473</t>
  </si>
  <si>
    <t>Almendra tostada (70%), miel 15,5 %, azúcar, clara de huevo y emulgente (E – 471). Puede contener trazas de cacahuete, soja, leche, sésamo y otros frutos secos con o sin cascara.</t>
  </si>
  <si>
    <t>2397 kJ</t>
  </si>
  <si>
    <t>576 kcal</t>
  </si>
  <si>
    <t>Azúcar, ALMENDRA (46%), miel, clara de HUEVO y oblea (Fécula de patata)</t>
  </si>
  <si>
    <t>Contiene almendra y huevo.</t>
  </si>
  <si>
    <t>2.172,6 kJ</t>
  </si>
  <si>
    <t>19,4 g</t>
  </si>
  <si>
    <t>53,4 g</t>
  </si>
  <si>
    <t>45,0 g</t>
  </si>
  <si>
    <t>13,0 g</t>
  </si>
  <si>
    <t>ALMENDRA (60%), azúcar, miel, clara de HUEVO y oblea (fécula de patata)</t>
  </si>
  <si>
    <t>Contiene almendra y huevo</t>
  </si>
  <si>
    <t>2.191,6 kJ</t>
  </si>
  <si>
    <t>524,2 kcal</t>
  </si>
  <si>
    <t>28,8 g</t>
  </si>
  <si>
    <t>51,9 g</t>
  </si>
  <si>
    <t>14,1 g</t>
  </si>
  <si>
    <t>CACAHUETE (48%), azúcar, miel, clara de HUEVO y oblea (fécula de patata)</t>
  </si>
  <si>
    <t>Contiene cacahuete y huevo</t>
  </si>
  <si>
    <t>2063 kJ</t>
  </si>
  <si>
    <t>22,7 g</t>
  </si>
  <si>
    <t>2,90 g</t>
  </si>
  <si>
    <t>59,7 g</t>
  </si>
  <si>
    <t>46,3 g</t>
  </si>
  <si>
    <t>12,3 g</t>
  </si>
  <si>
    <t>PISTACHO (60%), azúcar, miel, clara de HUEVO y oblea (fécula de patata)</t>
  </si>
  <si>
    <t>Contiene pistacho y huevo</t>
  </si>
  <si>
    <t>2008 kJ</t>
  </si>
  <si>
    <t>479,6 kcal</t>
  </si>
  <si>
    <t>ALMENDRA (64%), azúcar, miel y clara de HUEVO</t>
  </si>
  <si>
    <t>2.332,3 kJ</t>
  </si>
  <si>
    <t>559,5 kcal</t>
  </si>
  <si>
    <t>36,3 g</t>
  </si>
  <si>
    <t>4,1 g</t>
  </si>
  <si>
    <t>42,8 g</t>
  </si>
  <si>
    <t>37,9 g</t>
  </si>
  <si>
    <t>15,2 g</t>
  </si>
  <si>
    <t>Azúcar, CACAHUETE (40%), miel, clara de huevo</t>
  </si>
  <si>
    <t>2115,4 kJ</t>
  </si>
  <si>
    <t>505,3 kcal</t>
  </si>
  <si>
    <t>25,3 g</t>
  </si>
  <si>
    <t>55,6g</t>
  </si>
  <si>
    <t>55,3g</t>
  </si>
  <si>
    <t>ALMENDRA (64%), azúcar, miel, PISTACHO y clara de HUEVO</t>
  </si>
  <si>
    <t>Contiene almendra, pistacho y huevo</t>
  </si>
  <si>
    <t>37,5  g</t>
  </si>
  <si>
    <t>4,10 g</t>
  </si>
  <si>
    <t>38,3 g</t>
  </si>
  <si>
    <t>28,1 g</t>
  </si>
  <si>
    <t>ALMENDRA (64%), azúcar, miel, arroz inflado y clara de HUEVO</t>
  </si>
  <si>
    <t>538 kcal</t>
  </si>
  <si>
    <t>33,9  g</t>
  </si>
  <si>
    <t>3,10 g</t>
  </si>
  <si>
    <t>30,0 g</t>
  </si>
  <si>
    <t>CACAHUETE (50%), azúcar, miel y clara de HUEVO.</t>
  </si>
  <si>
    <t>4,60 g</t>
  </si>
  <si>
    <t>55,6 g</t>
  </si>
  <si>
    <t>55,3 g</t>
  </si>
  <si>
    <t>Mazapán (Azúcar, almendra (45%), conservador: ácido sórbico), relleno de boniato confitado: 20% (Pulpa de boniato, azúcar, jarabe de glucosa, conservadores (ácido sórbico, sorbato potásico), aroma), relleno de yema de huevo confitada: 15% (Yema de huevo, azúcar, jarabe de glucosa, conservador: ácido sórbico, estabilizante: E-466, acidulante: ácido cítrico), oblea (fécula de patata, aceite vegetal de girasol). Puede contener trazas de CACAHUETES, LECHE, otros FRUTOS DE CÁSCARA.</t>
  </si>
  <si>
    <t>Contiene almendra y huevo. Trazas de leche.</t>
  </si>
  <si>
    <t>1.803 kJ</t>
  </si>
  <si>
    <t>6,6 g</t>
  </si>
  <si>
    <t>420</t>
  </si>
  <si>
    <t>Azúcar, ALMENDRA (40%), arándanos (11%), y conservantes (E-200, E-202)</t>
  </si>
  <si>
    <t>Contiene almendra</t>
  </si>
  <si>
    <t>1.886,5 kJ</t>
  </si>
  <si>
    <t>449,5 kcal</t>
  </si>
  <si>
    <t>Azúcar, ALMENDRA (40%), yema de HUEVO (1%) y conservantes (E-200, E-202)</t>
  </si>
  <si>
    <t>1.999,9 kJ</t>
  </si>
  <si>
    <t>478,2 kcal</t>
  </si>
  <si>
    <t>24,6 g</t>
  </si>
  <si>
    <t>3,00 g</t>
  </si>
  <si>
    <t>Azúcar, ALMENDRA (35%), NUECES (10%), LECHE en polvo y conservantes (E-200, E-202)</t>
  </si>
  <si>
    <t>Contiene almendra, nueces y leche</t>
  </si>
  <si>
    <t>1.989,1 kJ</t>
  </si>
  <si>
    <t>476,2 kcal</t>
  </si>
  <si>
    <t>Azúcar, almendras (30%),  jarabe de glucosa y fructosa, miel,  oblea (fécula de patata y aceite de girasol), clara de huevo y aroma: vainillina. Puede contener trazas de otros frutos de cáscara, cacahuetes, leche, sulfitos, soja, gluten y sésamo.</t>
  </si>
  <si>
    <t>Contiene frutos de cáscara y huevo. Puede contener trazas de otros frutos de cáscara, cacahuetes, leche, sulfitos, soja, gluten y sésamo.</t>
  </si>
  <si>
    <t>0,075g</t>
  </si>
  <si>
    <t>Azúcar, cacahuetes (25%), jarabe de glucosa y fructosa, pasas sultanas 3%, miel, oblea (fécula de patata y aceite de girasol), clara de huevo y aroma: vainillina. Puede contener trazas de frutos de cáscara, leche, sulfitos, soja, gluten y sésamo.</t>
  </si>
  <si>
    <t>Contiene cacahuetes y huevo. Puede contener trazas de frutos de cáscara, leche, sulfitos, soja, gluten y sésamo.</t>
  </si>
  <si>
    <t>Azúcar, pistachos (25%),  jarabe de glucosa y fructosa, miel,  oblea (fécula de patata y aceite de girasol),  clara de huevo y aroma: vainillina. Puede contener trazas de otros  frutos de cáscara, cacahuetes, sulfitos, leche, soja, gluten y sésamo.</t>
  </si>
  <si>
    <t>Contiene frutos de cáscara y  huevo. Puede contener trazas de otros  frutos de cáscara, cacahuetes, sulfitos, leche, soja, gluten y sésamo.</t>
  </si>
  <si>
    <t>1.1 g</t>
  </si>
  <si>
    <t>59,8 g</t>
  </si>
  <si>
    <t>4.7 g</t>
  </si>
  <si>
    <t>0,076 g</t>
  </si>
  <si>
    <t>Azúcar, almendras (25%), jarabe de glucosa, pasta de cacao, manteca de cacao, cacao en polvo, emulgente: lecitina de soja, miel, oblea (fécula de patata y aceite de girasol),  clara de huevo y aroma: vainillina. Puede contener trazas de otros  frutos de cáscara, sésamo, cacahuetes, sulfitos, leche y gluten.</t>
  </si>
  <si>
    <t>Almendras, soja, huevo. Puede contener trazas de otros  frutos de cáscara, sésamo, cacahuetes, sulfitos, leche y gluten.</t>
  </si>
  <si>
    <t>2,1046</t>
  </si>
  <si>
    <t>ALMENDRA, Cobertura: (maltitol 45,6%, LECHE en polvo: 20 %, manteca de cacao 19%, pasta de cacao 15%, emulgente: lecitina de SOJA 0,38%, aroma 0.01%, edulcorante: acesulfame potásico 0,01%, cacao: 34 % mínimo.)</t>
  </si>
  <si>
    <t>Contiene soja, leche en polvo y almendra. PUEDE CONTENER TRAZAS DE OTROS FRUTOS SECOS</t>
  </si>
  <si>
    <t>2.487,8 kJ</t>
  </si>
  <si>
    <t>598,5 kcal</t>
  </si>
  <si>
    <t>43,7 g</t>
  </si>
  <si>
    <t>36,5 g</t>
  </si>
  <si>
    <t>33,7 g</t>
  </si>
  <si>
    <t>31,0 g</t>
  </si>
  <si>
    <t>16,4 g</t>
  </si>
  <si>
    <t>Vino procedente de uva tinta de las variedades Cabernet Sauvignon y Merlot.</t>
  </si>
  <si>
    <t>Sulfitos</t>
  </si>
  <si>
    <t>EN ZONAS CERRADAS, EVITAR LA LUZ</t>
  </si>
  <si>
    <t>1734</t>
  </si>
  <si>
    <t>VINO FINO LOS AMIGOS 37,5cl</t>
  </si>
  <si>
    <t>Contiene sulfitos</t>
  </si>
  <si>
    <t>2,1572</t>
  </si>
  <si>
    <t>Vino joven procedente de variedades de uvas de la zona de la D.O. Montilla-Moriles  (principalmente Pedro Ximénez, Moscatel y Verdejo)</t>
  </si>
  <si>
    <t>Complejo proceso de producción que comienza con una base de vino edulcorado, a la  que se adicionan alcohol y extractos naturales de plantas aromáticas en particular de especies de  artemisa. Contiene SULFITOS.</t>
  </si>
  <si>
    <t>Mazapán (Azúcar, almendra (45%), azúcar, conservador (ácido sórbico)). Relleno de crema sabor a naranja (jarabe de glucosa, agua, azúcar, estabilizadores (E-1442, polidextrosa, alginato de sodio), grasas vegetales (palma, coco, aceite de girasol), sal, espesante (E-466), conservadores (sorbato potásico, propionato de sodio), acidulante (ácido málico), colorantes (riboflavinas, beta caroteno, dióxido de titanio), aroma).</t>
  </si>
  <si>
    <t>Contiene almendra. Puede contener otros frutos de cáscara, leche, huevo y soja.</t>
  </si>
  <si>
    <t>1.793 kJ</t>
  </si>
  <si>
    <t>1,5 g</t>
  </si>
  <si>
    <t>65 g</t>
  </si>
  <si>
    <t>1,1000</t>
  </si>
  <si>
    <t>Azúcar, almendra (46%), conservador (ácido sórbico). Puede contener trazas de CACAHUETES, LECHE, HUEVO, otros FRUTOS DE CÁSCARA.</t>
  </si>
  <si>
    <t>Contiene almendra. Trazas de leche y huevo.</t>
  </si>
  <si>
    <t>2.148 kJ</t>
  </si>
  <si>
    <t>514 kcal</t>
  </si>
  <si>
    <t>8,0 g</t>
  </si>
  <si>
    <t>Mazapán (Azúcar, ALMENDRA (45%), conservador (ácido sórbico)), relleno de crema de cacao 45% (azúcar, aceite de girasol, cacao en polvo desgrasado, almidón modificado, aceite vegetal de palma, emulgente: lecitina de SOJA, aromas). Puede contener trazas de HUEVO, LECHE y otros FRUTOS DE CÁSCARA.</t>
  </si>
  <si>
    <t>Contiene almendra y soja. Puede contener huevo, leche y otros frutos de cáscara</t>
  </si>
  <si>
    <t>2.157 kJ</t>
  </si>
  <si>
    <t>516 kcal</t>
  </si>
  <si>
    <t>7,2 g</t>
  </si>
  <si>
    <t>Relleno de turrón: Almendra tostada (69%), azúcar, miel (9%), azúcar líquido invertido, clara de huevo. Cubierta de cascarilla: 10% (harina de trigo, emulgente: lecitina de soja, estabilizante: bicarbonato sódico). Puede contener cacahuete,otros frutos de cáscara y leche.</t>
  </si>
  <si>
    <t>Contiene gluten, almendra, soja y huevo. Puede contener cacahuete, otros frutos de cáscara y leche.</t>
  </si>
  <si>
    <t>2188 Kj</t>
  </si>
  <si>
    <t>526 kcal</t>
  </si>
  <si>
    <t>34g</t>
  </si>
  <si>
    <t>2,5g</t>
  </si>
  <si>
    <t>40g</t>
  </si>
  <si>
    <t>31g</t>
  </si>
  <si>
    <t>12g</t>
  </si>
  <si>
    <t>1,1596</t>
  </si>
  <si>
    <t>Cacahuete tostado (60%), azúcar líquido invertido, azúcar, cubierta de cascarilla (harina de trigo, emulgente: lecitina de soja, estabilizante: E-500ii), clara de huevo. Puede contener frutos de cáscara y leche.</t>
  </si>
  <si>
    <t>Contiene gluten, cacahuete, soja y huevo. Puede contener frutos de cáscara y leche</t>
  </si>
  <si>
    <t>2084 kJ</t>
  </si>
  <si>
    <t>15g</t>
  </si>
  <si>
    <t>ALMENDRA con piel, azúcar, sal y miel. Puede contener trazas de CACAHUETES, otros FRUTOS DE CÁSCARA y SÉSAMO.</t>
  </si>
  <si>
    <t>ALMENDRA</t>
  </si>
  <si>
    <t>2287 kJ</t>
  </si>
  <si>
    <t>35g</t>
  </si>
  <si>
    <t>CACAHUETE, azúcar, sal y miel. Puede contener trazas de FRUTOS DE CÁSCARA y SÉSAMO.</t>
  </si>
  <si>
    <t>cacahuete</t>
  </si>
  <si>
    <t>2254 kJ</t>
  </si>
  <si>
    <t>32g</t>
  </si>
  <si>
    <t>7g</t>
  </si>
  <si>
    <t>47g</t>
  </si>
  <si>
    <t>17g</t>
  </si>
  <si>
    <t>PISTACHO pelado, azúcar, sal y miel. Puede contener trazas de CACAHUETES, otros FRUTOS DE CÁSCARA y SÉSAMO.</t>
  </si>
  <si>
    <t>2198 kJ</t>
  </si>
  <si>
    <t>51g</t>
  </si>
  <si>
    <t>41g</t>
  </si>
  <si>
    <t>0,6030</t>
  </si>
  <si>
    <t>ANACARDO pelado, azúcar, sal y miel. Puede contener trazas de CACAHUETES, otros FRUTOS DE CÁSCARA y SÉSAMO.</t>
  </si>
  <si>
    <t>ANACARDO</t>
  </si>
  <si>
    <t>2243 kJ</t>
  </si>
  <si>
    <t>14g</t>
  </si>
  <si>
    <t>0,9180</t>
  </si>
  <si>
    <t>NUEZ MACADAMIA, azúcar, sal y miel. Puede contener trazas de CACAHUETES, otros FRUTOS DE CÁSCARA y SÉSAMO.</t>
  </si>
  <si>
    <t>NUEZ MACADAMIA</t>
  </si>
  <si>
    <t>2486 kJ</t>
  </si>
  <si>
    <t>597 kcal</t>
  </si>
  <si>
    <t>38g</t>
  </si>
  <si>
    <t>Chocolate blanco 60% (Azúcar, manteca de cacao, LECHE en polvo, emulgente: lecitina de SOJA y aroma, cacao mínimo 25%), NUECES de macadamia 30%, azúcar y cacao en polvo 2%.</t>
  </si>
  <si>
    <t>HUEVO, LECHE, SOJA, FRUTOS DE CÁSCARA, CACAHUETE Y SÉSAMO</t>
  </si>
  <si>
    <t>2387 Kj</t>
  </si>
  <si>
    <t>574 Kcal</t>
  </si>
  <si>
    <t>18g</t>
  </si>
  <si>
    <t>6,5g</t>
  </si>
  <si>
    <t>0,18g</t>
  </si>
  <si>
    <t>ALMENDRA, azúcar. Puede contener trazas de CACAHUETES, otros FRUTOS DE CÁSCARA y SÉSAMO.</t>
  </si>
  <si>
    <t>2257 kJ</t>
  </si>
  <si>
    <t>1767 - Surtido garrapiñadas 300G: Pipas garrapiñadas (Pipa de girasol pelada, azúcar), coco garrapiñado (Coco pelado y laminado, azúcar), pistacho garrapiñado (PISTACHO pelado, azúcar), cacahuete garrapiñado (CACAHUETE repelado, azúcar), almendra repelada garrapiñada (ALMENDRA repelada, azúcar), nuez de pecán garrapiñada (NUEZ de pecán pelada, azúcar). Puede contener trazas de otros FRUTOS DE CÁSCARA y SÉSAMO.</t>
  </si>
  <si>
    <t>FRUTOS DE CÁSCARA, CACAHUETES</t>
  </si>
  <si>
    <t>2334 kJ</t>
  </si>
  <si>
    <t>559,3 Kcal</t>
  </si>
  <si>
    <t>34,5 g</t>
  </si>
  <si>
    <t>9,83 g</t>
  </si>
  <si>
    <t>50,67 g</t>
  </si>
  <si>
    <t>27,83 g</t>
  </si>
  <si>
    <t>FRUTOS DE CÁSCARA, LÁCTEOS, SOJA, CACAHUETES, SULFITOS</t>
  </si>
  <si>
    <t>2190,33 kJ</t>
  </si>
  <si>
    <t>524,5 Kcal</t>
  </si>
  <si>
    <t>13,42 g</t>
  </si>
  <si>
    <t>46,17 g</t>
  </si>
  <si>
    <t>7,53 g</t>
  </si>
  <si>
    <t>840,00</t>
  </si>
  <si>
    <t>FRUTOS DE CÁSCARA, CACAHUETE, LECHE, SOJA, SÉSAMO, HUEVO, GLUTEN</t>
  </si>
  <si>
    <t>2833,25 kJ</t>
  </si>
  <si>
    <t>683,4 Kcal</t>
  </si>
  <si>
    <t>35,83 g</t>
  </si>
  <si>
    <t>7,34 g</t>
  </si>
  <si>
    <t>44,28 g</t>
  </si>
  <si>
    <t>30,16 g</t>
  </si>
  <si>
    <t>13,7 g</t>
  </si>
  <si>
    <t>8,1 g</t>
  </si>
  <si>
    <t>3,3170</t>
  </si>
  <si>
    <t>Harina de TRIGO, azúcar, grasa de cerdo ibérica (antioxidante E320) origen: España, ALMENDRA (13%), canela molida, clavo y aroma de limón. Contiene gluten.</t>
  </si>
  <si>
    <t>Contiene gluten. Puede contener trazas de frutos secos con cáscara (nuez), cacahuetes, soja, sésamo, leche y sulfitos.</t>
  </si>
  <si>
    <t>2117 kJ</t>
  </si>
  <si>
    <t>506 Kcal</t>
  </si>
  <si>
    <t>24,85 g</t>
  </si>
  <si>
    <t>9,70 g</t>
  </si>
  <si>
    <t>5,71 g</t>
  </si>
  <si>
    <t>2,5798</t>
  </si>
  <si>
    <t>Harina de TRIGO, azúcar moreno integral de caña, grasa de cerdo ibérico (antioxidante E320), origen: España, VINO (16%), azúcar glass, ALMENDRA (5%), anís en grano, SÉSAMO, canela molida y aromas de clavo, limón y anís. Contiene gluten, sulfitos, almendra y sésamo.</t>
  </si>
  <si>
    <t>Contiene gluten, sulfitos, almendra y sésamo. Puede contener trazas de frutos de cáscara (nueces), cacahuete, soja, trazas de huevo y leche</t>
  </si>
  <si>
    <t>1990 kJ</t>
  </si>
  <si>
    <t>23,02 g</t>
  </si>
  <si>
    <t>9,40 g</t>
  </si>
  <si>
    <t>62,01 g</t>
  </si>
  <si>
    <t>5,23 g</t>
  </si>
  <si>
    <t>Harina de TRIGO, Azúcar, Grasa de cerdo ibérico (antioxidante E-320); ORIGEN: ESPAÑA, Cacao en polvo (3,5%), vainillina</t>
  </si>
  <si>
    <t>GLUTEN. Puede contener trazas de cacahuetes, frutos de cáscara (almendras), leche, soja, sésamo y sulfitos</t>
  </si>
  <si>
    <t>2099kJ</t>
  </si>
  <si>
    <t>502 Kcal</t>
  </si>
  <si>
    <t>23,03 g</t>
  </si>
  <si>
    <t>10,20 g</t>
  </si>
  <si>
    <t>67,85 g</t>
  </si>
  <si>
    <t>13,70 g</t>
  </si>
  <si>
    <t>5,89 g</t>
  </si>
  <si>
    <t>2,2995</t>
  </si>
  <si>
    <t>Harina de TRIGO, azúcar, grasa de cerdo ibérica (antioxidante E320) origen: España, coco rallado, canela molida y aroma de coco. Contiene gluten.</t>
  </si>
  <si>
    <t>Contiene gluten. Puede contener trazas de frutos de cáscara (almendras y nuez), cacahuete, soja, leche, sulfitos y sésamo.</t>
  </si>
  <si>
    <t>2076 kJ</t>
  </si>
  <si>
    <t>497 Kcal</t>
  </si>
  <si>
    <t>23,92 g</t>
  </si>
  <si>
    <t>64,88 g</t>
  </si>
  <si>
    <t>4,46 g</t>
  </si>
  <si>
    <t>2,9834</t>
  </si>
  <si>
    <t>Harina de TRIGO, grasa de cerdo ibérico (antioxidante E320) origen España, margarina, agua, sal, esencia de vainilla y esencia de naranja.</t>
  </si>
  <si>
    <t>Contiene gluten</t>
  </si>
  <si>
    <t>2335 kJ</t>
  </si>
  <si>
    <t>561 Kcal</t>
  </si>
  <si>
    <t>37,8 g</t>
  </si>
  <si>
    <t>16,01 g</t>
  </si>
  <si>
    <t>49,2 g</t>
  </si>
  <si>
    <t>5,6 g</t>
  </si>
  <si>
    <t>2,6492</t>
  </si>
  <si>
    <t>Harina de TRIGO, azúcar, grasa de cerdo ibérico (antioxidante E320) origen España, canela molida y SÉSAMO. Contiene glutem.</t>
  </si>
  <si>
    <t>Contine gluten. Puede contener trazas de frutos de cáscara (almendras y nueces), cacahuetes, soja, leche, trazas de huevo y sulfitos.</t>
  </si>
  <si>
    <t>2082 kJ</t>
  </si>
  <si>
    <t>23,77 g</t>
  </si>
  <si>
    <t>9,8 g</t>
  </si>
  <si>
    <t>65,38 g</t>
  </si>
  <si>
    <t>5,64 g</t>
  </si>
  <si>
    <t>Higos Secos (Origen: España) 89%, NUECES 10%, Canela, Anís en grano. Fabricado en España. Puede contener SULFITOS.</t>
  </si>
  <si>
    <t>FRUTOS DE CÁSCARA. Puede contener SULFITOS.</t>
  </si>
  <si>
    <t>1,1g</t>
  </si>
  <si>
    <t>56,3g</t>
  </si>
  <si>
    <t>52,8g</t>
  </si>
  <si>
    <t>4,3g</t>
  </si>
  <si>
    <t>0,04g</t>
  </si>
  <si>
    <t>ALMENDRA (40%), Azúcar, manteca de cacao, LECHE en polvo: 19 %, pasta de cacao, emulgente: lecitina de SOJA, aroma: vainillina. Cacao: 32 % Mínimo). Puede contener trazas de OTROS FRUTOS SECOS.</t>
  </si>
  <si>
    <t>Contiene almendra, leche y soja. PUEDE CONTENER TRAZAS DE OTROS FRUTOS SECOS</t>
  </si>
  <si>
    <t>2.436,6 kJ</t>
  </si>
  <si>
    <t>586,9 kcal</t>
  </si>
  <si>
    <t>43,1 g</t>
  </si>
  <si>
    <t>15,6 g</t>
  </si>
  <si>
    <t>32,9 g</t>
  </si>
  <si>
    <t>29,2 g</t>
  </si>
  <si>
    <t>2,1200</t>
  </si>
  <si>
    <t>1,7500</t>
  </si>
  <si>
    <t>ALMENDRA TOSTADA (60%), azúcar, miel (12%) clara de HUEVO, oblea*(fécula de patata, aceite de girasol),*oblea como recubrimiento en  superficie</t>
  </si>
  <si>
    <t>Puede contener trazas de OTROS FRUTOS DE CÁSCARA, CACAHUETE y/o SÉSAMO.</t>
  </si>
  <si>
    <t>2255 kJ</t>
  </si>
  <si>
    <t>542 kcal</t>
  </si>
  <si>
    <t>2,9g</t>
  </si>
  <si>
    <t>0,03g</t>
  </si>
  <si>
    <t>1,7000</t>
  </si>
  <si>
    <t>Almendra piel seleccionada tostada (55%), azúcar, miel y sésamo. Oblea  como recubrimiento en superficie (almidón de patata y aceite de girasol)</t>
  </si>
  <si>
    <t>Puede contener trazas de huevo, otros frutos de cáscara y cacahuete.</t>
  </si>
  <si>
    <t>2269 kJ</t>
  </si>
  <si>
    <t>2,7g</t>
  </si>
  <si>
    <t>0,07g</t>
  </si>
  <si>
    <t>1,2500</t>
  </si>
  <si>
    <t>CACAHUETE tostado (60%), azúcar, clara de HUEVO y oblea* (fécula de patata y aceite vegetal de girasol) *Oblea como recubrimiento en superficie</t>
  </si>
  <si>
    <t>Puede contener trazas de frutos de cáscara y sésamo</t>
  </si>
  <si>
    <t>2221 kJ</t>
  </si>
  <si>
    <t>532 kcal</t>
  </si>
  <si>
    <t>46g</t>
  </si>
  <si>
    <t>19g</t>
  </si>
  <si>
    <t>2,1500</t>
  </si>
  <si>
    <t>ALMENDRA tostada (64%), azúcar, miel (12%), emulgente: monoestearato de glicerina y clara de HUEVO.</t>
  </si>
  <si>
    <t>Puede contener trazas de OTROS FRUTOS DE CÁSCARA, CACAHUETE y/o SÉSAMO</t>
  </si>
  <si>
    <t>2266 kJ</t>
  </si>
  <si>
    <t>36g</t>
  </si>
  <si>
    <t>ALMENDRA tostada (55%), azúcar molido (Azúcar, almidón de patata), aroma de limón y canela.</t>
  </si>
  <si>
    <t>Puede contener trazas de huevo, otros frutos de cáscara, cacahuete y sésamo</t>
  </si>
  <si>
    <t>517 kcal</t>
  </si>
  <si>
    <t>2g</t>
  </si>
  <si>
    <t>47,5g</t>
  </si>
  <si>
    <t>TABLETAS</t>
  </si>
  <si>
    <t>1,5500</t>
  </si>
  <si>
    <t>Chocolate negro 60% (azúcar, pasta de cacao, manteca de cacao, emulsionante: lecitina  de SOJA y natural aromas) y naranja confitada.</t>
  </si>
  <si>
    <t>Contiene soja. Puede contener trazas de leche, gluten, cacahuete, frutos de cáscara, huevo.</t>
  </si>
  <si>
    <t>1833 kJ</t>
  </si>
  <si>
    <t>21,2g</t>
  </si>
  <si>
    <t>54,3g</t>
  </si>
  <si>
    <t>44,7g</t>
  </si>
  <si>
    <t>1,6203</t>
  </si>
  <si>
    <t>Chocolate blanco 60% (azúcar, manteca de cacao, LECHE entera en polvo, emulsionante: lecitina de SOJA, aromas) y galleta oreo (harina de TRIGO, azúcar, grasas vegetales (palma y palmiste), cacao desgrasado en polvo, almidón de TRIGO, jarabe de glucosa - fructosa, gasificantes (carbonato ácido de potasio, carbonato ácido  de amonio, carbonato ácido de sodio), sal, emulgentes (lecitina de SOJA, lecitina de  girasol), aroma vainillina).</t>
  </si>
  <si>
    <t>Contiene leche, gluten, soja. Puede contener trazas de huevo, cacahuete, frutos de cáscara</t>
  </si>
  <si>
    <t>2262 kJ</t>
  </si>
  <si>
    <t>540,7 kcal</t>
  </si>
  <si>
    <t>31,1g</t>
  </si>
  <si>
    <t>16,2g</t>
  </si>
  <si>
    <t>59,1g</t>
  </si>
  <si>
    <t>47,1g</t>
  </si>
  <si>
    <t>5,8g</t>
  </si>
  <si>
    <t>TROZOS</t>
  </si>
  <si>
    <t>3,1697</t>
  </si>
  <si>
    <t>Chocolate negro 60% (azúcar, pasta de cacao, manteca de cacao, emulsionante: lecitina de SOJA, natural aromas) y ALMENDRAS 40%.</t>
  </si>
  <si>
    <t>Contiene soja y frutos de cáscara. Puede contener trazas de leche, gluten, huevo, cacahuete.</t>
  </si>
  <si>
    <t>2418,7 kJ</t>
  </si>
  <si>
    <t>578 kcal</t>
  </si>
  <si>
    <t>44,5g</t>
  </si>
  <si>
    <t>17,2g</t>
  </si>
  <si>
    <t>26,1g</t>
  </si>
  <si>
    <t>24g</t>
  </si>
  <si>
    <t>12,5g</t>
  </si>
  <si>
    <t>3,1399</t>
  </si>
  <si>
    <t>Chocolate con LECHE 60% (azúcar, manteca de cacao, LECHE entera en polvo, pasta de cacao, emulsionante: lecitina de SOJA, aromas) y AVELLANAS 40%.</t>
  </si>
  <si>
    <t>Contiene leche, frutos de cáscara y soja. Puede contener trazas de huevo, gluten y cacahuetes.</t>
  </si>
  <si>
    <t>2574,7 kJ</t>
  </si>
  <si>
    <t>615,3 kcal</t>
  </si>
  <si>
    <t>46,5g</t>
  </si>
  <si>
    <t>15,3g</t>
  </si>
  <si>
    <t>36,7g</t>
  </si>
  <si>
    <t>32,1g</t>
  </si>
  <si>
    <t>9,6g</t>
  </si>
  <si>
    <t>ROCAS</t>
  </si>
  <si>
    <t>3,7718</t>
  </si>
  <si>
    <t>ALMENDRA, cobertura de chocolate con LECHE min. cacao 38% (azúcar, manteca de cacao,  LECHE en polvo, pasta de cacao, lactosuero en polvo, emulgente: lecitina de SOJA natural  vainilla), florentina mix (azúcar, jarabe de glucosa, mantequilla (16%), miel (3%),  emulgente: lecitina de SOJA, LECHE en polvo).</t>
  </si>
  <si>
    <t>Contiene leche, frutos con cáscara y soja. Puede contener trazas de huevo, gluten y semillas de sésamo.</t>
  </si>
  <si>
    <t>2420,3 kJ</t>
  </si>
  <si>
    <t>578,5 kcal</t>
  </si>
  <si>
    <t>41,3g</t>
  </si>
  <si>
    <t>32,3g</t>
  </si>
  <si>
    <t>30,3g</t>
  </si>
  <si>
    <t>13,6g</t>
  </si>
  <si>
    <t>3,7635</t>
  </si>
  <si>
    <t>ALMENDRA, cobertura de chocolate negro, min. cacao 70% (pasta de cacao orígen St.  Domingo, azúcar, manteca de cacao, emulgente: lecitina de SOJA, aroma: natural  vainilla), florentina mix (azúcar, jarabe de glucosa, mantequilla (16%), miel (3%),  emulgente: lecitina de SOJA, LECHE en polvo).</t>
  </si>
  <si>
    <t>Contiene leche, frutos con cáscara y soja. Puede contener trazas de huevo, gluten y  semillas de sésamo</t>
  </si>
  <si>
    <t>2355,8 kJ</t>
  </si>
  <si>
    <t>40,5g</t>
  </si>
  <si>
    <t>14,9g</t>
  </si>
  <si>
    <t>28,3g</t>
  </si>
  <si>
    <t>25,1g</t>
  </si>
  <si>
    <t>13,7g</t>
  </si>
  <si>
    <t>1,5200</t>
  </si>
  <si>
    <t>Coco (29%), azúcar, chocolate negro 70% cacao (20%): [pasta de cacao,  azúcar, manteca de cacao, aroma de vainilla], jarabe de glucosa, almendra, agua, humectante (glicerina), oblea: [fécula de patata, aceite de girasol],  conservador (ácido sórbico).</t>
  </si>
  <si>
    <t>Puede contener trazas de otros frutos de cáscara, huevo, leche y  cacahuete y soja.</t>
  </si>
  <si>
    <t>2067 kJ</t>
  </si>
  <si>
    <t>496 kcal</t>
  </si>
  <si>
    <t>21g</t>
  </si>
  <si>
    <t>45g</t>
  </si>
  <si>
    <t>0,06g</t>
  </si>
  <si>
    <t>Azúcar, ALMENDRA, NUECES (14%), yema de HUEVO confitada: [yema de  huevo, azúcar, jarabe de glucosa, conservador (ácido sórbico), acidulante  (ácido cítrico)], agua, jarabe de glucosa, cacao desgrasado en polvo (3,5%),  NATA en polvo, conservador (ácido sórbico)</t>
  </si>
  <si>
    <t>Puede contener trazas otros frutos de  cáscara y cacahuete.</t>
  </si>
  <si>
    <t>3,2g</t>
  </si>
  <si>
    <t>0,05g</t>
  </si>
  <si>
    <t>ALMENDRA (32%), azúcar, melón confitado (15%): [melón, jarabe de  glucosa y fructosa, corrector de acidez (ácido cítrico), conservador (sorbato  potásico), texturizantes (fosfato de hidroxipropil dialmidón, goma garrofín),  colorantes (curcumina, azul brillante FCF), aroma], yema de HUEVO confitada: [yema de HUEVO, azúcar, jarabe de glucosa, conservador (ácido  sórbico), acidulante (ácido cítrico)], mermelada de melón (4%); [melón,  manzana, azúcar, jarabe de glucosa y fructosa, corrector de acidez (ácido  cítrico), texturizantes (fosfato de hidroxipropil dialmidón, goma garrofín),  colorantes (curcumina, azul brillante FCF), aroma], jarabe de glucosa,  sorbitol, agua, conservador (ácido sórbico), colorantes (curcumina, azul  brillante FCF), aroma</t>
  </si>
  <si>
    <t>Puede contener trazas de LECHE, otros FRUTOS DE CÁSCARA y CACAHUETE</t>
  </si>
  <si>
    <t>59g</t>
  </si>
  <si>
    <t>10,4g</t>
  </si>
  <si>
    <t>Coco (36%), azúcar, piña confitada (15%): [piña, jarabe de glucosa y fructosa, corrector de acidez (ácido cítrico), conservador (sorbato potásico),  espesantes (fosfato de hidroxipropil dialmidón, goma garrofín), aroma], jarabe de glucosa, mermelada de piña: [pulpa de piña, azúcar, jarabe de glucosa y fructosa, espesantes (fosfato de hidroxipropil dialmidón, goma garrofín), antioxidante (ácido cítrico), aroma], agua, LECHE en polvo (2%), NATA en polvo, conservador (ácido sórbico), aromas.</t>
  </si>
  <si>
    <t>Puede contener trazas de HUEVO, FRUTOS DE CÁSCARA, CACAHUETE y SULFITOS.</t>
  </si>
  <si>
    <t>1993 kJ</t>
  </si>
  <si>
    <t>478 kcal</t>
  </si>
  <si>
    <t>3,6g</t>
  </si>
  <si>
    <t>Contiene pistachos y leche. Puede contener trazas de soja, cacahuete y otros frutos de  cáscara</t>
  </si>
  <si>
    <t>560 Kcal</t>
  </si>
  <si>
    <t>37g</t>
  </si>
  <si>
    <t>11g</t>
  </si>
  <si>
    <t>0,11g</t>
  </si>
  <si>
    <t>Cobertura de chocolate (66%) (Azúcar, pasta y manteca de cacao, emulgente: lecitina de  girasol y aroma), ALMENDRA (25 %), azúcar, cacao desgrasado (1 %) y jarabe de glucosa.  Cacao mínimo en el chocolate 47 %. Puede contener trazas de LECHE, SOJA, CACAHUETES y otros FRUTOS DE CÁSCARA.</t>
  </si>
  <si>
    <t>Contiene almendra. Puede contener trazas leche, soja, cacahuetes y otros frutos de  cáscara.</t>
  </si>
  <si>
    <t>2395 Kj</t>
  </si>
  <si>
    <t>575 Kcal</t>
  </si>
  <si>
    <t>8,8g</t>
  </si>
  <si>
    <t>Ingredientes: cobertura de chocolate (69%) (cobertura de chocolate negro (azúcar,  pasta y manteca de cacao, emulgente: lecitina de girasol y aroma), cobertura de  chocolate leche (azúcar, manteca de cacao, LECHE en polvo, pasta de cacao, lactosuero  (LECHE), emulgentes: (lecitina de girasol, E-476) y aroma), cobertura de chocolate  blanco (azúcar, manteca de cacao, LECHE en polvo, emulgente: lecitina de girasol y  aroma)), semillas de girasol (23%), azúcar, jarabe de glucosa y agentes de  recubrimiento: (E-414 y E-904). Cacao mínimo chocolate negro: 47%, cacao mínimo  chocolate leche: 28,5%, cacao mínimo chocolate blanco: 29,7 %. Puede contener trazas de SOJA, CACAHUETES y FRUTOS DE CÁSCARA.</t>
  </si>
  <si>
    <t>Puede contener trazas de soja, cacahuetes y frutos de cáscara.</t>
  </si>
  <si>
    <t>527 Kcal</t>
  </si>
  <si>
    <t>8,3g</t>
  </si>
  <si>
    <t>0,12g</t>
  </si>
  <si>
    <t>Contiene nueces y leche. Puede contener trazas de soja, cacahuete y otros frutos de  cáscara.</t>
  </si>
  <si>
    <t>2605 Kj</t>
  </si>
  <si>
    <t>627 Kcal</t>
  </si>
  <si>
    <t>47,4g</t>
  </si>
  <si>
    <t>12,3g</t>
  </si>
  <si>
    <t>9,9g</t>
  </si>
  <si>
    <t>0,13g</t>
  </si>
  <si>
    <t>Cobertura de chocolate (50 %) (Azúcar, pasta y manteca de cacao, emulgente: lecitina de  girasol y aroma), ANACARDOS (40%), azúcar, jarabe de glucosa y agentes de  recubrimiento (E-414 y E-904). Cacao mínimo en chocolate 47 %. Puede contener trazas de LECHE, SOJA, CACAHUETES y otros FRUTOS DE CÁSCARA.</t>
  </si>
  <si>
    <t>Contiene anacardos. Puede contener trazas de leche, soja, cacahuetes y otros frutos de  cáscara.</t>
  </si>
  <si>
    <t>587 Kcal</t>
  </si>
  <si>
    <t>8,7g</t>
  </si>
  <si>
    <t>0,02g</t>
  </si>
  <si>
    <t>1,3520</t>
  </si>
  <si>
    <t>Contiene SULFITOS y LECHE. Puede contener trazas de soja, cacahuetes y frutos de  cáscara. El colorante E-129 puede tener efectos negativos en la actividad de los niños.</t>
  </si>
  <si>
    <t>1974 Kj</t>
  </si>
  <si>
    <t>470 Kcal</t>
  </si>
  <si>
    <t>11,2g</t>
  </si>
  <si>
    <t>72g</t>
  </si>
  <si>
    <t>66g</t>
  </si>
  <si>
    <t>3,8g</t>
  </si>
  <si>
    <t>0,43g</t>
  </si>
  <si>
    <t>Puede contener trazas de leche, soja, cacahuetes y frutos de cáscara.</t>
  </si>
  <si>
    <t>1878 Kj</t>
  </si>
  <si>
    <t>9,8g</t>
  </si>
  <si>
    <t>63g</t>
  </si>
  <si>
    <t>2,3g</t>
  </si>
  <si>
    <t>INGREDIENTES: Azúcar, jarabe de glucosa, aroma y colorantes: E-120. Puede contener trazas de FRUTOS DE CÁSCARA, CACAHUETES y productos derivados.</t>
  </si>
  <si>
    <t>Puede contener trazas de frutos de càscara, cacahuetes y productos derivados</t>
  </si>
  <si>
    <t>1672 kJ</t>
  </si>
  <si>
    <t>394 kcal</t>
  </si>
  <si>
    <t>96,5g</t>
  </si>
  <si>
    <t>75g</t>
  </si>
  <si>
    <t>INGREDIENTES: Azúcar, almidón de maíz y de arroz, maltodextrina, y aroma. Puede contener trazas de GLUTEN, FRUTOS DE CÁSCARA, CACAHUETES y productos derivados.</t>
  </si>
  <si>
    <t>PUEDE CONTENER TRAZAS DE FRUTOS DE CÁSCARA (ALMENDRA,  ALÉRGENOS AVELLANA, PISTACHO, MACADAMIAS, ANACARDOS, PECANAS Y NUECES)  Y PRODUCTOS DERIVADOS, CACAHUETES Y GLUTEN (TRIGO)</t>
  </si>
  <si>
    <t>1632 kJ</t>
  </si>
  <si>
    <t>384 kcal</t>
  </si>
  <si>
    <t>96g</t>
  </si>
  <si>
    <t>92g</t>
  </si>
  <si>
    <t>0,005g</t>
  </si>
  <si>
    <t>Azúcar, jarabe de Glucosa, acidulante: acido cítrico, almidón de arroz, colorantes: (E-100, E-120, E-150c, E-160c, E-153)], aromas y agentes de recubrimientos: (E-414, E-901 y E-903). Puede contener trazas de GLUTEN, FRUTOS DE CÁSCARA, CACAHUETES y productos derivados.</t>
  </si>
  <si>
    <t>PUEDE CONTENER TRAZAS DE GLUTEN (TRIGO), FRUTOS DE CÁSCARA (ALMENDRA, AVELLANA, PISTACHO, MACADAMIAS, ANACARDOS,  PECANAS Y NUECES), PRODUCTOS DERIVADOS Y CACAHUETES.</t>
  </si>
  <si>
    <t>1615 kJ</t>
  </si>
  <si>
    <t>380 kcal</t>
  </si>
  <si>
    <t>94,4g</t>
  </si>
  <si>
    <t>79,2g</t>
  </si>
  <si>
    <t>2,3793</t>
  </si>
  <si>
    <t>Harina de TRIGO, manteca de cerdo, azúcar, ALMENDRA, SÉSAMO, canela, aroma de almendra</t>
  </si>
  <si>
    <t>GLUTEN, ALMENDRA, SÉSAMO</t>
  </si>
  <si>
    <t>2048 kJ</t>
  </si>
  <si>
    <t>54g</t>
  </si>
  <si>
    <t>22g</t>
  </si>
  <si>
    <t>0,2g</t>
  </si>
  <si>
    <t>2,1548</t>
  </si>
  <si>
    <t>2006 kJ</t>
  </si>
  <si>
    <t>480 kcal</t>
  </si>
  <si>
    <t>25g</t>
  </si>
  <si>
    <t>2,4467</t>
  </si>
  <si>
    <t>Harina de TRIGO, manteca de cerdo, azúcar, margarina de hojaldre, zumo de naranja, vino, CHOCOLATE de cobertura, ALMENDRA, sal, aroma de naranja.</t>
  </si>
  <si>
    <t>GLUTEN, LECHE, ALMENDRA, SOJA. Puede contener SULFITOS y OTROS FRUTOS DE CÁSCARA.</t>
  </si>
  <si>
    <t>2027 kJ</t>
  </si>
  <si>
    <t>1g</t>
  </si>
  <si>
    <t>2,4206</t>
  </si>
  <si>
    <t>Coco, agua, azúcar, harina de TRIGO, margarina cremas, glucosa, LECHE condensada, conservador, aroma de coco.</t>
  </si>
  <si>
    <t>Contiene GLUTEN, LECHE, SOJA</t>
  </si>
  <si>
    <t>2152 kJ</t>
  </si>
  <si>
    <t>515 kcal</t>
  </si>
  <si>
    <t>4g</t>
  </si>
  <si>
    <t>2,2060</t>
  </si>
  <si>
    <t>Harina de TRIGO, manteca de cerdo, azúcar, margarina de hojaldre, vino, zumo de naranja, sal, aroma.</t>
  </si>
  <si>
    <t>Conmtiene GLUTEN. Puede contener SULFITOS y SOJA.</t>
  </si>
  <si>
    <t>2194 kJ</t>
  </si>
  <si>
    <t>525 kcal</t>
  </si>
  <si>
    <t>0,25g</t>
  </si>
  <si>
    <t>2,2500</t>
  </si>
  <si>
    <t>Harina de TRIGO, manteca de cerdo, azúcar, vino dulce, ALMENDRA, SÉSAMO, clavo, canela.</t>
  </si>
  <si>
    <t>Contiene GLUTEN, ALMENDRA y SÉSAMO. Puede contener SULFITOS.</t>
  </si>
  <si>
    <t>1985 kJ</t>
  </si>
  <si>
    <t>475 kcal</t>
  </si>
  <si>
    <t>AVELLANAS, azúcar. Puede contener trazas de CACAHUETES, otros FRUTOS DE CÁSCARA y SÉSAMO.</t>
  </si>
  <si>
    <t>FRUTOS DE CÁSCARA</t>
  </si>
  <si>
    <t>36,2 g</t>
  </si>
  <si>
    <t>5,4 g</t>
  </si>
  <si>
    <t>33,3 g</t>
  </si>
  <si>
    <t>26,9 g</t>
  </si>
  <si>
    <t>SÉSAMO y azúcar. Puede contener trazas de CACAHUETES y FRUTOS DE CÁSCARA.</t>
  </si>
  <si>
    <t>SÉSAMO</t>
  </si>
  <si>
    <t>1,6250</t>
  </si>
  <si>
    <t>Chocolate con leche 94,5% (azúcar, manteca de cacao, LECHE entera en polvo, pasta de cacao, emulsionante: lecitina de SOJA, aromas), PISTACHOS 3% y pailleté (harina de TRIGO, azúcar, harina de malta de CEBADA, LECHE en polvo, emulgente: lecitina de  SOJA, proteína de LECHE, mantequilla concentrada (LECHE), sal, antioxidantes: E300,  colorante: E160c y aroma de vainilla)</t>
  </si>
  <si>
    <t>Contiene leche, pistachos, soja, gluten. Puede contener trazas de frutos de cáscara, sésamo</t>
  </si>
  <si>
    <t>2368 kJ</t>
  </si>
  <si>
    <t>566 kcal</t>
  </si>
  <si>
    <t>36,4g</t>
  </si>
  <si>
    <t>21,5g</t>
  </si>
  <si>
    <t>51,3g</t>
  </si>
  <si>
    <t>49,1g</t>
  </si>
  <si>
    <t>0,3763</t>
  </si>
  <si>
    <t>Cacahuetes (52%), azúcar y estabilizante (E-471</t>
  </si>
  <si>
    <t>Contiene cacahuetes. Puede contener trazas de frutos de cáscara, sésamo, huevo,  leche, sulfitos, soja y gluten.</t>
  </si>
  <si>
    <t>2180 kJ</t>
  </si>
  <si>
    <t>4,1g</t>
  </si>
  <si>
    <t>AVELLANA, azúcar, sal y miel. Puede contener trazas de CACAHUETES, otros FRUTOS DE CÁSCARA y SÉSAMO.</t>
  </si>
  <si>
    <t>AVELLANA</t>
  </si>
  <si>
    <t>539 Kcal</t>
  </si>
  <si>
    <t>52,3 g</t>
  </si>
  <si>
    <t>9,29 g</t>
  </si>
  <si>
    <t>Cobertura de chocolate blanco (50%) (azúcar, manteca de cacao, LECHE en polvo,  emulgente: lecitina de girasol y aroma), lágrima de melocotón (33%) (Azúcar, pure de  melocotón (melocotón, ácido ascórbico (conservante) (30%), jarabe de glucosa,  gelificante (pectina), agua, acidulante (ácido cítrico), agente de recubrimiento (cera de  carnauba) y aroma), azúcar , agentes de recubrimiento (E-414 y E-904) y jarabe de  glucosa. Cacao: 29,7% mínimo en chocolate. Puede contener trazas de SOJA, CACAHUETES y FRUTOS DE CÁSCARA.</t>
  </si>
  <si>
    <t>LECHE. Puede contener trazas de SOJA, CACAHUETES y FRUTOS DE CÁSCARA</t>
  </si>
  <si>
    <t>1893 kJ</t>
  </si>
  <si>
    <t>3,8 g</t>
  </si>
  <si>
    <t>0,21</t>
  </si>
  <si>
    <t>2246 kJ</t>
  </si>
  <si>
    <t>Cobertura de chocolate blanco (50%) (azúcar, manteca de cacao, LECHE en polvo, emulgente: lecitina de girasol y aroma), AVELLANAS (42%), azúcar, jarabe de glucosa y canela (0,7%). Cacao mínimo 29,7%. Puede contener trazas de SOJA, CACAHUETES y otros FRUTOS DE CÁSCARA.</t>
  </si>
  <si>
    <t>AVELLANAS, LECHE. Puede contener trazas de SOJA, CACAHUETES y FRUTOS DE CÁSCARA</t>
  </si>
  <si>
    <t>2634 kJ</t>
  </si>
  <si>
    <t>Guirlache de pipas de girasol 50 gr (azúcar, semillas de girasol), Guirlache de ALMENDRA 50 gr (azúcar, ALMENDRA), Guirlache de CACAHUETE 50 gr (azúcar, CACAHUETE), Guirlache de ANACARDO 50 gr (azúcar, ANACARDO). Puede contener trazas de otros FRUTOS DE CÁSCARA y SÉSAMO.</t>
  </si>
  <si>
    <t>2027,25 kJ</t>
  </si>
  <si>
    <t>482,75Kcal</t>
  </si>
  <si>
    <t>18,75 g</t>
  </si>
  <si>
    <t>2,75 g</t>
  </si>
  <si>
    <t>58,25 g</t>
  </si>
  <si>
    <t>9,25 g</t>
  </si>
  <si>
    <t>Guirlache de MACADAMIA 55 gr (azúcar, NUEZ MACADAMIA), Guirlache de NUEZ PECÁN 50 gr, (azúcar, NUEZ PECÁN), Guirlache de SÉSAMO 35 gr (azúcar, granos de SÉSAMO), Guirlache de PISTACHO 50 gr (azúcar, PISTACHO). Puede contener trazas de CACAHUETES y otros FRUTOS DE CÁSCARA.</t>
  </si>
  <si>
    <t>FRUTOS DE CÁSCARA, granos de SÉSAMO</t>
  </si>
  <si>
    <t>485,5 Kcal</t>
  </si>
  <si>
    <t>19,25 g</t>
  </si>
  <si>
    <t>72,5 g</t>
  </si>
  <si>
    <t>60,75 g</t>
  </si>
  <si>
    <t>Harina de TRIGO, HUEVOS, azúcar, dextrosa, emulsionante (E-407a y E-401), glicerina , colorante curcumina, agua, crema de mantequilla (aceite vegetal, grasa vegetal refinada (palma, girasol), emulgentes (E-471 y E-475), azúcar, jarabe de glucosa, aroma de nata), coco rallado, chocolate de cobertura (6%) (azúcar, grasa vegetal totalmente hidrogenada (palmiste), cacao desgrasado en polvo, emulgente lecitina de SOJA, aceite de girasol, vainillina), jarabe (azúcar, agua).</t>
  </si>
  <si>
    <t>Puede contener FRUTOS DE CASCARA, SULFITOS, LECHE.</t>
  </si>
  <si>
    <t>2069 kJ</t>
  </si>
  <si>
    <t>Harina de TRIGO, aceite de oliva virgen extra (13%), vino, azúcar, chocolate de cobertura (7%) (azúcar, grasa vegetal totalmente hidrogenada (palmiste), cacao desgrasado en polvo, emulgente lecitina de SOJA, aceite de girasol, vainillina), dextrosa. Puede contener SULFITOS, FRUTOS DE CASCARA y LECHE.</t>
  </si>
  <si>
    <t>GLUTEN, SOJA. Puede contener trazas de SULFITOS, LECHE, FRUTOS DE CÁSCARA</t>
  </si>
  <si>
    <t>Crema de chocolate (azúcar, aceite de girasol, cacao desgrasado en polvo, almidón de maíz, grasa vegetal de palma, pasta de AVELLANAS, aromas, emulgente lecitina de SOJA), Galletas Maria (Harina de TRIGO, azúcar, jarabe de glucosa y fructosa, aceite de girasol, sal, emulgente (leciticina), aromas y agente de tratamiento de la harina (METABISULFITO SODICO), Chocolate de cobertura blanco (15%) (azúcar, grasa vegetal totalmente hidrogenada (palmiste), LECHE desnatada, emulgente lecitina de SOJA, aroma</t>
  </si>
  <si>
    <t>GLUTEN, LECHE, SOJA, AVELLANA. Puede contener trazas de HUEVO, SULFITOS y OTROS FRUTOS DE CÁSCARA</t>
  </si>
  <si>
    <t>2131 kJ</t>
  </si>
  <si>
    <t>510 Kcal</t>
  </si>
  <si>
    <t>1,5000</t>
  </si>
  <si>
    <t>Harina de TRIGO, manteca de cerdo (grasa de cerdo, antioxidante E-320), azúcar, HUEVO (12%), canela, aroma de limón</t>
  </si>
  <si>
    <t>GLUTEN, HUEVO.</t>
  </si>
  <si>
    <t>Harina de TRIGO, vino, aceite de oliva, azúcar, aceite de girasol alto oleico, agua, matalauva, sal, aroma. Puede contener SULFITOS.</t>
  </si>
  <si>
    <t>GLUTEN. Puede contener SULFITOS.</t>
  </si>
  <si>
    <t>Harina de TRIGO, aceite de oliva virgen extra (14%), vino, azúcar, dextrosa, sal. Puede contener SULFITOS.</t>
  </si>
  <si>
    <t>GLUTEN. Puede contener trazas de SULFITOS.</t>
  </si>
  <si>
    <t>1901 kJ</t>
  </si>
  <si>
    <t>Almendras con piel (60%), miel de azahar, azúcar, jarabe de glucosa y fructosa, oblea (fécula de patata, y aceite de girasol) y clara de huevo. Puede contener trazas otros frutos de cáscara, cacahuetes, leche, soja, sulfitos y gluten.</t>
  </si>
  <si>
    <t>FRUTOS DE CÁSCARA, HUEVO. Puede contener trazas otros frutos de cáscara, cacahuetes, leche, soja, sulfitos y gluten.</t>
  </si>
  <si>
    <t>2310 kJ</t>
  </si>
  <si>
    <t>Almendras (60%), miel de azahar, azúcar, jarabe de glucosa y fructosa y clara de huevo. Puede contener trazas otros frutos de cáscara, cacahuetes, leche, soja, sulfitos y gluten.</t>
  </si>
  <si>
    <t>Pistachos (60%), miel de azahar, azúcar, jarabe de glucosa y fructosa, oblea (fécula de patata, y aceite de girasol) y clara de huevo. Puede contener trazas otros frutos de cáscara, cacahuetes, leche, soja, sulfitos y gluten</t>
  </si>
  <si>
    <t>FRUTOS DE CÁSCARA, HUEVO. Puede contener trazas otros frutos de cáscara, cacahuetes, leche, soja, sulfitos y gluten</t>
  </si>
  <si>
    <t>Cacahuetes (51%), jarabe de glucosa y fructosa, azúcar, oblea (fécula de patata, y aceite de  girasol) y clara de huevo. Puede contener trazas de frutos de cáscara, sésamo, leche, soja, gluten y sulfitos.</t>
  </si>
  <si>
    <t>CACAHUETES, HUEVO. Puede contener trazas de frutos de cáscara, sésamo, leche, soja, gluten y sulfitos.</t>
  </si>
  <si>
    <t>504 Kcal</t>
  </si>
  <si>
    <t>Avellanas (60%), miel de azahar, azúcar, jarabe de glucosa y fructosa, oblea (fécula de patata, y aceite de girasol) y clara de huevo. Puede contener trazas otros frutos de cáscara, cacahuetes, leche, soja, sulfitos y gluten.</t>
  </si>
  <si>
    <t>AVELLANAS, HUEVO. Puede contener trazas otros frutos de cáscara, cacahuetes, leche, soja, sulfitos y gluten.</t>
  </si>
  <si>
    <t>Piñones (60%), miel de azahar, azúcar, jarabe de glucosa y fructosa, oblea (fécula de patata, y aceite de girasol) y clara de huevo. Puede contener trazas otros frutos de cáscara, cacahuetes, leche, soja, sulfitos y gluten</t>
  </si>
  <si>
    <t>579 Kcal</t>
  </si>
  <si>
    <t>8,9 g</t>
  </si>
  <si>
    <t>1,0700</t>
  </si>
  <si>
    <t>Turrón duro de almendra (90%): Almendras (60%), miel de azahar, azúcar, jarabe de  glucosa y fructosa y clara de huevo. Cobertura de chocolate (10%): (Pasta de cacao, azúcar, manteca de cacao, emulgente:  lecitina de soja y aroma natural de vainilla). Cacao 57% mínimo en el chocolate. Puede contener trazas otros frutos de cáscara, cacahuetes, leche, sulfitos y gluten.</t>
  </si>
  <si>
    <t>FRUTOS DE CÁSCARA, SOJA, HUEVO. Puede contener trazas otros frutos de cáscara, cacahuetes, leche, sulfitos y gluten.</t>
  </si>
  <si>
    <t>2238 kJ</t>
  </si>
  <si>
    <t>6,8 g</t>
  </si>
  <si>
    <t>0,25 g</t>
  </si>
  <si>
    <t>Almendras (35%), fresas deshidratadas (30%) (Fresa fresca, azúcar, acidulante E-330,  conservador E-223 y colorante E-163), miel de azahar, azúcar, jarabe de glucosa y fructosa,  oblea (fécula de patata, y aceite de girasol) y clara de huevo. Puede contener trazas otros frutos de cáscara, cacahuetes, leche, soja, sulfitos y gluten.</t>
  </si>
  <si>
    <t>1735 kJ</t>
  </si>
  <si>
    <t>412 Kcal</t>
  </si>
  <si>
    <t>Pistachos (60%), miel de azahar, azúcar, jarabe de glucosa y fructosa, oblea (fécula de  patata, y aceite de girasol) y clara de huevo. Puede contener trazas otros frutos de cáscara, cacahuetes, leche, soja, sulfitos y gluten.</t>
  </si>
  <si>
    <t>Almendras 64%, miel de azahar, azúcar, jarabe de glucosa y fructosa, estabilizante (E-471) y clara de huevo. Puede contener trazas de otros frutos de cáscara, sésamo, cacahuetes, sulfitos, leche, soja y gluten.</t>
  </si>
  <si>
    <t>FRUTOS DE CÁSCARA, HUEVO. Puede contener trazas de otros frutos de cáscara, sésamo, cacahuetes, sulfitos, leche, soja y gluten.</t>
  </si>
  <si>
    <t>554 Kcal</t>
  </si>
  <si>
    <t>Almendras (48%), pistachos (17%), miel de azahar, azúcar, jarabe de glucosa y fructosa,  estabilizante (E-471) y clara de huevo. Puede contener trazas de otros frutos de cáscara, sésamo, cacahuetes, sulfitos, leche, soja y gluten.</t>
  </si>
  <si>
    <t>0,6100</t>
  </si>
  <si>
    <t>Cacahuetes 51%, azúcar y estabilizante (E-471). Puede contener trazas de frutos de cáscara, sésamo, huevo, leche, sulfitos, soja y gluten.</t>
  </si>
  <si>
    <t>CACAHUETES. Puede contener trazas de frutos de cáscara, sésamo, huevo, leche, sulfitos, soja y gluten.</t>
  </si>
  <si>
    <t>Almendras (48%), avellanas (17%), miel de azahar, azúcar, jarabe de glucosa y fructosa,  estabilizante (E-471) y clara de huevo. Puede contener trazas de otros frutos de cáscara, sésamo, cacahuetes, sulfitos, leche, soja y gluten.</t>
  </si>
  <si>
    <t>FRUTOS DE CÁSCARA, HUEVO. Puede contener trazas de otros frutos de cáscara, sésamo, cacahuetes, sulfitos, leche, soja y gluten</t>
  </si>
  <si>
    <t>Almendras 64%, miel de azahar, azúcar, arroz inflado (harina de arroz, harina de trigo y sal)  jarabe de glucosa y fructosa, estabilizante (E-471) y clara de huevo. Puede contener trazas de otros frutos de cáscara, sésamo, cacahuetes, sulfitos, leche, soja y gluten.</t>
  </si>
  <si>
    <t>Almendras 64%, miel de azahar, azúcar, oblea (Harina de trigo, almidón de maíz,  emulgente: lecitina de soja, aceite refinado de girasol, agente gasificante: bicarbonato  sódico(E500ii), sal.) jarabe de glucosa y fructosa, estabilizante (E-471) y clara de huevo. Puede contener trazas de otros frutos de cáscara, sésamo, cacahuetes, sulfitos y leche.</t>
  </si>
  <si>
    <t>FRUTOS DE CÁSCARA, GLUTEN, SOJA, HUEVO. Puede contener trazas de otros frutos de cáscara, sésamo, cacahuetes, sulfitos y leche</t>
  </si>
  <si>
    <t>2415 kJ</t>
  </si>
  <si>
    <t>582 Kcal</t>
  </si>
  <si>
    <t>1,2400</t>
  </si>
  <si>
    <t>Turrón Blando Suprema (90%): Almendras (64%), miel de azahar, azúcar, jarabe de  glucosa y fructosa, estabilizante (E-471) y clara de huevo. Cobertura de chocolate (10%): (Pasta de cacao, azúcar, manteca de cacao, emulgente:  lecitina de soja y aroma natural de vainilla). Cacao 57% mínimo en el chocolate. Puede contener trazas de otros frutos de cáscara, sésamo, cacahuetes, sulfitos, leche,  soja y gluten.</t>
  </si>
  <si>
    <t>FRUTOS DE CÁSCARA, HUEVO, SOJA.  Puede contener trazas de otros frutos de cáscara, sésamo, cacahuetes, sulfitos, leche,  soja y gluten</t>
  </si>
  <si>
    <t>2362 kJ</t>
  </si>
  <si>
    <t>40,2 g</t>
  </si>
  <si>
    <t>30,6 g</t>
  </si>
  <si>
    <t>16,9 g</t>
  </si>
  <si>
    <t>Almendras 48%, cubitos de naranja 17% (piel de naranja, azúcar, jarabe de glucosa y  fructosa, antioxidante E-330 y conservador E-202), miel de azahar, azúcar, jarabe de glucosa  y fructosa, estabilizante (E-471) y clara de huevo. Puede contener trazas de otros frutos de cáscara, sésamo, cacahuetes, sulfitos, leche, soja y gluten.</t>
  </si>
  <si>
    <t>2228 kJ</t>
  </si>
  <si>
    <t>534 Kcal</t>
  </si>
  <si>
    <t>1,5600</t>
  </si>
  <si>
    <t>Azúcar, almendras (30%), jarabe de glucosa y fructosa, miel, oblea (fécula de patata y  aceite de girasol), clara de huevo y aroma: vainillina. Puede contener trazas de otros frutos de cáscara, sésamo, cacahuetes, sulfitos, leche, soja y gluten.</t>
  </si>
  <si>
    <t>0,075 g</t>
  </si>
  <si>
    <t>Azúcar, pistachos (25%), jarabe de glucosa y fructosa, miel, oblea (fécula de patata y  aceite de girasol), clara de huevo, aroma: vainillina. Puede contener trazas de otros frutos de cáscara, cacahuetes, sulfitos, leche, soja, gluten y sésamo.</t>
  </si>
  <si>
    <t>FRUTOS DE CÁSCARA, HUEVO. Puede contener trazas de otros frutos de cáscara, cacahuetes, sulfitos, leche, soja, gluten y sésamo.</t>
  </si>
  <si>
    <t>Azúcar, cacahuetes (35%), jarabe de glucosa y fructosa, miel, oblea (fécula de patata y  aceite de girasol), clara de huevo, canela y aroma: vainillina. Puede contener trazas de otros frutos de cáscara, sésamo, cacahuetes, sulfitos, leche, soja y gluten.</t>
  </si>
  <si>
    <t>0,125 g</t>
  </si>
  <si>
    <t>0,8100</t>
  </si>
  <si>
    <t>Jarabe de glucosa y fructosa, AVELLANAS (25%), azúcar, miel, oblea (fécula de patata y  aceite de girasol), clara de HUEVO y aroma: vainillina. Puede contener trazas de otros frutos de cáscara, sésamo, cacahuetes, sulfitos, leche, soja y gluten</t>
  </si>
  <si>
    <t>Jarabe de glucosa y fructosa, cerezas (22%) (cerezas, azúcar, conservador E-202 y colorante  E-129), azúcar, miel, oblea (fécula de patata y aceite de girasol), clara de huevo y aromas. Puede contener trazas de frutos de cáscara, cacahuetes, leche, sulfitos, soja, gluten y  sésamo.</t>
  </si>
  <si>
    <t>HUEVO. Puede contener trazas de frutos de cáscara, cacahuetes, leche, sulfitos, soja, gluten y  sésamo</t>
  </si>
  <si>
    <t>Azúcar, nueces (25%), jarabe de glucosa y fructosa, miel, oblea (fécula de patata y aceite  de girasol), clara de huevo y aroma: vainillina. Puede contener trazas de otros frutos de cáscara, cacahuetes, sulfitos, leche, soja, gluten y sésamo.</t>
  </si>
  <si>
    <t>1,3 g</t>
  </si>
  <si>
    <t>4,5 g</t>
  </si>
  <si>
    <t>Jarabe de glucosa y fructosa, azúcar, almendra (25%), cobertura de chocolate puro (13%)  (pasta de cacao, azúcar, manteca de cacao, emulgente: lecitina de soja y aroma natural de  vainilla), cacao en polvo (4%), miel, oblea (fécula de patata y aceite de girasol), clara de  huevo y aroma: vainillina. Cacao 57% mínimo en el chocolate. Puede contener trazas de otros frutos de cáscara, sésamo, cacahuetes, sulfitos, leche y gluten.</t>
  </si>
  <si>
    <t>ALMENDRA, HUEVO, SOJA. Puede contener trazas de otros frutos de cáscara, sésamo, cacahuetes, sulfitos, leche y gluten.</t>
  </si>
  <si>
    <t>Azúcar, jarabe de glucosa y fructosa, almendras (17%), cubitos de naranja 8% (piel de naranja,  azúcar, jarabe de glucosa y fructosa, antioxidante E-330 y conservador E-202), miel, oblea (fécula de patata y aceite de girasol), clara de huevo y aroma de naranja. Puede contener trazas de leche, cacahuetes, sésamo, sulfitos, soja y gluten.</t>
  </si>
  <si>
    <t>FRUTOS DE CÁSCARA, HUEVO. Puede contener trazas de leche, cacahuetes, sésamo, sulfitos, soja y gluten</t>
  </si>
  <si>
    <t>Turrón avellanas: Avellanas (60%), miel de azahar, azúcar, jarabe de glucosa y fructosa,  oblea (fécula de patata, y aceite de girasol) y clara de huevo. Turrón Almendra Piel: Almendras con piel (60%), miel de azahar, azúcar, jarabe de glucosa y fructosa, oblea (fécula de patata, y aceite de girasol) y clara de huevo. Turrón de Cacahuete: Cacahuetes (51%), jarabe de glucosa y fructosa, azúcar, oblea (fécula de patata, y aceite de girasol) y clara de huevo. Turrón de pistachos: Pistachos (50%), miel de azahar, azúcar, jarabe de glucosa y fructosa,  oblea (fécula de patata, y aceite de girasol) y clara de huevo</t>
  </si>
  <si>
    <t>FRUTOS DE CÁSCARA, CACAHUETE, HUEVO. Puede contener trazas otros frutos de cáscara, leche, soja, sulfitos y gluten</t>
  </si>
  <si>
    <t>2215,75 kJ</t>
  </si>
  <si>
    <t>535,5 Kcal</t>
  </si>
  <si>
    <t>41,5 g</t>
  </si>
  <si>
    <t>35,5 g</t>
  </si>
  <si>
    <t>13,75 g</t>
  </si>
  <si>
    <t>0,0775 g</t>
  </si>
  <si>
    <t>320,00</t>
  </si>
  <si>
    <t>Turrón duro de almendra con fresas: Almendras (35%), fresas deshidratadas (30%) (Fresa  fresca, azúcar, acidulante E-330, conservador E-223 y colorante E-163), miel de azahar,  azúcar, jarabe de glucosa y fructosa, oblea (fécula de patata, y aceite de girasol) y clara de  huevo. Turrón duro de Almendra Suprema “relieve”: Almendras (60%), miel de azahar, azúcar,  jarabe de glucosa y fructosa y clara de huevo. Turrón de Cacahuete: Cacahuetes (51%), jarabe de glucosa y fructosa, azúcar, oblea (fécula de patata, y aceite de girasol) y clara de huevo. Turrón de pistachos: Pistachos (50%), miel de azahar, azúcar, jarabe de glucosa y fructosa,  oblea (fécula de patata, y aceite de girasol) y clara de huevo</t>
  </si>
  <si>
    <t>FRUTOS DE CÁSCARA, CACAHUETES, HUEVO. Puede contener trazas otros frutos de cáscara, leche, soja, sulfitos y gluten.</t>
  </si>
  <si>
    <t>2102,5 kJ</t>
  </si>
  <si>
    <t>27,75 g</t>
  </si>
  <si>
    <t>44,25 g</t>
  </si>
  <si>
    <t>Blando con naranja: Almendras 48%, cubitos de naranja 17% (piel de naranja, azúcar,  jarabe de glucosa y fructosa, antioxidante E-330 y conservador E-202), miel de azahar, azúcar, jarabe de glucosa y fructosa, estabilizante (E-471) y clara de huevo. Blando Suprema: Almendras 64%, miel de azahar, azúcar, jarabe de glucosa y fructosa,  estabilizante (E-471) y clara de huevo. Blando con pistachos: Almendras (48%), pistachos (17%), miel de azahar, azúcar, jarabe de  glucosa y fructosa, estabilizante (E-471) y clara de huevo. Turrón crema de cacahuetes: Cacahuetes 51%, azúcar y estabilizante (E-471).</t>
  </si>
  <si>
    <t>FRUTOS DE CÁSCARA, CACAHUETES Y HUEVO. Puede contener trazas de otros frutos de cáscara, sésamo, sulfitos, leche, soja y gluten.</t>
  </si>
  <si>
    <t>2243,25 kJ</t>
  </si>
  <si>
    <t>537,3 Kcal</t>
  </si>
  <si>
    <t>32,25 g</t>
  </si>
  <si>
    <t>2,95 g</t>
  </si>
  <si>
    <t>16,75 g</t>
  </si>
  <si>
    <t>Blando con Naranja: Almendras 48%, cubitos de naranja 17% (piel de naranja, azúcar,  jarabe de glucosa y fructosa, antioxidante E-330 y conservador E-202), miel de azahar, azúcar, jarabe de glucosa y fructosa, estabilizante (E-471) y clara de huevo. Blando Cremoso: Almendras 64%, miel de azahar, azúcar, oblea (Harina de trigo, almidón  de maíz, emulgente: lecitina de soja, aceite refinado de girasol, agente gasificante:  bicarbonato sódico(E500ii), sal.) jarabe de glucosa y fructosa, estabilizante (E-471) y clara de  huevo. Blando con pistachos: Almendras (48%), pistachos (17%), miel de azahar, azúcar, jarabe de  glucosa y fructosa, estabilizante (E-471) y clara de huevo</t>
  </si>
  <si>
    <t>FRUTOS DE CÁSCARA, GLUTEN, HUEVO. Puede contener trazas de otros frutos de cáscara, sésamo, cacahuetes, sulfitos, leche, soja y gluten.</t>
  </si>
  <si>
    <t>2299,33 kJ</t>
  </si>
  <si>
    <t>552 Kcal</t>
  </si>
  <si>
    <t>34,33 g</t>
  </si>
  <si>
    <t>38,33 g</t>
  </si>
  <si>
    <t>17,33 g</t>
  </si>
  <si>
    <t>0,093 g</t>
  </si>
  <si>
    <t>4,3500</t>
  </si>
  <si>
    <t>Nougat de cerezas: Jarabe de glucosa y fructosa, cerezas (22%) (cerezas, azúcar,  conservador E-202 y colorante E-129), azúcar, miel, oblea (fécula de patata y aceite de  girasol), clara de huevo y aromas. Nougat Almendra: Azúcar, almendras (30%), jarabe de glucosa y fructosa, miel, oblea (fécula de patata y aceite de girasol), clara de huevo y aroma: vainillina. Nougat cacahuete: Azúcar, cacahuetes (35%), jarabe de glucosa y fructosa, miel, oblea (fécula de patata y aceite de girasol), clara de huevo, canela y aroma: vainillina. Nougat de Pistcaho: Azúcar, pistachos (25%), jarabe de glucosa y fructosa, miel, oblea (fécula de patata y aceite de girasol), clara de huevo, aroma: vainillina</t>
  </si>
  <si>
    <t>FRUTOS DE CÁSCARA, CACAHUETES, HUEVO. Puede contener trazas de otros frutos de cáscara, sésamo, leche, sulfitos y gluten.</t>
  </si>
  <si>
    <t>1760 kJ</t>
  </si>
  <si>
    <t>415,3 Kcal</t>
  </si>
  <si>
    <t>0,925 g</t>
  </si>
  <si>
    <t>65,2 g</t>
  </si>
  <si>
    <t>5,025 g</t>
  </si>
  <si>
    <t>1,25 g</t>
  </si>
  <si>
    <t>Relleno (90%): Azúcar, almendras (45%). Obleas (10%): harina de trigo, emulgente: lecitina de soja, gasificante: bicarbonato sódico. Puede contener trazas de otros frutos de cáscara, cacahuetes, sulfitos, leche, huevo, sésamo y  mostaza.</t>
  </si>
  <si>
    <t>FRUTOS DE CÁSCARA, GLUTEN, SOJA. Puede contener trazas de otros frutos de cáscara, cacahuetes, sulfitos, leche, huevo, sésamo y  mostaza.</t>
  </si>
  <si>
    <t>2210 kJ</t>
  </si>
  <si>
    <t>ALMENDRA, sal y harina de arroz. Puede contener trazas de otros FRUTOS DE CÁSCARA.</t>
  </si>
  <si>
    <t>2592 kJ</t>
  </si>
  <si>
    <t>628 Kcal</t>
  </si>
  <si>
    <t>4,8 g</t>
  </si>
  <si>
    <t>23,3 g</t>
  </si>
  <si>
    <t>ANACARDO (78%), Azúcar, Miel (4%), Sal, Aceite de girasol, Almidón de maíz, Estabilizador (E-461, E-415), Aroma de miel. Puede contener trazas de otros FRUTOS DE CÁSCARA.</t>
  </si>
  <si>
    <t>2406 kJ</t>
  </si>
  <si>
    <t>41,1 g</t>
  </si>
  <si>
    <t>16,7 g</t>
  </si>
  <si>
    <t>CACAHUETES (50%), harina de maíz, almidón de maíz, espesante (dextrina), aceite de girasol, estabilizante (bicarbonato sódico), agua, azúcar, aroma chili (2,5%) (sal, maltodextrina, especias, aromas, potenciador de sabor (E-621), colorante  (E-160c), sal. Puede contener trazas de FRUTOS DE CÁSCARA.</t>
  </si>
  <si>
    <t>CACAHUETES</t>
  </si>
  <si>
    <t>2313 kJ</t>
  </si>
  <si>
    <t>555 Kcal</t>
  </si>
  <si>
    <t>6,09 g</t>
  </si>
  <si>
    <t>Pistacho con cáscara y sal (1-1,5%). Puede contener trazas de otros FRUTOS DE CÁSCARA.</t>
  </si>
  <si>
    <t>2709 kJ</t>
  </si>
  <si>
    <t>652 Kcal</t>
  </si>
  <si>
    <t>6,1 g</t>
  </si>
  <si>
    <t>Harina de TRIGO, CACAHUETE (25%), azúcar, almidón modificado de máiz, semillas de SÉSAMO, maltodextrina, salsa de soja (agua, habas de SOJA, TRIGO, sal), sal, colorantes: (E-150a, E-160c, E-100 y E-141), alga. Puede contener trazas de otros FRUTOS DE CÁSCARA.</t>
  </si>
  <si>
    <t>GLUTEN, CACAHUETE, SÉSAMO, SOJA.</t>
  </si>
  <si>
    <t>1823 kJ</t>
  </si>
  <si>
    <t>434 Kcal</t>
  </si>
  <si>
    <t>0,55 g</t>
  </si>
  <si>
    <t>CACAHUETE (25%), harina de TRIGO, almidón de maíz, azúcar, harina de maíz, aceite de coco, sazonador de tomate (tomate en polvo, sal, azúcar, ajo en polvo, salsa de SOJA en polvo (TRIGO, SOJA, dextrina, sal, koji, colorante: (E150c), acidulante: (E330), cebolla en polvo, potenciador del sabor: (E635)), sazonador de queso (queso en polvo (LECHE), sal,  suero de LECHE en polvo, tomate en polvo, azúcar, especia, proteína vegetal hidrolizada, chili dulce, extracto de levadura, antiaglomerante: (E551), aroma de queso, colorante: (E160c), potenciador del sabor: (E635)), almidón de  patata, gasificante: (E500), colorantes: (E160c, E120). Puede contener trazas de PESCADO, MOLUSCOS, SÉSAMO, APIO Y FRUTOS DE CÁSCARA.</t>
  </si>
  <si>
    <t>CACAHUETES, GLUTEN, SOJA, LECHE. Puede contener trazas de PESCADO, MOLUSCOS, SÉSAMO, APIO Y FRUTOS DE CÁSCARA</t>
  </si>
  <si>
    <t>446 Kcal</t>
  </si>
  <si>
    <t>0,66 g</t>
  </si>
  <si>
    <t>ALMENDRA TOSTADA (60%), azúcar, miel (12%) clara de HUEVO, oblea*(fécula de patata, aceite de girasol),*oblea como recubrimiento en  superficie. Puede contener trazas de OTROS FRUTOS DE CÁSCARA, CACAHUETE y/o SÉSAMO.</t>
  </si>
  <si>
    <t>FRUTOS DE CÁSCARA, HUEVO. Puede contener trazas de OTROS FRUTOS DE CÁSCARA, CACAHUETE y/o SÉSAMO.</t>
  </si>
  <si>
    <t>Almendra tostada (60%), azúcar, miel (12%) y clara de huevo. Oblea en superficie (fécula de patata y aceite de girasol). Puede contener trazas de otros frutos de cáscara, cacahuete y sésamo.</t>
  </si>
  <si>
    <t>FRUTOS DE CÁSCARA, HUEVO. Puede contener trazas de otros frutos de cáscara, cacahuete y sésamo.</t>
  </si>
  <si>
    <t>Azúcar, ANACARDO pelado, estabilizador (E-471), sal, miel.</t>
  </si>
  <si>
    <t>FRUTOS DE CÁSCARA. Puede contener trazas de OTROS FRUTOS DE CÁSCARA, LECHE, SOJA, HUEVO, CACAHUETE, SÉSAMO Y SULFITOS</t>
  </si>
  <si>
    <t>CREMAS</t>
  </si>
  <si>
    <t>LECHE entera fresca* (61%), azúcar, LECHE descremada en polvo 0% de grasa (8,4%)</t>
  </si>
  <si>
    <t>LECHE.</t>
  </si>
  <si>
    <t>1218 kJ</t>
  </si>
  <si>
    <t>288 Kcal</t>
  </si>
  <si>
    <t>7,4 g</t>
  </si>
  <si>
    <t>0,35 g</t>
  </si>
  <si>
    <t>CACAHUETE tostado. Puede contener trazas de SOJA, FRUTOS DE CÁSCARA, LECHE.</t>
  </si>
  <si>
    <t>CACAHUETES. Puede contener trazas de SOJA, FRUTOS DE CÁSCARA, LECHE</t>
  </si>
  <si>
    <t>2345 kJ</t>
  </si>
  <si>
    <t>14,4 g</t>
  </si>
  <si>
    <t>29,1 g</t>
  </si>
  <si>
    <t>AVELLANA (65%), pásta de dátil, cacao en polvo (6%), aceite de oliva virgen extra, fibra dietética vegetal, emulgente: lecitinas (girasol). Puede contener trazas ade CACAHUETES, SOJA, LECHE y OTROS FRUTOS DE CÁSCARA.</t>
  </si>
  <si>
    <t>FRUTOS DE CÁSCARA. Puede contener trazas ade CACAHUETES, SOJA, LECHE y OTROS FRUTOS DE CÁSCARA</t>
  </si>
  <si>
    <t>2364 kJ</t>
  </si>
  <si>
    <t>25,1 g</t>
  </si>
  <si>
    <t>10,4 g</t>
  </si>
  <si>
    <t>Hígado de cerdo ibérico (28.4%), tocino y carne de cerdo, agua, cebolla frita (cebolla, aceite de oliva y sal), setas cultivadas (Pleurotus ostreatus), LECHE desnatada en polvo, aceite de oliva virgen extra (1%), vino, sal, fibra vegetal de guisante, HUEVO en polvo, aromas, ajo, azúcares, almidón de maíz, especias y plantas  aromáticas. Puede contener trazas de PESCADOS, MARISCOS, CRUSTÁCEOS, SOJA, APIO Y FRUTOS DE CÁSCARA.</t>
  </si>
  <si>
    <t>LECHE, HUEVOS. Puede contener trazas de PESCADOS, MARISCOS, CRUSTÁCEOS, SOJA, APIO Y FRUTOS DE CÁSCARA</t>
  </si>
  <si>
    <t>603 kJ</t>
  </si>
  <si>
    <t>145 Kcal</t>
  </si>
  <si>
    <t>10,5 g</t>
  </si>
  <si>
    <t>1,67 g</t>
  </si>
  <si>
    <t>BONITO (45%), LECHE en polvo, aceite de oliva virgen extra (11.9%), pimientos del piquillo (4%), patata deshidratada, HUEVO en polvo, vinagre, sal, aroma y azúcar. Puede contener trazas de MOLUSCOS y CRUSTÁCEOS.</t>
  </si>
  <si>
    <t>PESCADO, LECHE. HUEVO. Puede contener trazas de MOLUSCOS y CRUSTÁCEOS</t>
  </si>
  <si>
    <t>558 kJ</t>
  </si>
  <si>
    <t>134 Kcal</t>
  </si>
  <si>
    <t>1,40 g</t>
  </si>
  <si>
    <t>LECHE, HUEVO, FRUTOS DE CÁSCARA</t>
  </si>
  <si>
    <t>824,67 kJ</t>
  </si>
  <si>
    <t>130,7 Kcal</t>
  </si>
  <si>
    <t>14,03 g</t>
  </si>
  <si>
    <t>4,77 g</t>
  </si>
  <si>
    <t>8,46 g</t>
  </si>
  <si>
    <t>2,83 g</t>
  </si>
  <si>
    <t>2,50 g</t>
  </si>
  <si>
    <t>Crema de queso azul con cebolla caramelizada: Leche en polvo rehidratada, queso azul (16,8%) (Leche de vaca, sal, cuajo microbiano, fermentos lácticos y Penicilium Roqueforti), harina de arroz, cebolla caramelizada 7,6 % (cebolla, azúcar, aceite de oliva, sal), sal, y aroma. Origen de la leche:UE. Crema de queso de cabra con anacardos: Leche en polvo rehidratada, queso de cabra (15%) (Leche de cabra pasteurizada, sal, aroma natural, fermentos) anacardos (8,4%), harina de arroz, sal, y aroma. Origen de la leche: UE. Crema de queso con aceite de oliva virgen extra: Leche en polvo rehidratada, Queso de mezcla (15.8%) (Leche pasteurizada de vaca, cabra y oveja, cloruro cálcico, cuajo, fermentos lácticos y sal), harina de arroz, aceite de oliva virgen extra (3%), sal y aroma.</t>
  </si>
  <si>
    <t>ANACARDOS, LECHE</t>
  </si>
  <si>
    <t>675,33 kJ</t>
  </si>
  <si>
    <t>161,7 Kcal</t>
  </si>
  <si>
    <t>9,73 g</t>
  </si>
  <si>
    <t>11,63 g</t>
  </si>
  <si>
    <t>3,27 g</t>
  </si>
  <si>
    <t>6,9 g</t>
  </si>
  <si>
    <t>ALMENDRA, azúcar, arándanos, jarabe de glucosa, colorante lila E-120 / E-133, colorante rojo E-120, colorante azul E-133, conservador (ácido sórbico), aroma arándanos. Puede contener trazas de HUEVOS, LECHE, SULFITOS y OTROS FRUTOS DE CÁSCARA</t>
  </si>
  <si>
    <t>2035 kJ</t>
  </si>
  <si>
    <t>ALMENDRA, azúcar, fruta confitada, YEMA confitada, trozos de fruta, jarabe de glucosa, sorbitol, agua, conservador (ácido sórbico), colorante. Puede contener trazas de CACAHUETES, LECHE y OTROS FRUTOS DE CÁSCARA.</t>
  </si>
  <si>
    <t>ALMENDRA, HUEVOS</t>
  </si>
  <si>
    <t>1791 kJ</t>
  </si>
  <si>
    <t>Azúcar, ALMENDRA, NUECES, agua, LECHE en polvo, jarabe de glucosa, NATA en polvo, conservador (ácido sórbico), aroma de NATA. Puede contener trazas de HUEVOS, CACAHUETES y OTROS FRUTOS DE CÁSCARA.</t>
  </si>
  <si>
    <t>ALMENDRA, NUECES, LECHE</t>
  </si>
  <si>
    <t>1957 kJ</t>
  </si>
  <si>
    <t>0,8200</t>
  </si>
  <si>
    <t>Azúcar, ALMENDRA, NUECES, yema de HUEVO confitada, agua, jarabe de glucosa, cacao en polvo, NATA en polvo, conservador (ácido sórbico), aroma (vainillina). Puede contener trazas de CACAHUETES y OTROS FRUTOS DE CÁSCARA.</t>
  </si>
  <si>
    <t>ALMENDRA, NUECES, HUEVO, LECHE.</t>
  </si>
  <si>
    <t>Azúcar, azúcar invertido, glucosa, LECHE en polvo, ácido sórbico, yema de HUEVO confitada, ALMENDRA, yema de HUEVO en polvo, vainillina, aroma catalana, canela. Puede contener trazas de CACAHUETES, SÉSAMO y OTROS FRUTOS DE CÁSCARA.</t>
  </si>
  <si>
    <t>ALMENDRA, LECHE, HUEVO.</t>
  </si>
  <si>
    <t>1799 kJ</t>
  </si>
  <si>
    <t>429,8 Kcal</t>
  </si>
  <si>
    <t>ALMENDRA, azúcar, yema de HUEVO confitada, sorbitol, agua, NATA en polvo, conservador (ácido sórbico), vainillina. Puede contener trazas de CACAHUETES y OTROS FRUTOS DE CÁSCARA</t>
  </si>
  <si>
    <t>ALMENDRA, HUEVO, LECHE</t>
  </si>
  <si>
    <t>2,8 g</t>
  </si>
  <si>
    <t>Azúcar, ALMENDRA, PISTACHO, agua, jarabe de glucosa, conservador (ácido sórbico), aroma de limón, aroma de pistacho, colorante. Puede contener trazas de HUEVOS, CACAHUETES, LECHE y OTROS FRUTOS DE CÁSCARA.</t>
  </si>
  <si>
    <t>ALMENDRA, PISTACHO</t>
  </si>
  <si>
    <t>2010 kJ</t>
  </si>
  <si>
    <t>ALMENDRA, azúcar, arándanos, jarabe de glucosa, colorante lila E-120/E-133, colorante rojo E-120, colorante azul E-133, conservador (ácido sórbico), aroma arándanoS. Puede contener trazas de HUEVO, LECHE, SULFITOS y OTROS FRUTOS DE CÁSCARA</t>
  </si>
  <si>
    <t>ALMENDRA, azúcar, yema de HUEVO confitada, sorbitol, agua, NATA en polvo, conservador (ácido sórbico), vainillina. Puede contener trazas de CACAHUETES, LECHE y OTROS FRUTOS DE CÁSCARA.</t>
  </si>
  <si>
    <t>SULFITOS, LECHE. Puede contener trazas de soja, cacahuete y frutos de cáscara.</t>
  </si>
  <si>
    <t>70 g</t>
  </si>
  <si>
    <t>Harina de TRIGO, aceite de oliva virgen extra (14%), vino, azúcar. Puede contener SULFITOS.</t>
  </si>
  <si>
    <t>13,5 g</t>
  </si>
  <si>
    <t>harina de TRIGO, manteca de cerdo, azúcar, aceite de oliva virgen, aceite de orujo, anís seco (4%), vino, aroma de anis, aroma de limón, sal, antioxidante E-320. Puede contener SULFITOS.</t>
  </si>
  <si>
    <t>270</t>
  </si>
  <si>
    <t>harina de TRIGO, manteca de cerdo, agua, azúcar, pulpa de cidra, jarabe de glucosa y fructosa, grasa vegetal hidrogenada (palmiste), aceite vegetal, sal, conservador E-200 y E-202, antioxidante E-320, acidulante E-296, colorante carotenos, aroma. Puede contener SULFITOS.</t>
  </si>
  <si>
    <t>GLUTEN, LECHE. Puede contener SULFITOS.</t>
  </si>
  <si>
    <t>1992 kJ</t>
  </si>
  <si>
    <t>460 Kcal</t>
  </si>
  <si>
    <t>8,5000</t>
  </si>
  <si>
    <t>Jamón de cerdo ibérico, sal, conservantes (E-252, E-250), antioxidante (E-301,E-331,E316),azúcares, dextrosa, LACTOSA</t>
  </si>
  <si>
    <t>LÁCTEOS</t>
  </si>
  <si>
    <t>1394 kJ</t>
  </si>
  <si>
    <t>22,2 g</t>
  </si>
  <si>
    <t>6,53 g</t>
  </si>
  <si>
    <t>33,2 g</t>
  </si>
  <si>
    <t>4,25 g</t>
  </si>
  <si>
    <t>Ingredientes: ALMENDRA sin piel 50%, Azúcar 50%. Puede contener trazas de CACAHUETES, otros FRUTOS DE CÁSCARA y SÉSAMO.</t>
  </si>
  <si>
    <t>2615 kJ</t>
  </si>
  <si>
    <t>631 kcal</t>
  </si>
  <si>
    <t>50,6g</t>
  </si>
  <si>
    <t>4,9g</t>
  </si>
  <si>
    <t>16,9g</t>
  </si>
  <si>
    <t>21,9g</t>
  </si>
  <si>
    <t>2644,29 kJ</t>
  </si>
  <si>
    <t>632 kcal</t>
  </si>
  <si>
    <t>56,2g</t>
  </si>
  <si>
    <t>4,89g</t>
  </si>
  <si>
    <t>23,8g</t>
  </si>
  <si>
    <t>CACAHUETE con piel</t>
  </si>
  <si>
    <t>2623 kJ</t>
  </si>
  <si>
    <t>49,2g</t>
  </si>
  <si>
    <t>6,8g</t>
  </si>
  <si>
    <t>16,1g</t>
  </si>
  <si>
    <t>3,9g</t>
  </si>
  <si>
    <t>25,8g</t>
  </si>
  <si>
    <t>Ingredientes: SÉSAMO</t>
  </si>
  <si>
    <t>Semillas de SÉSAMO</t>
  </si>
  <si>
    <t>49,67g</t>
  </si>
  <si>
    <t>6,97g</t>
  </si>
  <si>
    <t>23,45g</t>
  </si>
  <si>
    <t>17,73g</t>
  </si>
  <si>
    <t>0,027g</t>
  </si>
  <si>
    <t>CACAHUETE</t>
  </si>
  <si>
    <t>Alérgenos: CACAHUETE</t>
  </si>
  <si>
    <t>49,2 G</t>
  </si>
  <si>
    <t>16,1 G</t>
  </si>
  <si>
    <t>3,9 G</t>
  </si>
  <si>
    <t>25,8 G</t>
  </si>
  <si>
    <t>0,0 G</t>
  </si>
  <si>
    <t>Ingredientes. MACADAMIA</t>
  </si>
  <si>
    <t>2960 kJ</t>
  </si>
  <si>
    <t>720 kcal</t>
  </si>
  <si>
    <t>4,6g</t>
  </si>
  <si>
    <t>ANACARDOS</t>
  </si>
  <si>
    <t>2484 KJ</t>
  </si>
  <si>
    <t>594 KCAL</t>
  </si>
  <si>
    <t>43.8 G</t>
  </si>
  <si>
    <t>7.8 G</t>
  </si>
  <si>
    <t>30.2 G</t>
  </si>
  <si>
    <t>5.9 G</t>
  </si>
  <si>
    <t>18.2 G</t>
  </si>
  <si>
    <t>291</t>
  </si>
  <si>
    <t>GRANEL GARRAPIÑADA ANACARDO</t>
  </si>
  <si>
    <t>ANACARDO, azúcar y agua</t>
  </si>
  <si>
    <t>CAFÉS</t>
  </si>
  <si>
    <t>67% leche entera, 25% café Delta (agua, extracto líquido de café), azúcar, maltodextrina, cacao en polvo reducido en grasa, estabilizantes: celulosa, carboximetilcelulosa de sodio, pectinas, regulador de acidez: fosfatos de sodio.</t>
  </si>
  <si>
    <t>LECHE</t>
  </si>
  <si>
    <t>362 kJ</t>
  </si>
  <si>
    <t>86 Kcal</t>
  </si>
  <si>
    <t>0,20 g</t>
  </si>
  <si>
    <t>3074</t>
  </si>
  <si>
    <t>GRANEL MACADAMIAS BAÑADAS AL CACAO</t>
  </si>
  <si>
    <t>19,1000</t>
  </si>
  <si>
    <t>Chocolate blanco 60% (Azúcar, manteca de cacao, LECHE en polvo, emulgente: lecitina de SOJA y aroma, cacao mínimo 25%), NUECES de macadamia 30%, azúcar y cacao en polvo 2%</t>
  </si>
  <si>
    <t>HUEVO, CACAHUETE Y SÉSAMO</t>
  </si>
  <si>
    <t>3077</t>
  </si>
  <si>
    <t>GRANEL ALMENDRAS BAÑADAS YOGUR</t>
  </si>
  <si>
    <t>15,0000</t>
  </si>
  <si>
    <t>COBERTURA CHOCOLATE BLANCO 72%: (AZÚCAR, MANTECA DE CACAO, LECHE EN POLVO, EMULGENTE: LECITINA DE SOJA Y AROMA.), AZÚCAR, YOGURT DESNATADO EN POLVO, DEXTROSA, JARABE DE GLUCOSA, ACEITE DE PALMA, AROMA, ACIDULANTES (ÁCIDO LÁCTICO, ÁCIDO CÍTRICO), EMULGENTE: E472a, PROTEHÍNA DE LA LECHE, ESTABILIZANTE: GOMA GUAR, ANTIAGLOMERANTE: E551. Y ALMENDRA TOSTADA 22%.</t>
  </si>
  <si>
    <t>PUEDE CONTENER TRAZAS DE CACAHUETE, HUEVO, SÉSAMO Y OTROS FRUTOS CON O SIN CÁSCARA.</t>
  </si>
  <si>
    <t>35,1 G</t>
  </si>
  <si>
    <t>14,7 G</t>
  </si>
  <si>
    <t>50,0 G</t>
  </si>
  <si>
    <t>49,6 G</t>
  </si>
  <si>
    <t>9,7 G</t>
  </si>
  <si>
    <t>3078</t>
  </si>
  <si>
    <t>GRANEL ALMENDRAS BAÑADAS FRESA</t>
  </si>
  <si>
    <t>15,4000</t>
  </si>
  <si>
    <t>COBERTURA CHOCOLATE BLANCO 72%: (AZÚCAR, MANTECA DE CACAO, LECHE EN POLVO, EMULGENTE: LECITINA DE SOJA Y AROMA.), AZÚCAR, COLORANTE (E129 Y ACEITE VEGETAL), AROMA FRESA, BASE FRESA (EDULCORANTES: SORBITOL, MALTITOL, MALTODEXTRINA, POLVO DE FRESA (MALTODEXTRINA, FRESAS, ACIDIFICANTE: ACIDO CÍTRICO), FIBRA VEGETAL (INULINA), ACIDIFICANTE: ACIDO CÍTRICO, ESPESANTE: CARBOXIMETILCELULOSA, GOMA DE MASCAR, GOMA GUAR, SEMILLAS DE FRESA, COLORANTE: ANTOCIANINA, ANNATTO, EMULSIONANTE: E472B, E477, JARABE DE GLUCOSA, AROMA, PROTEÍNA DE SOJA, HARINA DE SOJA, EDULCORANTE: SUCRALOSA) Y ALMENDRA TOSTADA 22%.</t>
  </si>
  <si>
    <t>SOJA/DERIVADOS, LECHE/DERIVADOS (INLUIDA LA LACTOSA), FRUTOS DE CÑASCARA/DERIVADOS (ALMENDRAS, AVELLANAS, NUECES, ANACARDOS, PECANAS, CASTAÑAS DE PARÁ, NUECES DE MACADAMIA, PISTACHOS Y NUECES DE AUSTRALIA. PUEDE CONTENER TRAZAS DE CACAHUETE, HUEVO, SÉSAMO Y OTROS FRUTOS CON O SIN CASCARA.</t>
  </si>
  <si>
    <t>2316 KJ</t>
  </si>
  <si>
    <t>556 KCAL</t>
  </si>
  <si>
    <t>48,6 G</t>
  </si>
  <si>
    <t>3081</t>
  </si>
  <si>
    <t>GRANEL PIPAS BAÑADAS TRES CHOCOLATES</t>
  </si>
  <si>
    <t>17,0500</t>
  </si>
  <si>
    <t>Chocolate leche: Chocolate leche (n) (Azúcar, Manteca de cacao, Leche, Pasta cacao, Materia grasa láctea, Emulgente: llecitina de soja (E322)), Pipas girasol (25%), Azúcar  Chocolate negro: Cobertura chocolate 52% (Azúcar, pasta de cacao, manteca de cacao, Emulgente: lecitina de soja, aroma natural de vainilla, cacao: 52% mínimo), Pipas girasol, Azúcar  Chocolate blanco: Chocolate blanco 66% (Azúcar, Manteca de cacao, Leche entera en polvo, Emulgente: Lecitina de soja (E322), Aroma de vainilla), Pipas girasol, Azúcar</t>
  </si>
  <si>
    <t>Puede contener trazas de cacahuete, huevo, sésamo, leche, soja y frutos de cáscara</t>
  </si>
  <si>
    <t>2298,10 Kj</t>
  </si>
  <si>
    <t>549,26Kcal</t>
  </si>
  <si>
    <t>34,37 g</t>
  </si>
  <si>
    <t>10,13 g</t>
  </si>
  <si>
    <t>44,98 g</t>
  </si>
  <si>
    <t>41,06 g</t>
  </si>
  <si>
    <t>12,57 g</t>
  </si>
  <si>
    <t>0,19 g</t>
  </si>
  <si>
    <t>140</t>
  </si>
  <si>
    <t>PTOS. SEMIELABORADOS</t>
  </si>
  <si>
    <t>ALMENDRA, azúcar, agua, sal y miel</t>
  </si>
  <si>
    <t>CACAHUETE, azúcar, agua, sal y miel</t>
  </si>
  <si>
    <t>PISTACHO pelado, azúcar, agua, sal y miel</t>
  </si>
  <si>
    <t>PISTACHO pelado</t>
  </si>
  <si>
    <t>6,2893</t>
  </si>
  <si>
    <t>ANACARDO pelado, azúcar, agua, sal y miel</t>
  </si>
  <si>
    <t>ANACARDO pelado</t>
  </si>
  <si>
    <t>8,2634</t>
  </si>
  <si>
    <t>NUEZ macadamia, azúcar, agua, sal y miel</t>
  </si>
  <si>
    <t>Morcilla (93%) (cebolla, arroz, sangre de cerdo), tocino de cerdo, antioxidante (E-320, E-321), piñones(2%),especias, sal, fécula de patata,harina de arroz,aroma de canela,fibras vegetales de guisante y patata,colorante(extracto de pimentón,aceite de girasol) aceite de oliva viregen extra, plantas aromaticas.</t>
  </si>
  <si>
    <t>Gluten, almendras.</t>
  </si>
  <si>
    <t>852,4 kJ</t>
  </si>
  <si>
    <t>205 kcal</t>
  </si>
  <si>
    <t>12,0 g</t>
  </si>
  <si>
    <t>6,2 g</t>
  </si>
  <si>
    <t>2,575 g</t>
  </si>
  <si>
    <t>1,5994</t>
  </si>
  <si>
    <t>Higado de cerdo ibérico (28.4%), tocino de cerdo,carne de cerdo,agua,cebolla frita(cebolla,aceite de oliva,sal,seta)aceite de oliva,vino, sal, leche desnatada en polvo, huevo en polvo, fibra vegetal de guisante, azúcar, ajo,especias,plantas aromáticas.</t>
  </si>
  <si>
    <t>Leche, huevo, caseinato y gluten.</t>
  </si>
  <si>
    <t>869 kJ</t>
  </si>
  <si>
    <t>210 kcal</t>
  </si>
  <si>
    <t>Ingredientes: AVELLANA</t>
  </si>
  <si>
    <t>2861 kJ</t>
  </si>
  <si>
    <t>684 kcal</t>
  </si>
  <si>
    <t>14,7g</t>
  </si>
  <si>
    <t>Bonito del norte (atún blanco) (46%), leche en polvo, aceite de oliva virgen extra (8%), pimientos delpiquillo (4%), patata deshidratada, huevo deshidratado, vinagre de vino, sal, aroma, azúcar. Puede contener trazas de moluscos y crustáceos.</t>
  </si>
  <si>
    <t>Pescado, Leche, Huevo, Moluscos, Crustáceos.</t>
  </si>
  <si>
    <t>hígado de pollo, guiso de perdiz (20%) (perdiz (89%),agua,tocino de cerdo, cebolla frita,(cebolla,champiñón, aceite de oliva virgen extra, sal,) leche desnatada en polvo, vino,huevo en polvo,fibra de guisante, azúcar, ajo, almidón de maíz, especias, plantas aromaticas.</t>
  </si>
  <si>
    <t>Leche, huevo, caseinato.</t>
  </si>
  <si>
    <t>868 kJ</t>
  </si>
  <si>
    <t>209.3 kcal</t>
  </si>
  <si>
    <t>PANES</t>
  </si>
  <si>
    <t>Contiene FRUTOS DE CÁSCARA. Puede contener SULFITOS.</t>
  </si>
  <si>
    <t>1390 kJ</t>
  </si>
  <si>
    <t>6,1g</t>
  </si>
  <si>
    <t>0,8g</t>
  </si>
  <si>
    <t>60,1g</t>
  </si>
  <si>
    <t>39,4g</t>
  </si>
  <si>
    <t>5,2g</t>
  </si>
  <si>
    <t>3209</t>
  </si>
  <si>
    <t>GRANEL PISTACHO CHOCO LECHE</t>
  </si>
  <si>
    <t>Cobertura de chocolate con leche (70 %) (Azúcar, manteca de cacao, LECHE en polvo, pasta de cacao, lactosuero (LECHE), emulgentes (lecitina de girasol, E-476) y aroma),  PISTACHOS (22%), azúcar, jarabe glucosa y agentes de recubrimiento (E-414y E-904).  Cacao mínimo 28,5 %.</t>
  </si>
  <si>
    <t>Contiene pistachos y leche. Puede contener trazas de soja, cacahuete y otros frutos de  cáscara.</t>
  </si>
  <si>
    <t>2234 kJ</t>
  </si>
  <si>
    <t>3210</t>
  </si>
  <si>
    <t>GRANEL ALMENDRA CACAO POLVO</t>
  </si>
  <si>
    <t>6,6500</t>
  </si>
  <si>
    <t>Contiene almendra. Puede contener trazas leche, soja, cacahuetes y otros frutos de  cáscara</t>
  </si>
  <si>
    <t>3211</t>
  </si>
  <si>
    <t>GRANEL PIPA 3 CHOCOS</t>
  </si>
  <si>
    <t>4,6000</t>
  </si>
  <si>
    <t>3212</t>
  </si>
  <si>
    <t>GRANEL NUEZ MITADES CHOCO LECHE</t>
  </si>
  <si>
    <t>3213</t>
  </si>
  <si>
    <t>GRANEL ANACARDO CHOCO NEGRO</t>
  </si>
  <si>
    <t>Contiene anacardos. Puede contener trazas de leche, soja, cacahuetes y otros frutos de  cáscara</t>
  </si>
  <si>
    <t>3214</t>
  </si>
  <si>
    <t>GRANEL FRESA TAILANDIA CHOCO BLANCO</t>
  </si>
  <si>
    <t>9,6500</t>
  </si>
  <si>
    <t>3215</t>
  </si>
  <si>
    <t>GRANEL ARÁNDANO INFUSIÓN NARANJA CHOCO NEGRO</t>
  </si>
  <si>
    <t>PALOMITAS</t>
  </si>
  <si>
    <t>1,9080</t>
  </si>
  <si>
    <t>PUEDE CONTENER FRUTOS DE CASCARA, CACAHUETE, GLUTEN, HUEVO, LECHE, SULFITOS Y SESAMO</t>
  </si>
  <si>
    <t>1808 kJ</t>
  </si>
  <si>
    <t>8,1g</t>
  </si>
  <si>
    <t>1,5g</t>
  </si>
  <si>
    <t>88g</t>
  </si>
  <si>
    <t>2,0460</t>
  </si>
  <si>
    <t>Azúcar moreno, maíz, glucosa líquida, ALMENDRA granillo (12,2%), aceite de girasol, antioxidante E-336, aroma de vainilla, aceite de SOJA Y LECITINA DE SOJA</t>
  </si>
  <si>
    <t>CONTIENE FRUTOS DE CÁSCARA. PUEDE CONTENER GLUTEN, CACAHUETE, HUEVO, LECHE, SULFITOS Y SESAMO</t>
  </si>
  <si>
    <t>1771 kJ</t>
  </si>
  <si>
    <t>419 kcal</t>
  </si>
  <si>
    <t>0,9g</t>
  </si>
  <si>
    <t>80g</t>
  </si>
  <si>
    <t>47,6g</t>
  </si>
  <si>
    <t>3,2661</t>
  </si>
  <si>
    <t>3,8160</t>
  </si>
  <si>
    <t>Azúcar moreno, maíz, glucosa líquida, ALMENDRA granillo (12,2%), aceite de girasol, antioxidante E-336, aroma de vainilla, aceite de SOJA Y LECITINA DE SOJA.</t>
  </si>
  <si>
    <t>Azúcar, maíz, glucosa líquida y fructosa, turrón (13,1 %) (ALMENDRA, miel, azúcar, jarabe de glucosa, emulgente (E-471), clara de HUEVO), aceitede girasol, aroma de turrón 2,6% (contiene SULFITOS), colorante (E-150d), antioxidante E-336, aceite de SOJA Y LECITINA DE SOJA</t>
  </si>
  <si>
    <t>CONTIENE FRUTOS DE CÁSCARA, HUEVO Y SULFITOS. PUEDE CONTENER CACAHUETE, GLUTEN, LECHE, Y SESAMO</t>
  </si>
  <si>
    <t>422 kcal</t>
  </si>
  <si>
    <t>52,2g</t>
  </si>
  <si>
    <t>3,2700</t>
  </si>
  <si>
    <t>Azúcar, maíz, glucosa líquida y fructosa, aceite de girasol, sal, antioxidante E-336, aroma de vainilla (contiene acidulante E-330, espesante E-415, conservadores E-202 y E-211 y colorante E-150d), aceite de SOJA Y LECITINA DE SOJA.</t>
  </si>
  <si>
    <t>1722 kJ</t>
  </si>
  <si>
    <t>407 kcal</t>
  </si>
  <si>
    <t>90g</t>
  </si>
  <si>
    <t>53,5g</t>
  </si>
  <si>
    <t>1,8g</t>
  </si>
  <si>
    <t>Cabello de ángel 50% (pulpa de calabaza, azúcar, jarabe de glucosa y fructosa, espesantes:  E1442, E410, conservadores: E202 y 223 (SULFITOS), acidulante: E296 y aromas), harina de TRIGO, manteca de cerdo (manteca de cerdo, estabilizante E471), agua, margarina (grasa de  palma, agua, aceite de girasol, emulgente (mono y diglicéridos de ácidos grasos), lecitinas, sal,  corrector de acidez (ácido cítrico, citratos de sodio), aroma, colorante (carotenos)), HUEVO  entero pasteurizado (HUEVO de gallina, conservador E202, antioxidante E330), sal (sal marina refinada y antiaglomerante E536), azúcar, azúcar glass y canela.</t>
  </si>
  <si>
    <t>Contiene trigo, sulfitos, huevo y soja. Puede contener trazas de leche, soja, sésamo, frutos con cáscara y cacahuetes</t>
  </si>
  <si>
    <t>1881,6 kJ</t>
  </si>
  <si>
    <t>450,1 kcal</t>
  </si>
  <si>
    <t>10,6g</t>
  </si>
  <si>
    <t>50,7g</t>
  </si>
  <si>
    <t>43,4g</t>
  </si>
  <si>
    <t>3,3g</t>
  </si>
  <si>
    <t>30</t>
  </si>
  <si>
    <t>190</t>
  </si>
  <si>
    <t>EL ALMENDRO</t>
  </si>
  <si>
    <t>ALMENDRA (70%) (España), miel (14,7%), azúcar, oblea [fécula de patata, aceite de girasol]. CLARA DE HUEVO.</t>
  </si>
  <si>
    <t>Puede contener CACAHUETES, OTROS FRUTOS DE CÁSCARA.</t>
  </si>
  <si>
    <t>2248 kJ</t>
  </si>
  <si>
    <t>541 kcal</t>
  </si>
  <si>
    <t>2,8g</t>
  </si>
  <si>
    <t>ALMENDRAS tostadas (70%), miel (15%), azúcar, estabilizante (E471), CLARA DE HUEVO</t>
  </si>
  <si>
    <t>Puede contener CACAHUETES, OTROS FRUTOS DE CÁSCARA</t>
  </si>
  <si>
    <t>3,5g</t>
  </si>
  <si>
    <t>18,9g</t>
  </si>
  <si>
    <t>3,6200</t>
  </si>
  <si>
    <t>Azúcar, ALMENDRA (41%), YEMA en polvo (7,0%), agua, jarabe de glucosa, conservador (E-200), aroma</t>
  </si>
  <si>
    <t>ALMENDRA, HUEVO</t>
  </si>
  <si>
    <t>2074 kJ</t>
  </si>
  <si>
    <t>3,4g</t>
  </si>
  <si>
    <t>Turrón blando (90%) [ALMENDRA (70%), miel, azúcar, CLARA DE HUEVO, estabilizante (mono y diglicéridos de los ácidos grasos)]. Chocolate (10%) [azúcar, pasta de cacao, manteca de cacao, emulgente (lecitina de girasol)].</t>
  </si>
  <si>
    <t>Puede contener CACAHUETES, OTROS FRUTOS DE CÁSCARA. Contiene HUEVO.</t>
  </si>
  <si>
    <t>2253 kJ</t>
  </si>
  <si>
    <t>Pasta de Mazapán (75,85%) [ALMENDRA (45%), azúcar, agua, jarabe de glucosa y fructosa, conservador (ácido sórbico), acidulante (ácido cítrico)]. Preparado de frambuesa (16%) [puré concentrado de manzana, concentrado de zumo de manzana, concentrado de zumo de frambuesa, gelificante (pectinas), fibra cítrica, concentrado de sauco, aroma natural]. Chocolate negro (6%) [pasta de cacao, azúcar, manteca de cacao, emulgente (lecitinas de SOJA y girasol), aroma natural de vainilla]. Frambuesa liofilizada (2,0%), Colorante : carmin. Puede contener LECHE, OTROS FRUTOS DE CÁSCARA, CACAHUETE.</t>
  </si>
  <si>
    <t>Puede contener LECHE, OTROS FRUTOS DE CÁSCARA, CACAHUETE.</t>
  </si>
  <si>
    <t>1943 kJ</t>
  </si>
  <si>
    <t>465 kcal</t>
  </si>
  <si>
    <t>7,8g</t>
  </si>
  <si>
    <t>Azúcar, ALMENDRA (20%) (España), manteca de cacao, aceite de girasol, LECHE entera en polvo, LECHE desnatada en polvo, chocolate negro granulado (5,0%) [azúcar, pasta de cacao, manteca de cacao, aroma natural de vainilla, lecitina de girasol]. Pasta de café (1,1%) [café, manteca de cacao, emulgente (lecitinas de girasol)]. Café liofilizado (1,0%) [maltodextrina, azúcar, café, espesante (E-401)]. Lecitinas de SOJA y girasol.</t>
  </si>
  <si>
    <t>Contiene ALMENDRA, LECHE, SOJA. Puede contener HUEVO, GLUTEN, CACAHUETE.</t>
  </si>
  <si>
    <t>2501 kJ</t>
  </si>
  <si>
    <t>602 kcal</t>
  </si>
  <si>
    <t>0,24g</t>
  </si>
  <si>
    <t>Azúcar, ALMENDRA (40%) (España), YEMA en polvo (6,5%), agua, jarabe de glucosa, limón en polvo (2,0%) [maltodextrina, zumo concentrado de limón, aroma natural de limón]. Conservador (E-200), aromas.</t>
  </si>
  <si>
    <t>Contiene ALMENDRA, HUEVO. Puede contener LECHE, OTROS FRUTOS DE CÁSCARA .</t>
  </si>
  <si>
    <t>2025 kJ</t>
  </si>
  <si>
    <t>10g</t>
  </si>
  <si>
    <t>1. Turrón de caramelo : ALMENDRAS tostadas (53%) (España), azúcar, miel, SÉSAMO (7,0%), jarabe de glucosa, oblea [fécula de patata, aceite de girasol]. Puede contener CACAHUETES, HUEVO, LECHE, SOJA, OTROS FRUTOS DE CÁSCARA.  2. Turrón duro : ALMENDRAS tostadas (60%) (España), azúcar, miel, oblea [fécula de patata, aceite de girasol]. CLARA DE HUEVO. Puede contener CACAHUETES, SÉSAMO, OTROS FRUTOS DE CÁSCARA , LECHE, SOJA.  3. Turrón crocanti : ALMENDRAS tostadas (60%) (España), azúcar, miel, oblea [fécula de patata, aceite de girasol].  Puede contener CACAHUETES, SÉSAMO, HUEVO, OTROS FRUTOS DE CÁSCARA , LECHE, SOJA.</t>
  </si>
  <si>
    <t>Puede contener CACAHUETES, SÉSAMO, HUEVO, OTROS FRUTOS DE CÁSCARA , LECHE, SOJA.</t>
  </si>
  <si>
    <t>2224 kJ</t>
  </si>
  <si>
    <t>4,7100</t>
  </si>
  <si>
    <t>380,00</t>
  </si>
  <si>
    <t>1. Turrón blando con chocolate : Turrón blando (90%) [ALMENDRA (70%), miel, azúcar, CLARA DE HUEVO, estabilizante (mono y diglicéridos de los ácidos grasos)]. Chocolate (10%) [azúcar, pasta de cacao, manteca de cacao, emulgente (lecitina de girasol)]. Puede contener CACAHUETES, OTROS FRUTOS DE CÁSCARA .  2. Turrón de chocolate con almendras y café: Azúcar, manteca de cacao, ALMENDRA (20%), aceite de girasol, LECHE entera en polvo, LECHE desnatada en polvo, chocolate negro granulado (6,0%) [azúcar, pasta de cacao, manteca de cacao, aroma natural de vainilla, lecitina de girasol]. Pasta de café (1,2%) [café, manteca de cacao, emulgente (lecitinas de girasol)]. Café liofilizado (1,0%) [maltodextrina, azúcar, café, espesante (E-401)]. Lecitinas de SOJA y girasol. Puede contener HUEVO, GLUTEN, CACAHUETE.  3. Turrón duro: ALMENDRA (63%) (España), miel (18,7%), azúcar, oblea [fécula de patata, aceite de girasol]. CLARA DE HUEVO. Puede contener CACAHUETES, SÉSAMO, OTROS FRUTOS DE CÁSCARA , LECHE, SOJA.  4. Turrón yema tostada con limón: Azúcar, ALMENDRA (40%), YEMA en polvo (6,5%), agua, jarabe de glucosa, limón en polvo (2,0%) [maltodextrina, zumo concentrado de limón, aroma natural de limón]. Conservador (E-200), aromas.</t>
  </si>
  <si>
    <t>ALMENDRA, HUEVO, LECHE, SOJA. Puede contener CACAHUETES, OTROS FRUTOS DE CÁSCARA, GLUTEN,</t>
  </si>
  <si>
    <t>370,00</t>
  </si>
  <si>
    <t>1. Turrón blando: ALMENDRAS tostadas (67%) (España), miel (16,5%), azúcar, estabilizante (E471), CLARA DE HUEVO. Puede contener CACAHUETES, OTROS FRUTOS DE CÁSCARA .  2. Turrón duro: ALMENDRA (63%) (España), miel (18,7%), azúcar, oblea [fécula de patata, aceite de girasol]. CLARA DE HUEVO. Puede contener CACAHUETES, SÉSAMO, OTROS FRUTOS DE CÁSCARA , LECHE, SOJA.  3. Turrón crocanti con chocolate : ALMENDRAS (50%) (España), azúcar, cobertura de chocolate con LECHE (12,3%) [azúcar, manteca de cacao, LECHE entera en polvo, pasta de cacao, emulgente (lecitinas de SOJA y girasol), aroma natural de vainilla, Cacao 35% mínimo]. Miel, oblea [fécula de patata, aceite de girasol]. Puede contener CACAHUETES, SÉSAMO, HUEVOS, OTROS FRUTOS DE CÁSCARA .  4. Turrón yema tostada: Azúcar, ALMENDRA (41%) (España), agua, YEMA en polvo, jarabe de glucosa, conservador (E-200), aroma, YEMA (13%). Puede contener LECHE, OTROS FRUTOS DE CÁSCARA. Puede contener CACAHUETES, OTROS FRUTOS DE CÁSCARA, SÉSAMO</t>
  </si>
  <si>
    <t>ALMENDRA, HUEVO, LECHE, SOJA. Puede contener CACAHUETES, OTROS FRUTOS DE CÁSCARA, SÉSAMO</t>
  </si>
  <si>
    <t>PALITOS</t>
  </si>
  <si>
    <t>136,00</t>
  </si>
  <si>
    <t>ALMENDRA (39%) (UE, No UE), miel, azúcar, chocolate (18%) [pasta de cacao (No UE), azúcar, manteca de cacao (No UE), emulgente (lecitinas de SOJA y girasol), aroma natural de vainilla, Cacao 70% mínimo]. Oblea [fécula de patata, aceite de girasol]. Sal, CLARA DE HUEVO.</t>
  </si>
  <si>
    <t>Contiene ALMENDRA, SOJA, HUEVO. Puede contener CACAHUETES, SÉSAMO, LECHE, OTROS FRUTOS DE CÁSCARA .</t>
  </si>
  <si>
    <t>2139 kJ</t>
  </si>
  <si>
    <t>513 kcal</t>
  </si>
  <si>
    <t>3,2500</t>
  </si>
  <si>
    <t>142,00</t>
  </si>
  <si>
    <t>Turrón blando (34%) [ALMENDRA (72,8%) (UE, No UE), miel, azúcar, estabilizante (E-471), clara de HUEVO]. Manteca de cacao (No UE), azúcar, LECHE entera en polvo, LECHE desnatada en polvo, LACTOSUERO en polvo, emulgente (lecitinas de SOJA y girasol), cacao desgrasado en polvo, aroma natural de vainilla</t>
  </si>
  <si>
    <t>Contiene ALMENDRA, HUEVO, LECHE, SOJA. Puede contener CACAHUETES, GLUTEN , OTROS FRUTOS DE CÁSCARA .</t>
  </si>
  <si>
    <t>2403 kJ</t>
  </si>
  <si>
    <t>0,09g</t>
  </si>
  <si>
    <t>126,00</t>
  </si>
  <si>
    <t>ALMENDRA (37%) (UE, No UE), miel, azúcar, Chocolate con LECHE (18%) [azúcar, manteca de cacao (No UE), LECHE entera en polvo, pasta de cacao (No UE), emulgente (lecitinas de SOJA y girasol), extracto de vainilla]. Oblea [fécula de patata, aceite de girasol, colorante (E-150c)]. Sal.</t>
  </si>
  <si>
    <t>Contiene ALMENDRA, LECHE, SOJA.  Puede contener CACAHUETES, SÉSAMO, HUEVO, OTROS FRUTOS DE CÁSCARA .</t>
  </si>
  <si>
    <t>9,5g</t>
  </si>
  <si>
    <t>0,46g</t>
  </si>
  <si>
    <t>Contiene ALMENDRA, SOJA, HUEVO. Puede contener CACAHUETES, SÉSAMO, LECHE, OTROS FRUTOS DE CÁSCARA</t>
  </si>
  <si>
    <t>ALMENDRA (45%) (UE, No UE), miel, azúcar, oblea [fécula de patata, aceite de girasol, colorante (E-150c)]. Sal (0,5%).</t>
  </si>
  <si>
    <t>Contiene ALMENDRA. Puede contener CACAHUETES, SÉSAMO, HUEVO, LECHE, OTROS FRUTOS DE CÁSCARA , SOJA</t>
  </si>
  <si>
    <t>2133 kJ</t>
  </si>
  <si>
    <t>2,4g</t>
  </si>
  <si>
    <t>0,53g</t>
  </si>
  <si>
    <t>144,00</t>
  </si>
  <si>
    <t>ALMENDRA (34,5%) (UE, No UE), miel, azúcar, chocolate blanco (20%) [azúcar, manteca de cacao (No UE), LECHE entera en polvo, emulgente (lecitinas de SOJA y girasol), aroma natural de vainilla]. Oblea [fécula de patata, aceite de girasol]. Sal, frambuesa liofilizada (0,3%) (UE, No UE), aroma, fresa liofilizada (0,1%) (UE, No UE). Puede contener CACAHUETES, SÉSAMO, HUEVO, OTROS FRUTOS DE CÁSCARA.</t>
  </si>
  <si>
    <t>Contiene ALMENDRA, LECHE, SOJA. Puede contener CACAHUETES, SÉSAMO, HUEVO, OTROS FRUTOS DE CÁSCARA.</t>
  </si>
  <si>
    <t>2041 kJ</t>
  </si>
  <si>
    <t>488 kcal</t>
  </si>
  <si>
    <t>6,3g</t>
  </si>
  <si>
    <t>8,5g</t>
  </si>
  <si>
    <t>0,49g</t>
  </si>
  <si>
    <t>ALMENDRA (33%) (UE, No UE), miel, azúcar, chocolate con LECHE (20%) [azúcar, manteca de cacao (No UE), LECHE entera en polvo, pasta de cacao (No UE), emulgente (lecitinas de SOJA y girasol), aroma natural de vainilla]. Coco rallado (4,0%) (No UE), oblea [fécula de patata, aceite de girasol]. Sal, aroma natural de coco. Puede contener CACAHUETES, SÉSAMO, HUEVO, OTROS FRUTOS DE CÁSCARA.</t>
  </si>
  <si>
    <t>2088 kJ</t>
  </si>
  <si>
    <t>ALMENDRA (35%) (UE, No UE), miel, azúcar, chocolate blanco (20%) [azúcar, manteca de cacao (No UE), LECHE entera en polvo, LECHE desnatada en polvo, LACTOSUERO en polvo, cacao desgrasado en polvo, emulgente (lecitina de SOJA), aroma natural de vainilla]. Oblea [fécula de patata, aceite de girasol]. Sal (0,58%) (No UE). Puede contener CACAHUETES, SÉSAMO, HUEVO, OTROS FRUTOS DE CÁSCARA.</t>
  </si>
  <si>
    <t>9,4g</t>
  </si>
  <si>
    <t>0,61g</t>
  </si>
  <si>
    <t>DELAVIUDA</t>
  </si>
  <si>
    <t>Azúcar, almendra (UE, No UE), manteca de cacao (No UE), LECHE entera en polvo, miel, galleta de AVENA (4,3%) [copos de AVENA, aceite de girasol, harina de TRIGO integral, azúcar, jarabe de glucosa y fructosa, carbonato ácido de sodio, carbonato ácido de amonio, sal]. LECHE desnatada en polvo, LACTOSUERO en polvo, emulgente (lecitinas de SOJA y girasol), pasta de cacao (No UE), mono y diglicéridos de ácidos grasos, cacao en polvo, CLARA DE HUEVO, aroma.</t>
  </si>
  <si>
    <t>Contiene ALMENDRA, LECHE, AVENA, TRIGO, SOJA, HUEVO. Puede contener OTROS FRUTOS DE CÁSCARA, CACAHUETE.</t>
  </si>
  <si>
    <t>0,16g</t>
  </si>
  <si>
    <t>Azúcar, manteca de cacao (No UE), pasta de frambuesa (19%) (UE) [puré de frambuesa, zumo concentrado de limón, zumo concentrado de cereza, jarabe de glucosa, azúcar, jarabe de azúcar invertido, aroma natural]. LECHE entera en polvo, aceite de girasol, LECHE desnatada en polvo, frambuesa liofilizada (2,0%) [jarabe de glucosa, frambuesa (UE)]. Emulgente (lecitinas de SOJA y girasol), aromas.</t>
  </si>
  <si>
    <t>Contiene LECHE, SOJA. Puede contener CACAHUETES, HUEVO, OTROS FRUTOS DE CÁSCARA , GLUTEN.</t>
  </si>
  <si>
    <t>5,7g</t>
  </si>
  <si>
    <t>0,23g</t>
  </si>
  <si>
    <t>Azúcar, pasta de naranja (18,9%) (UE) [azúcar, zumo de naranja (de zumo concentrado) (34%), jarabe de glucosa, humectante (glicerina), aroma natural de naranja, acidulante (ácido cítrico), corrector de acidez (citrato de sodio), gelificante (pectina)]. Manteca de cacao (No UE), LECHE entera en polvo, aceite de girasol, LECHE desnatada en polvo, cubitos de naranja y calabaza confitada (3,8%) (UE) [jarabe de glucosa-fructosa, calabaza, azúcar, harina de arroz, piel de naranja, acidulante (ácido cítrico), conservador (METABISULFITO SÓDICO), colorantes (cochinilla, curcumina, azul brillante)]. Pasta de cacao (No UE), ALMENDRA, emulgente (lecitinas de SOJA y girasol), aromas.</t>
  </si>
  <si>
    <t>Contiene LECHE, SULFITO, ALMENDRA, SOJA.  Puede contener HUEVO, GLUTEN , OTROS FRUTOS DE CÁSCARA , CACAHUETE</t>
  </si>
  <si>
    <t>55g</t>
  </si>
  <si>
    <t>3293</t>
  </si>
  <si>
    <t>GRANEL MELOCOTÓN BAÑADO EN CHOCOLATE BLANCO</t>
  </si>
  <si>
    <t>Cobertura de chocolate blanco (50%) (azúcar, manteca de cacao, LECHE en polvo,  emulgente: lecitina de girasol y aroma), lágrima de melocotón (33%) (Azúcar, pure de  melocotón (melocotón, ácido ascórbico (conservante) (30%), jarabe de glucosa,  gelificante (pectina), agua, acidulante (ácido cítrico), agente de recubrimiento (cera de  carnauba) y aroma), azúcar , agentes de recubrimiento (E-414 y E-904) y jarabe de  glucosa. Cacao: 29,7% mínimo en chocolate.</t>
  </si>
  <si>
    <t>0,21 g</t>
  </si>
  <si>
    <t>3294</t>
  </si>
  <si>
    <t>GRANEL PLÁTANO BAÑADO EN CHOCOLATE CON LECHE</t>
  </si>
  <si>
    <t>4,8500</t>
  </si>
  <si>
    <t>LECHE. Puede contener trazas de SOJA, CACAHUETE y FRUTOS DE CÁSCARA</t>
  </si>
  <si>
    <t>3295</t>
  </si>
  <si>
    <t>GRANEL AVELLANAS BAÑADAS EN CHOCOLATE BLANCO CON CANELA</t>
  </si>
  <si>
    <t>Cobertura de chocolate blanco (50%) (azúcar, manteca de cacao, LECHE en polvo, emulgente: lecitina de girasol y aroma), AVELLANAS (42%), azúcar, jarabe de glucosa y canela (0,7%). Cacao mínimo 29,7%.</t>
  </si>
  <si>
    <t>AVELLANAS, LECHE. Puede contener trazas de SOJA, CACAHUETE y otros FRUTOS DE CÁSCARA</t>
  </si>
  <si>
    <t>67% leche entera, 25% café Delta (agua, extracto líquido de café), azúcar, maltodextrina, estabilizantes: celulosa, carboximetilcelulosa sódica, pectinas, regulador de acidez: fosfatos de sodio</t>
  </si>
  <si>
    <t>379 kJ</t>
  </si>
  <si>
    <t>90 Kcal</t>
  </si>
  <si>
    <t>0,23 g</t>
  </si>
  <si>
    <t>3298</t>
  </si>
  <si>
    <t>GRANEL AVELLANAS CARAMELIZADAS A LA SAL</t>
  </si>
  <si>
    <t>AVELLANA, azúcar, miel y sal</t>
  </si>
  <si>
    <t>AVELLANAS</t>
  </si>
  <si>
    <t>&lt;0,1 g</t>
  </si>
  <si>
    <t>8,0761</t>
  </si>
  <si>
    <t>ALMENDRA, sal, harina de arroz</t>
  </si>
  <si>
    <t>FRUTOS DE CÁSCARA. Puede contener trazas de cereales que contengan GLUTEN, CACAHUETES, LECHE, SOJA, MOSTAZA y SULFITOS</t>
  </si>
  <si>
    <t>ANACARDO (78%), azúcar, miel (4%), sal, aceite de girasol, almidón de maíz, estabilizador (E-461, E-415), aroma de miel</t>
  </si>
  <si>
    <t>CACAHUETES (50%), harina de maíz, almidón de maíz, espesante (dextrina), aceite de girasol, estabilizante (bicarbonato sódico), agua, azúcar, aroma chili (2,5%) (sal, maltodextrina, especias, aromas, potenciador de sabor (E-621), colorante  (E-160c), sal.</t>
  </si>
  <si>
    <t>CACAHUETES. Puede contener trazas de FRUTOS DE CÁSCARA</t>
  </si>
  <si>
    <t>Pistacho con cáscara y sal (1-1,5%)</t>
  </si>
  <si>
    <t>PISTACHO. Puede contener trazas de CACAHUETES y otros FRUTOS DE CÁSCARA</t>
  </si>
  <si>
    <t>Harina de TRIGO, CACAHUETE (25%), azúcar, almidón modificado de máiz, semillas de SÉSAMO, maltodextrina, salsa de soja (agua, habas de SOJA, TRIGO, sal), sal, colorantes: (E-150a, E-160c, E-100 y E-141), alga</t>
  </si>
  <si>
    <t>GLUTEN, CACAHUETES, SOJA y SÉSAMO</t>
  </si>
  <si>
    <t>CACAHUETE (25%), harina de TRIGO, almidón de maíz, azúcar, harina de maíz, aceite de coco, sazonador de tomate (tomate en polvo, sal, azúcar, ajo en polvo, salsa de SOJA en polvo (TRIGO, SOJA, dextrina, sal, koji, colorante: (E150c), acidulante: (E330), cebolla en polvo, potenciador del sabor: (E635)), sazonador de queso (queso en polvo (LECHE), sal,  suero de LECHE en polvo, tomate en polvo, azúcar, especia, proteína vegetal hidrolizada, chili dulce, extracto de levadura, antiaglomerante: (E551), aroma de queso, colorante: (E160c), potenciador del sabor: (E635)), almidón de  patata, gasificante: (E500), colorantes: (E160c, E120).</t>
  </si>
  <si>
    <t>CACAHUETES, GLUTEN, SOJA y LECHE. Puede contener trazas de PESCADO, MOLUSCOS, SÉSAMO, APIO y FRUTOS DE CÁSCARA</t>
  </si>
  <si>
    <t>ALMENDRA (34%) (UE, No UE), chocolate con LECHE (25%) [azúcar, manteca de cacao (No UE), LECHE entera en polvo, pasta de cacao (No UE), emulgente (lecitinas de SOJA y girasol), aroma natural de vainilla]. Pipas de calabaza (13%), AVELLANA (12%), miel (11,5%), pasta de manzana [concentrado de zumo de manzana (3,5%), concentrado de puré de manzana]. Puede contener CACAHUETES.</t>
  </si>
  <si>
    <t>SOJA, FRUTOS DE CÁSCRA, LECHE. Puede contener trazas de CACAHUETE</t>
  </si>
  <si>
    <t>2312 kJ</t>
  </si>
  <si>
    <t>Frutas y frutas azucaradas (50%) [arándano rojo azucarado (no UE) 23% (azúcar, arándano, aceite de girasol), arándano azul liofilizado (5,0%) (UE, No UE), albaricoque seco (albaricoque, harina de arroz) (26%), coco (10%)]. ALMENDRA (20%) (UE, No UE), jarabe de arroz, pipas de calabaza (7,0%) (No UE), pasta de ALMENDRA (3,0%), jarabe de arroz deshidratado en polvo, aceite de girasol, aroma natural de arándano azul, sal, antioxidante (Extrato rico en tocoferoles).</t>
  </si>
  <si>
    <t>FRUTOS DE CÁSCARA. Puede contener CACAHUETES, LECHE, SOJA, OTROS FRUTOS DE CÁSCARA.</t>
  </si>
  <si>
    <t>0,24 g</t>
  </si>
  <si>
    <t>3317</t>
  </si>
  <si>
    <t>GRANEL MANGO BAÑADO EN CHOCOLATE BLANCO</t>
  </si>
  <si>
    <t>SULFITOS, LECHE. Puede contener trazas de SOJA, CACAHUETE y FRUTOS DE CÁSCARA</t>
  </si>
  <si>
    <t>Azúcar, agua, alcohol, aromas, vino tinto</t>
  </si>
  <si>
    <t>ALMENDRAS tostadas (60%), azúcar, oblea (fécula de patata, aceite de girasol), CLARA DE HUEVO. Puede contener CACAHUETES, SÉSAMO, OTROS FRUTOS DE CÁSCARA, LECHE, SOJA</t>
  </si>
  <si>
    <t>FRUTOS DE CÁSCARA, HUEVO</t>
  </si>
  <si>
    <t>ALMENDRAS (53%) (UE, No UE), azúcar, miel, cobertura de chocolate con LECHE (7,5%) [azúcar, manteca de cacao (No UE), LECHE entera en polvo, pasta de cacao (No UE), emulgente (lecitinas de SOJA y girasol), aroma natural de vainilla, Cacao 35% mínimo]. Oblea [fécula de patata, aceite de girasol]. Puede contener CACAHUETES, SÉSAMO, HUEVO, OTROS FRUTOS DE CÁSCARA.</t>
  </si>
  <si>
    <t>FRUTOS DE CÁSCARA, LECHE, SOJA</t>
  </si>
  <si>
    <t>2284 kJ</t>
  </si>
  <si>
    <t>ALMENDRAS tostadas con piel (53%) (UE, No UE), azúcar, miel, SÉSAMO (7,0%), jarabe de glucosa, oblea [fécula de patata, aceite de girasol]. Puede contener CACAHUETES, HUEVO, OTROS FRUTOS DE CÁSCARA , LECHE.</t>
  </si>
  <si>
    <t>FRUTOS DE CÁSCARA, SÉSAMO</t>
  </si>
  <si>
    <t>ALMENDRAS tostadas (55,2%) (UE, No UE), azúcar, miel, naranja confitada (8%) (UE) [piel de naranja, jarabe de glucosa-fructosa, azúcar, acidulante (ácido cítrico), conservadores (sorbato potásico, METABISULFITO SÓDICO)]. Oblea [fécula de patata, aceite de girasol]. ALBÚMINA DE HUEVO. Puede contener CACAHUETES, SÉSAMO, OTROS FRUTOS DE CÁSCARA , LECHE, SOJA.</t>
  </si>
  <si>
    <t>FRUTOS DE CÁSCARA, HUEVO, SULFITOS</t>
  </si>
  <si>
    <t>ALMENDRAS tostadas (64%) (UE, No UE), azúcar, miel, estabilizante (E-471), CLARA DE HUEVO. Puede contener CACAHUETES, SÉSAMO, OTROS FRUTOS DE CÁSCARA , LECHE, SOJA.</t>
  </si>
  <si>
    <t>2304 kJ</t>
  </si>
  <si>
    <t>ALMENDRA (48%) (UE, No UE), miel (24%), azúcar, oblea [fécula de patata, aceite de girasol]. Sal (0,3%), clara de HUEVO. Puede contener CACAHUETES, SÉSAMO, LECHE, OTROS FRUTOS DE CÁSCARA , SOJA.</t>
  </si>
  <si>
    <t>ALMENDRA (37%) (UE, No UE), miel (21%), azúcar (21%), Chocolate con LECHE (18%) [azúcar, manteca de cacao (No UE), LECHE entera en polvo, pasta de cacao (No UE), emulgente (lecitinas de SOJA y girasol), extracto de vainilla]. Oblea [fécula de patata, aceite de girasol, colorante (E-150c)]. Sal. Puede contener CACAHUETES, SÉSAMO, HUEVO, OTROS FRUTOS DE CÁSCARA .</t>
  </si>
  <si>
    <t>9,5 g</t>
  </si>
  <si>
    <t>0,46 g</t>
  </si>
  <si>
    <t>1. Palitos de turrón de caramelo y chocolate con leche : ALMENDRA (37%) (UE, No UE), miel (21%), azúcar (21%), Chocolate con LECHE (18%) [azúcar, manteca de cacao (No UE), LECHE entera en polvo, pasta de cacao (No UE), emulgente (lecitinas de SOJA y girasol), extracto de vainilla]. Oblea [fécula de patata, aceite de girasol, colorante (E-150c)]. Sal. Puede contener CACAHUETES, SÉSAMO, HUEVO, OTROS FRUTOS DE CÁSCARA .  2. Palitos de turrón caramelo con almendras a la sal : ALMENDRA (45%) (UE, No UE), miel (25%), azúcar (25%), oblea [fécula de patata, aceite de girasol, colorante (E-150c)]. Sal (0,5%). Puede contener CACAHUETES, SÉSAMO, HUEVO, LECHE, OTROS FRUTOS DE CÁSCARA , SOJA.  3. Palitos de turrón de almendra a la sal: ALMENDRA (48%) (UE, No UE), miel (24%), azúcar, oblea [fécula de patata, aceite de girasol]. Sal (0,3%), clara de HUEVO. Puede contener CACAHUETES, SÉSAMO, LECHE, OTROS FRUTOS DE CÁSCARA , SOJA.</t>
  </si>
  <si>
    <t>FRUTOS DE CÁSCARA, LECHE, SOJA, HUEVO</t>
  </si>
  <si>
    <t>2153,67 kJ</t>
  </si>
  <si>
    <t>28,33 g</t>
  </si>
  <si>
    <t>3,97 g</t>
  </si>
  <si>
    <t>52,33 g</t>
  </si>
  <si>
    <t>51,67 g</t>
  </si>
  <si>
    <t>10,17 g</t>
  </si>
  <si>
    <t>0,44 g</t>
  </si>
  <si>
    <t>NUECES de macadamia, azúcar, agua</t>
  </si>
  <si>
    <t>CACAHUETE con piel, azúcar y agua</t>
  </si>
  <si>
    <t>ALMENDRA, azúcar, jarabe de glucosa, fructosa, piñones, canela, conservador: ácido sórbico, acidulante: ácido cítrico, colorantes (E-161b, E-160a(i), E-120, E-150a, maltodextrina, E-133, E-150c, E-141) y aromas (limón, plátano, fresa, frutos del bosque, naranja, pera). Puede contener trazas de GLUTEN, HUEVOS, SOJA.</t>
  </si>
  <si>
    <t>489 kJ</t>
  </si>
  <si>
    <t>2045 Kcal</t>
  </si>
  <si>
    <t>43,6 g</t>
  </si>
  <si>
    <t>0,013 g</t>
  </si>
  <si>
    <t>427</t>
  </si>
  <si>
    <t>GRANEL CARAMELO DE GOMA</t>
  </si>
  <si>
    <t>4,0426</t>
  </si>
  <si>
    <t>JARABE DE GLUCOSA, AZÚCAR, 8% ZUMO DE (UVA, PERA, PIÑA, MELOCOTÓN) A PARTIR DE COCENTRADO, JARABE DE AZÚCAR INVERTIDO; GELIFICANTE: PECTINAS; ACIDUANTE: ÁCIDO CÍTRICO; CORRECTOR DE ACIDEZ: CITRATOS DE SODIO; AROMAS; CONCENTRADO VEGETAL: ZANAHORIA, ESPITULINA, CALABAZA, HIBISCO, GROSELLA NEGRA, COLORANTES: E160c.</t>
  </si>
  <si>
    <t>PUEDE CONTENER TRAZAS DE LECHE</t>
  </si>
  <si>
    <t>1400 KJ</t>
  </si>
  <si>
    <t>329 KCAL</t>
  </si>
  <si>
    <t>0,38 G</t>
  </si>
  <si>
    <t>Dátiles (Origen: Túnez) 90%, NUECES 5%, coco 5%</t>
  </si>
  <si>
    <t>FRUTOS DE CÁSCARA y SULFITOS</t>
  </si>
  <si>
    <t>1554 kJ</t>
  </si>
  <si>
    <t>372 kcal</t>
  </si>
  <si>
    <t>65,3g</t>
  </si>
  <si>
    <t>Higos Secos (Origen: España) 89%, ALMENDRAS 10%, Canela, Anís. Fabricado en España. Puede contener trazas de FRUTOS DE CÁSCARA y Anhídrido Sulfuroso y SULFITOS en concentraciones superiores a 10 mg/ Kg o 10 mg/l expresados como SO2</t>
  </si>
  <si>
    <t>Contiene almendras, puede contener trazas de frutos de cáscara y Anhídrido Sulfuroso y Sulfitos en concentraciones superiores a 10 mg/ Kg o 10 mg/l expresados como SO2</t>
  </si>
  <si>
    <t>Higo Seco (Origen: España) 54%, ALMENDRA 15%, Dátil 15%, Albaricoques (Albaricoques, Conservador E-220 (SULFITOS)) 5%, Ciruela 5%, NUEZ 5%, Canela, Anís. Fabricado en España.</t>
  </si>
  <si>
    <t>Contiene almendras, nuez y Anhídrido Sulfuroso y Sulfitos en concentraciones superiores a 10 mg/ Kg o 10 mg/l expresados como SO2. Puede contener trazas de frutos de cáscara</t>
  </si>
  <si>
    <t>Ingredientes: Higos Secos (Origen: España) 90%, ALMENDRAS 4%, gotas de chocolate (azúcar,  pasta de cacao, manteca de cacao, emulgente (lecitina de girasol E-322) aroma natural de  vainilla) 4%, Canela, Anís. Fabricado en España. Puede contener trazas de LECHE y derivados, FRUTOS DE CÁSCARA y Anhídrido Sulfuroso y SULFITOS en concentraciones superiores a 10 mg/ Kg o 10 mg/l expresados como SO2</t>
  </si>
  <si>
    <t>Contiene almendras, soja o productos a base de soja. Puede contener trazas de leche y derivados, frutos de cáscara y Anhídrido Sulfuroso y Sulfitos en concentraciones superiores a 10 mg/ Kg o 10 mg/l expresados como SO2</t>
  </si>
  <si>
    <t>1298 kj</t>
  </si>
  <si>
    <t>39,2 g</t>
  </si>
  <si>
    <t>1,4120</t>
  </si>
  <si>
    <t>Albaricoques (Albaricoque, Conservador E-220 (SULFITOS)) (Origen:Turquia) 90%, ALMENDRAS 10%. Fabricado en España.</t>
  </si>
  <si>
    <t>Contiene almendras y sulfitos. Puede contener trazas de otros frutos de cáscara</t>
  </si>
  <si>
    <t>1209 kJ</t>
  </si>
  <si>
    <t>287 Kcal</t>
  </si>
  <si>
    <t>5.2 g</t>
  </si>
  <si>
    <t>ALMENDRA con piel, azúcar y agua</t>
  </si>
  <si>
    <t>ALMENDRA con piel</t>
  </si>
  <si>
    <t>NUEZ PECAN</t>
  </si>
  <si>
    <t>NUEZ</t>
  </si>
  <si>
    <t>3045 KJ</t>
  </si>
  <si>
    <t>728 KCAL</t>
  </si>
  <si>
    <t>70 G</t>
  </si>
  <si>
    <t>6.6 G</t>
  </si>
  <si>
    <t>78 G</t>
  </si>
  <si>
    <t>5 G</t>
  </si>
  <si>
    <t>PISTACHO VERDE</t>
  </si>
  <si>
    <t>45.4 G</t>
  </si>
  <si>
    <t>27.5 G</t>
  </si>
  <si>
    <t>7.6 G</t>
  </si>
  <si>
    <t>20.3 G</t>
  </si>
  <si>
    <t>NUEZ PECÁN</t>
  </si>
  <si>
    <t>2510 kJ</t>
  </si>
  <si>
    <t>PISTACHO pelado, azúcar y agua</t>
  </si>
  <si>
    <t>ALMENDRA repelada, azúcar y agua</t>
  </si>
  <si>
    <t>ALMENDRA repelada</t>
  </si>
  <si>
    <t>NUEZ de pecán pelada, azúcar y agua</t>
  </si>
  <si>
    <t>NUEZ de pecán pelada</t>
  </si>
  <si>
    <t>ANACARDO pelado, azúcar. Puede contener trazas de CACAHUETES, otros FRUTOS DE CÁSCARA y SÉSAMO.</t>
  </si>
  <si>
    <t>¿Has oído hablar del anacardo y de cómo su consumo se ha disparado en los últimos años? La garrapiñada de anacardo 75 gramos se ha convertido en una de las garrapiñadas más demandadas por todo tipo de público, debido a su sabor tan peculiar y a la gran cantidad de beneficios para la salud que ofrece este fruto seco. En Sabor a España contamos con el anacardo de la mejor calidad y seleccionamos sólo aquellos que cumplen con la calidad deseada. Tras ser escogidos en un proceso minucioso, los garrapiñamos hasta conseguir el punto deseado. ¿Te atreves a probar esta garrapiñada en tendencia?</t>
  </si>
  <si>
    <t>Si estás buscando comprar almendras garrapiñadas, la tradicional, la de siempre, aquí la tienes: se trata de la garrapiñada de almendra. En este caso, la almendra escogida sale directamente de los mejores almendros, para ser tostada y caramelizada, obteniendo como resultado el sabor de toda la vida, con el color de siempre. Elige esta garrapiñada y aprovéchate de todos los beneficios para la salud que ofrece este fruto seco. Esta garrapiñada es la más conocida a nivel nacional e internacional y, todo el mundo la ha probado alguna vez en su vida. Dicen que quien la prueba repite, ¿es tu caso?</t>
  </si>
  <si>
    <t>CACAHUETE, azúcar. Puede contener trazas de FRUTOS DE CÁSCARA y SÉSAMO.</t>
  </si>
  <si>
    <t>Te presentamos la garrapiñada de cacahuete 85 gramos, una de las dos garrapiñadas más conocidas y consumidas a nivel nacional e internacional. A comienzos del siglo XX el consumo del cacahuete se vio en aumento y empezó a incorporarse a la cocina española. Se hizo, de esta forma, su hueco en el mundo de las garrapiñadas y hoy es una de las más consumidas. En el caso del cacahuete, elegimos aquel que se ha cultivado de la forma más natural y lo tostamos y caramelizados en nuestro perol de cobre, como antiguamente. Si apuestas por lo seguro, el cacahuete garrapiñado no te defraudará.</t>
  </si>
  <si>
    <t>Azúcar, PISTACHOS (25%), jarabe de glucosa y fructosa, miel, oblea, (fécula de patata y aceite de girasol), clara de HUEVO, aroma de vainilla y colorantes E-100 y E-133. Puede contener trazas de otros  frutos de cáscara, cacahuetes, sulfitos, leche, soja, gluten y sésamo.</t>
  </si>
  <si>
    <t>Contiene frutos de cáscara y huevo. Puede contener trazas de otros  frutos de cáscara, cacahuetes, sulfitos, leche, soja, gluten y sésamo.</t>
  </si>
  <si>
    <t>59.8 g</t>
  </si>
  <si>
    <t>Aquí tienes el turrón semiduro de pistacho 100 gramos, uno de los favoritos dentro de esta familia. Se trata de un turrón que lleva un proceso de fabricación diferente, de forma que su textura se queda a mitad de camino entre un turrón duro y un turrón blando. Forma parte de una de las familias más demandadas en Sabor a España por todo tipo de públicos y, en este caso, el turrón lleva incorporado almendras de la mejor calidad. Disfruta ya del pistacho de la mejor calidad y de un tamaño perfecto. ¡Estás a un clic de dar un giro a tu concepto del turrón!</t>
  </si>
  <si>
    <t>Azúcar, ALMENDRAS (30%), jarabe de glucosa y fructosa, miel, oblea (fécula de patata y aceite de girasol), clara de HUEVO y aroma: vainilla. Puede contener trazas de otros frutos de cáscara, sésamo, cacahuetes, sulfitos, leche, soja y gluten.</t>
  </si>
  <si>
    <t>Contiene frutos de cáscara y huevo. Puede contener trazas de otros frutos de cáscara, sésamo, cacahuetes, sulfitos, leche, soja y gluten.</t>
  </si>
  <si>
    <t>Aquí tienes el turrón semiduro de almendra 100 gramos. Se trata de un turrón que lleva un proceso de fabricación diferente, de forma que su textura se queda a mitad de camino entre un turrón duro y un turrón blando. Forma parte de una de las familias más demandadas en Sabor a España por todo tipo de públicos y, en este caso, el turrón lleva incorporada almendra de la mejor calidad. Este formato es ideal para consumir solo o en compañía. Es uno de los best-sellers por su intenso sabor a almendra y su textura tan particular. ¿Te lo vas a perder?</t>
  </si>
  <si>
    <t>Azúcar, CACAHUETE (35%), jarabe de glucosa y fructosa, miel, oblea (fécula de patata y aceite de girasol), clara de HUEVO, canela y aroma: vainilla. Puede contener trazas de otros frutos de cáscara, sésamo, cacahuetes, sulfitos, leche, soja y gluten.</t>
  </si>
  <si>
    <t>Aquí tienes el turrón semiduro de cacahuete 100 gramos. Se trata de un turrón que lleva un proceso de fabricación diferente, de forma que su textura se queda a mitad de camino entre un turrón duro y un turrón blando. Forma parte de una de las familias más demandadas en Sabor a España por todo tipo de públicos y, en este caso, el turrón lleva incorporado cacahuete de la mejor calidad. Este formato es ideal para consumir solo o en compañía. Es uno de los best Sellers por su intenso sabor a cacahuete y su textura tan particular. ¿Te lo vas a perder?</t>
  </si>
  <si>
    <t>Azúcar, jarabe de glucosa y fructosa, (almendras, cacahuetes, pistachos, nueces) (22%), pasas (pasas y aceite vegetal), cobertura de chocolate (pasta de cacao, azúcar, manteca de cacao, emulsionante: lecitina de soja, y aroma natural de vainilla)(Cacao 57 % min. en el  chocolate), cacao en polvo,  miel, oblea (fécula de patata y aceite de girasol), clara de huevo y aroma: vainillina.Puede contener trazas de otros frutos de cáscara, sésamo, leche, sulfitos y gluten.</t>
  </si>
  <si>
    <t>Contiene cacahuetes, frutos de cáscara y  huevo. Puede contener trazas de otros frutos de cáscara, sésamo, leche, sulfitos y gluten.</t>
  </si>
  <si>
    <t>1797 kJ</t>
  </si>
  <si>
    <t>425 Kcal</t>
  </si>
  <si>
    <t>Aquí tienes uno de los productos que nuestros consumidores más aprecian: el surtido de turrones semiduros. ¿Has estado echando un ojo a los distintos sabores, pero no te decides por uno en concreto? ¡No tienes por qué hacerlo! Con este surtido podrás probar una variedad de turrones diferentes: pistacho, avellana, almendra, … Se trata de un turrón que lleva un proceso de fabricación diferente, de forma que su textura se queda a mitad de camino entre un turrón duro y un turrón blando. Es ideal para regalártelo a ti mismo/a, pero también para regalar a alguien que aprecie el buen sabor. No lo dudes, hazte ya con este producto 100% recomendado.</t>
  </si>
  <si>
    <t>ALMENDRA, azúcar, yema confitada 25% (azúcar, HUEVO, almidón modificado de maíz, corrector de acidez E-334, conservantes E-202, E-281 y colorantes naturales E-120 y E-160b), jarabe de glucosa, frucosa, oblea (almidón de patata, aceite vegetal de girasol), conservador E-200 y acidulante E-330. Puede contener trazas de GLUTEN, SOJA, SULFITOS.</t>
  </si>
  <si>
    <t>ALMENDRA, HUEVO. Puede contener trazas de GLUTEN, SOJA, SULFITOS.</t>
  </si>
  <si>
    <t>445 kJ</t>
  </si>
  <si>
    <t>1866 Kcal</t>
  </si>
  <si>
    <t>21,2 g</t>
  </si>
  <si>
    <t>53,9 g</t>
  </si>
  <si>
    <t>27,85 g</t>
  </si>
  <si>
    <t>9,72 g</t>
  </si>
  <si>
    <t>0,17 g</t>
  </si>
  <si>
    <t>Aquí tienes uno de los productos más queridos por la familia de Sabor a España: el mazapán quesitos 80 gramos. Que el nombre no te despiste; este mazapán recibe el nombre de mazapán quesito por su forma simulando un queso y no porque lleve su sabor incorporado. Además, este mazapán contiene en su interior dulce de yema, por lo que se trata de un producto jugoso, con un sabor único y especial. Es de los mejor acogidos por los consumidores de Sabor a España. Además, si quieres conocer cómo sabe este tradicional dulce español y no te atreves con grandes cantidades, este mazapán es ideal para ti.</t>
  </si>
  <si>
    <t>ALMENDRA repelada, azúcar.  Puede contener trazas de CACAHUETES, otros FRUTOS DE CÁSCARA y SÉSAMO.</t>
  </si>
  <si>
    <t>Si estás buscando la garrapiñada por excelencia, la tradicional, la de siempre, aquí la tienes: se trata de la garrapiñada de almendra. En este caso, la almendra escogida sufre un proceso en el que la desprendemos de la piel para los más exquisitos y obtenemos como resultado el sabor de toda la vida, aunque con un color diferente. Elige esta garrapiñada y aprovéchate de todos los beneficios para la salud que ofrece este fruto seco. Esta garrapiñada es la más conocida a nivel nacional e internacional y todo el mundo la ha probado alguna vez en su vida. Dicen que quien la prueba repite, ¿es tu caso?</t>
  </si>
  <si>
    <t>Azúcar, ALMENDRAS (25%), jarabe de glucosa y fructosa, pasta de cacao, manteca de cacao, cacao en polvo, emulgente: leticina de SOJA, miel, oblea (fécula de patata y aceite de girasol), clara de HUEVO y aroma: vainilla. Puede contener trazas de otros frutos de cáscara, sésamo, cacahuetes, sulfitos, leche,  soja y gluten.</t>
  </si>
  <si>
    <t>Contiene frutos de cáscara y huevo. Puede contener trazas de otros frutos de cáscara, sésamo, cacahuetes, sulfitos, leche,  soja y gluten.</t>
  </si>
  <si>
    <t>Aquí tienes el turrón semiduro de chocolate y almendras 100 gramos, uno de los favoritos dentro de esta familia. Se trata de un turrón que lleva un proceso de fabricación diferente, de forma que su textura se queda a mitad de camino entre un turrón duro y un turrón blando. Forma parte de una de las familias más demandadas en Sabor a España por todo tipo de públicos y, en este caso, el turrón lleva incorporado almendra de la mejor calidad. Disfruta ya del sabor del chocolate con la almendra de la mejor calidad y de un tamaño perfecto. ¡Si eres un amante del chocolate no te lo pienses más!</t>
  </si>
  <si>
    <t>37,5 g</t>
  </si>
  <si>
    <t>0,7450</t>
  </si>
  <si>
    <t>Mazapán (Azúcar, ALMENDRA (45%), conservador: ácido sórbico), relleno de yema de HUEVO confitada: 35% (Yema de HUEVO, azúcar, jarabe de glucosa, conservador: ácido sórbico, estabilizante: E-466, acidulante: ácido cítrico).</t>
  </si>
  <si>
    <t>Contiene almendra y huevo. Puede contener leche.</t>
  </si>
  <si>
    <t>JABONES</t>
  </si>
  <si>
    <t>0,2100</t>
  </si>
  <si>
    <t>SODIUM TALLOWATE, SODIUM COCOATE, AQUA (WATER), GLYCERIN, SODIUM CHLORIDE, OLEA EUROPAEA,  PARFUM, TITANIUM DIOXIDE, TETRASODIUM ETIDRONATE, LIMONENE, CI 74160, CI 47005, A.G. 78%</t>
  </si>
  <si>
    <t>2,5900</t>
  </si>
  <si>
    <t>Jabón artesano antioxidante Uva &amp; Romero: SODIUM COCOATE, OLEA EUROPAEA (OLIVE) OIL, AQUA, GLYCERIN, PARFUM, PROPYLENE GLYCOL,  TOCOPHEROL, VITIS VINIFERA (GRAPE) SEED EXTRACT, HUMULUS LUPULUS (HOPS) CONE EXTRACT, ROSMARINUS OFFICINALIS (ROSEMARY) LEAF EXTRACT,  HAMAMELIS VIRGINIANA (WITCH HAZEL) LEAF EXTRACT, SALVIA OFFICINALIS (SAGE) LEAF EXTRACT, EQUISETUM ARVENSE EXTRACT, CITRUS LIMON (LEMON)  PEEL EXTRACT, CENTELLA ASIATICA EXTRACT, PINUS SYLVESTRIS BUD EXTRACT, LIMONENE, LINALOOL, C.I. 26100 ( D&amp;C RED Nº17), C.I. 60725 (D&amp;C VIOLET  Nº2). Jabón artesano tonificante Pomelo &amp; Limón: SODIUM COCOATE, OLEA EUROPAEA (OLIVE) OIL, AQUA, GLYCERIN, PARFUM, PROPYLENE GLYCOL,  TOCOPHEROL, CITRUS GRANDIS (GRAPEFRUIT) FRUIT EXTRACT, NASTURTIUM OFFICINALE EXTRACT, ARCTIUM MAJUS ROOT EXTRACT, SALVIA OFFICINALIS  (SAGE) LEAF EXTRACT, CITRUS LIMON (LEMON) PEEL EXTRACT, HEDERA HELIX (IVY) LEAF EXTRACT, SAPONARIA OFFICINALIS LEAF / ROOT EXTRACT, FUCUS  VESICULOSUS EXTRACT, AMYL CINNAMAL, BENZYL BENZOATE, LIMONENE, LINALOOL, C.I. 26100 (D&amp;C RED Nº17), C.I. 47000(D&amp;C YELLOW Nº11).  Jabón artesano regenerador Aloe &amp; Manzanilla :SODIUM COCOATE, OLEA EUROPAEA (OLIVE) OIL, AQUA, GLYCERIN, ALOE BARBADENSIS LEAF EXTRACT,  PARFUM, PROPYLENE GLYCOL, CHAMOMILLA RECUTITA (MATRICARIA) FLOWER EXTRACT, HUMULUS LUPULUS (HOPS) CONE EXTRACT, ROSMARINUS  OFFICINALIS (ROSEMARY) LEAF EXTRACT, HAMAMELIS VIRGINIANA (WITCH HAZEL) LEAF EXTRACT, SALVIA OFFICINALIS (SAGE) LEAF EXTRACT, EQUISETUM  ARVENSE EXTRACT, CITRUS LIMON (LEMON) PEEL EXTRACT, CENTELLA ASIATICA EXTRACT, PINUS SYLVESTRIS BUD EXTRACT, TOCOPHEROL, ALPHA – ISOMETHYL IONONE, CITRONELLOL, COUMARIN, LIMONENE, GERANIOL, HYDROXYCITRONELLAL, LINALOOL, C.I. 47000 (D&amp;C YELLOW Nº11), C.I. 61565 (D&amp;C  GREEN Nº6).  Jabón artesano hidratante Miel &amp; Karité: SODIUM COCOATE, OLEA EUROPAEA (OLIVE) OIL, AQUA, GLYCERIN, BUTYROSPERMUM PARKII BUTTER EXTRACT,  PARFUM, PROPYLENE GLYCOL, TOCOPHEROL, HONEY EXTRACT, OPUNTIA FICUS- INDICA EXTRACT, PYRUS COMMUNIS (PEAR) FRUIT EXTRACT, PASSIFLORA  EDULIS FRUIT EXTRACT, AMYL CINNAMAL, , CITRONELLOL, GERANIOL, HYDROXYISOHEXYL 3- CYCLOHEXENE CARBOXALDEHYDE, LINALOOL</t>
  </si>
  <si>
    <t>0,5600</t>
  </si>
  <si>
    <t>Agua carbonatada, azúcar, acidulante: ácido cítrico, taurina (0,4%), corrector de acidez: citratos de sodio, colorante: caramelo de sulfito amónico, glucuronolactona, aromas, cafeína (0,032%), edulcorantes: acesulfamo K y sucralosa, inositol y vitaminas: niacina, ácido pantoténico, B6, riboflavina y B12. Pasteurizado.</t>
  </si>
  <si>
    <t>SULFITO</t>
  </si>
  <si>
    <t>80 kJ</t>
  </si>
  <si>
    <t>19,13 kcal</t>
  </si>
  <si>
    <t>0,004g</t>
  </si>
  <si>
    <t>0,002g</t>
  </si>
  <si>
    <t>0,121g</t>
  </si>
  <si>
    <t>0,5593</t>
  </si>
  <si>
    <t>Agua carbonatada, azúcar, acidulante: ácido málico, corrector de acidez: citrato sódico, taurina (0,4%), glucuronolactona, extracto de té negro, aromas, cafeína (0,032%), edulcorantes: acesulfamo-K y sucralosa, antioxidante: ácido ascórbico, inositol, vitaminas: riboflavina, niacina, B6, ácido pantoténico y B12. Pasteurizado.</t>
  </si>
  <si>
    <t>0,019g</t>
  </si>
  <si>
    <t>0,046g</t>
  </si>
  <si>
    <t>1007</t>
  </si>
  <si>
    <t>6,00</t>
  </si>
  <si>
    <t>1008</t>
  </si>
  <si>
    <t>0,2630</t>
  </si>
  <si>
    <t>93,00</t>
  </si>
  <si>
    <t>1181</t>
  </si>
  <si>
    <t>BOLSA PLASTICO PEQUEÑA</t>
  </si>
  <si>
    <t>0,0250</t>
  </si>
  <si>
    <t>3112</t>
  </si>
  <si>
    <t>JABÓN EXFOLIANTE 100G</t>
  </si>
  <si>
    <t>173,71</t>
  </si>
  <si>
    <t>4,1850</t>
  </si>
  <si>
    <t>47,50</t>
  </si>
  <si>
    <t>3117</t>
  </si>
  <si>
    <t>TAZA SABOR A ESPAÑA</t>
  </si>
  <si>
    <t>0,9650</t>
  </si>
  <si>
    <t>80,85</t>
  </si>
  <si>
    <t>3118</t>
  </si>
  <si>
    <t>BOLSA TÉRMICA</t>
  </si>
  <si>
    <t>1,3733</t>
  </si>
  <si>
    <t>8,40</t>
  </si>
  <si>
    <t>3119</t>
  </si>
  <si>
    <t>DELANTAL RIFFOX</t>
  </si>
  <si>
    <t>2,5336</t>
  </si>
  <si>
    <t>63,00</t>
  </si>
  <si>
    <t>1,0550</t>
  </si>
  <si>
    <t>42,90</t>
  </si>
  <si>
    <t>1,2697</t>
  </si>
  <si>
    <t>3148</t>
  </si>
  <si>
    <t>ESTUCHES IMPRESOS CAJAS ESPECIALES</t>
  </si>
  <si>
    <t>0,4080</t>
  </si>
  <si>
    <t>459</t>
  </si>
  <si>
    <t>LICOR AGUARDIENTE 4CL</t>
  </si>
  <si>
    <t>DESTILADOS</t>
  </si>
  <si>
    <t>1,0950</t>
  </si>
  <si>
    <t>471</t>
  </si>
  <si>
    <t>LICOR TURRÓN 4CL</t>
  </si>
  <si>
    <t>485</t>
  </si>
  <si>
    <t>LICOR CAFÉ 4CL</t>
  </si>
  <si>
    <t>0,1040</t>
  </si>
  <si>
    <t>0,0105</t>
  </si>
  <si>
    <t>3269</t>
  </si>
  <si>
    <t>0,0970</t>
  </si>
  <si>
    <t>1006</t>
  </si>
  <si>
    <t>ETIQUETAS FRUTAS DESHIDRATADAS</t>
  </si>
  <si>
    <t>1011</t>
  </si>
  <si>
    <t>FAJA BOTELLA 500ML</t>
  </si>
  <si>
    <t>0,4500</t>
  </si>
  <si>
    <t>1012</t>
  </si>
  <si>
    <t>FAJA LACASITOS</t>
  </si>
  <si>
    <t>0,0764</t>
  </si>
  <si>
    <t>1022</t>
  </si>
  <si>
    <t>LIMP. AGUA FUERTE</t>
  </si>
  <si>
    <t>0,7443</t>
  </si>
  <si>
    <t>1023</t>
  </si>
  <si>
    <t>LIMP. QUITAGRASA MISTOL</t>
  </si>
  <si>
    <t>0,9256</t>
  </si>
  <si>
    <t>1024</t>
  </si>
  <si>
    <t>0,3510</t>
  </si>
  <si>
    <t>1025</t>
  </si>
  <si>
    <t>CAJA SABOR A ESPAÑA (MOD.25907-25908)</t>
  </si>
  <si>
    <t>0,2740</t>
  </si>
  <si>
    <t>1027</t>
  </si>
  <si>
    <t>FAJAS F. DESH. ALBARICOQUE</t>
  </si>
  <si>
    <t>1028</t>
  </si>
  <si>
    <t>FAJAS F. DESH. ARANDANOS</t>
  </si>
  <si>
    <t>0,1250</t>
  </si>
  <si>
    <t>1029</t>
  </si>
  <si>
    <t>FAJAS F. DESH. CIRUELAS</t>
  </si>
  <si>
    <t>1030</t>
  </si>
  <si>
    <t>FAJAS. F. DESH. FRESA</t>
  </si>
  <si>
    <t>1031</t>
  </si>
  <si>
    <t>FAJAS F.DESH. HIBISCUS</t>
  </si>
  <si>
    <t>0,0731</t>
  </si>
  <si>
    <t>1033</t>
  </si>
  <si>
    <t>FAJAS F. DESH JENGIBRE</t>
  </si>
  <si>
    <t>0,0745</t>
  </si>
  <si>
    <t>1034</t>
  </si>
  <si>
    <t>FAJA F. DESH. KIWI</t>
  </si>
  <si>
    <t>1035</t>
  </si>
  <si>
    <t>FAJA F. DESH. MANGO</t>
  </si>
  <si>
    <t>1036</t>
  </si>
  <si>
    <t>FAJAS F. DESH. POMELO</t>
  </si>
  <si>
    <t>1038</t>
  </si>
  <si>
    <t>RAFIA SINTÉTICA NATURAL (CARAMELOS Y GOMINOLAS)</t>
  </si>
  <si>
    <t>1039</t>
  </si>
  <si>
    <t>RETRACTIL PVC 23-M (NEGRO)</t>
  </si>
  <si>
    <t>0,0050</t>
  </si>
  <si>
    <t>8,6500</t>
  </si>
  <si>
    <t>1137</t>
  </si>
  <si>
    <t>BOLSAS T CAJA MADERA NOGALINA SER. BLANCA</t>
  </si>
  <si>
    <t>1,7002</t>
  </si>
  <si>
    <t>1147</t>
  </si>
  <si>
    <t>GINEBRA 70 CL</t>
  </si>
  <si>
    <t>1148</t>
  </si>
  <si>
    <t>GINEBRA HIBISCUS 70 CL</t>
  </si>
  <si>
    <t>1149</t>
  </si>
  <si>
    <t>GINEBRA LIMA 70 CL</t>
  </si>
  <si>
    <t>1151</t>
  </si>
  <si>
    <t>BOLSAS T CAJA MADERA NATURAL METACRILATO</t>
  </si>
  <si>
    <t>2,4000</t>
  </si>
  <si>
    <t>1153</t>
  </si>
  <si>
    <t>1182</t>
  </si>
  <si>
    <t>ALVEOLO PARA CAJAS</t>
  </si>
  <si>
    <t>0,1197</t>
  </si>
  <si>
    <t>1213</t>
  </si>
  <si>
    <t>0,2911</t>
  </si>
  <si>
    <t>1237</t>
  </si>
  <si>
    <t>BOLSA PLÁSTICO GRANDE</t>
  </si>
  <si>
    <t>1250</t>
  </si>
  <si>
    <t>CARTONES TURRONES OBRADOR</t>
  </si>
  <si>
    <t>0,0900</t>
  </si>
  <si>
    <t>1251</t>
  </si>
  <si>
    <t>CARTONES TURRONES</t>
  </si>
  <si>
    <t>1252</t>
  </si>
  <si>
    <t>CARTONES TURRONES DUROS</t>
  </si>
  <si>
    <t>0,6608</t>
  </si>
  <si>
    <t>0,4727</t>
  </si>
  <si>
    <t>6,2400</t>
  </si>
  <si>
    <t>0,5372</t>
  </si>
  <si>
    <t>5,8700</t>
  </si>
  <si>
    <t>0,3718</t>
  </si>
  <si>
    <t>1,8400</t>
  </si>
  <si>
    <t>0,1695</t>
  </si>
  <si>
    <t>0,4544</t>
  </si>
  <si>
    <t>0,4548</t>
  </si>
  <si>
    <t>1279</t>
  </si>
  <si>
    <t>OFIC. PILAS AA</t>
  </si>
  <si>
    <t>0,0947</t>
  </si>
  <si>
    <t>0,0946</t>
  </si>
  <si>
    <t>2,6862</t>
  </si>
  <si>
    <t>1287</t>
  </si>
  <si>
    <t>CAJA 19.5X30.5X10.5 (GOMINOLA / CARAMELOS / GRAGEAS)</t>
  </si>
  <si>
    <t>1294</t>
  </si>
  <si>
    <t>ESTUCHE TURRON ALMENDRA BLANDO SUP 300.</t>
  </si>
  <si>
    <t>1304</t>
  </si>
  <si>
    <t>TARRINA ESTUCHE PLEGABLE 136*184/20</t>
  </si>
  <si>
    <t>0,2690</t>
  </si>
  <si>
    <t>1305</t>
  </si>
  <si>
    <t>0,2640</t>
  </si>
  <si>
    <t>1306</t>
  </si>
  <si>
    <t>0,5450</t>
  </si>
  <si>
    <t>1308</t>
  </si>
  <si>
    <t>ETIQUETA 110X108</t>
  </si>
  <si>
    <t>0,0148</t>
  </si>
  <si>
    <t>1312</t>
  </si>
  <si>
    <t>TARRINA ESTUCHE PLEGABLE 95X190X22</t>
  </si>
  <si>
    <t>0,2950</t>
  </si>
  <si>
    <t>1320</t>
  </si>
  <si>
    <t>RETRACTIL PVC 32-A</t>
  </si>
  <si>
    <t>3,2231</t>
  </si>
  <si>
    <t>1333</t>
  </si>
  <si>
    <t>ETIQUETA 102*76 TERMICA (BLANCA DE CAJA)</t>
  </si>
  <si>
    <t>1337</t>
  </si>
  <si>
    <t>SACACORCHOS</t>
  </si>
  <si>
    <t>1338</t>
  </si>
  <si>
    <t>LLAVERO CORCHO</t>
  </si>
  <si>
    <t>0,4100</t>
  </si>
  <si>
    <t>1339</t>
  </si>
  <si>
    <t>LLAVERO MADERA LETRAS</t>
  </si>
  <si>
    <t>1340</t>
  </si>
  <si>
    <t>LLAVERO MADERA PEROL</t>
  </si>
  <si>
    <t>1341</t>
  </si>
  <si>
    <t>SET DE VINO CAJA NEGRA</t>
  </si>
  <si>
    <t>2,4900</t>
  </si>
  <si>
    <t>1342</t>
  </si>
  <si>
    <t>SET DE VINO MADERA</t>
  </si>
  <si>
    <t>7,3100</t>
  </si>
  <si>
    <t>1343</t>
  </si>
  <si>
    <t>TAPONES DE VINO</t>
  </si>
  <si>
    <t>0,4300</t>
  </si>
  <si>
    <t>1344</t>
  </si>
  <si>
    <t>POSAVASOS</t>
  </si>
  <si>
    <t>0,4600</t>
  </si>
  <si>
    <t>1345</t>
  </si>
  <si>
    <t>PACK POSAVASOS</t>
  </si>
  <si>
    <t>1346</t>
  </si>
  <si>
    <t>BOTA DE VINO</t>
  </si>
  <si>
    <t>3,5800</t>
  </si>
  <si>
    <t>1347</t>
  </si>
  <si>
    <t>IMÁN NEVERA</t>
  </si>
  <si>
    <t>1360</t>
  </si>
  <si>
    <t>ESTUCHE 2 BOTELLAS</t>
  </si>
  <si>
    <t>1361</t>
  </si>
  <si>
    <t>ESTUCHE 3 BOTELLAS</t>
  </si>
  <si>
    <t>1,4023</t>
  </si>
  <si>
    <t>1,4050</t>
  </si>
  <si>
    <t>1372</t>
  </si>
  <si>
    <t>PAPEL DE ESTRAZA</t>
  </si>
  <si>
    <t>1,4794</t>
  </si>
  <si>
    <t>1,4800</t>
  </si>
  <si>
    <t>0,2000</t>
  </si>
  <si>
    <t>0,1750</t>
  </si>
  <si>
    <t>1378</t>
  </si>
  <si>
    <t>OFIC. TIJERA 16CM</t>
  </si>
  <si>
    <t>1,2810</t>
  </si>
  <si>
    <t>4,5000</t>
  </si>
  <si>
    <t>1386</t>
  </si>
  <si>
    <t>20,0000</t>
  </si>
  <si>
    <t>5,0000</t>
  </si>
  <si>
    <t>1396</t>
  </si>
  <si>
    <t>1397</t>
  </si>
  <si>
    <t>UT. GUANTES PEROL</t>
  </si>
  <si>
    <t>4,3100</t>
  </si>
  <si>
    <t>0,6613</t>
  </si>
  <si>
    <t>1,1200</t>
  </si>
  <si>
    <t>1411</t>
  </si>
  <si>
    <t>UT. ALICATE</t>
  </si>
  <si>
    <t>2,5700</t>
  </si>
  <si>
    <t>1415</t>
  </si>
  <si>
    <t>1418</t>
  </si>
  <si>
    <t>4,1600</t>
  </si>
  <si>
    <t>1424</t>
  </si>
  <si>
    <t>UT. SILLA PLEGABLE</t>
  </si>
  <si>
    <t>1425</t>
  </si>
  <si>
    <t>0,0329</t>
  </si>
  <si>
    <t>1433</t>
  </si>
  <si>
    <t>UT. LLAVE INGLESA</t>
  </si>
  <si>
    <t>5,9500</t>
  </si>
  <si>
    <t>1437</t>
  </si>
  <si>
    <t>UT. CUCHARA DAR PRUEBAS</t>
  </si>
  <si>
    <t>0,0588</t>
  </si>
  <si>
    <t>1438</t>
  </si>
  <si>
    <t>UT. MASCARTILLA HIGIENICA</t>
  </si>
  <si>
    <t>1439</t>
  </si>
  <si>
    <t>LIMP. DESINFECTANTE</t>
  </si>
  <si>
    <t>1,2808</t>
  </si>
  <si>
    <t>1440</t>
  </si>
  <si>
    <t>UT. MASCARILLA QUIRÚRGICA</t>
  </si>
  <si>
    <t>0,7000</t>
  </si>
  <si>
    <t>1441</t>
  </si>
  <si>
    <t>UT. FILTRO MASCARILLA HIGIÉNICA</t>
  </si>
  <si>
    <t>1442</t>
  </si>
  <si>
    <t>LIMP. GUANTES POLIETILENO</t>
  </si>
  <si>
    <t>0,9100</t>
  </si>
  <si>
    <t>0,0142</t>
  </si>
  <si>
    <t>1443</t>
  </si>
  <si>
    <t>UT. TERMÓMETRO</t>
  </si>
  <si>
    <t>39,9500</t>
  </si>
  <si>
    <t>1445</t>
  </si>
  <si>
    <t>LIMP. GEL HIDROALCOHOLICO</t>
  </si>
  <si>
    <t>7,2295</t>
  </si>
  <si>
    <t>1446</t>
  </si>
  <si>
    <t>H. DULCE ARCE NUECES PECÁN</t>
  </si>
  <si>
    <t>1447</t>
  </si>
  <si>
    <t>H. TURRÓN</t>
  </si>
  <si>
    <t>0,3950</t>
  </si>
  <si>
    <t>1448</t>
  </si>
  <si>
    <t>H. CHOCOLATE</t>
  </si>
  <si>
    <t>0,2709</t>
  </si>
  <si>
    <t>1449</t>
  </si>
  <si>
    <t>H. NATA BOMBON</t>
  </si>
  <si>
    <t>0,3484</t>
  </si>
  <si>
    <t>1450</t>
  </si>
  <si>
    <t>H. MALAGA PASAS</t>
  </si>
  <si>
    <t>0,3165</t>
  </si>
  <si>
    <t>1451</t>
  </si>
  <si>
    <t>H. PISTACHO</t>
  </si>
  <si>
    <t>0,3748</t>
  </si>
  <si>
    <t>1452</t>
  </si>
  <si>
    <t>H. UNICORNIO</t>
  </si>
  <si>
    <t>0,4750</t>
  </si>
  <si>
    <t>1453</t>
  </si>
  <si>
    <t>H. CREMA CATALANA</t>
  </si>
  <si>
    <t>0,3861</t>
  </si>
  <si>
    <t>1454</t>
  </si>
  <si>
    <t>H. TURRON SIN AZUCAR</t>
  </si>
  <si>
    <t>0,5074</t>
  </si>
  <si>
    <t>1455</t>
  </si>
  <si>
    <t>CUCURUCHO PEQUEÑO</t>
  </si>
  <si>
    <t>0,0948</t>
  </si>
  <si>
    <t>0,0950</t>
  </si>
  <si>
    <t>1456</t>
  </si>
  <si>
    <t>CUCURUCHO MEDIANO</t>
  </si>
  <si>
    <t>0,1263</t>
  </si>
  <si>
    <t>0,1300</t>
  </si>
  <si>
    <t>1457</t>
  </si>
  <si>
    <t>TARRINA PEQUEÑA</t>
  </si>
  <si>
    <t>0,0432</t>
  </si>
  <si>
    <t>0,0438</t>
  </si>
  <si>
    <t>1458</t>
  </si>
  <si>
    <t>TARRINA MEDIANA</t>
  </si>
  <si>
    <t>0,0558</t>
  </si>
  <si>
    <t>0,0554</t>
  </si>
  <si>
    <t>1459</t>
  </si>
  <si>
    <t>UT. PINZA BOLA HELADO 55</t>
  </si>
  <si>
    <t>7,2000</t>
  </si>
  <si>
    <t>1460</t>
  </si>
  <si>
    <t>UT. PINZA BOLA HELADO 44</t>
  </si>
  <si>
    <t>1461</t>
  </si>
  <si>
    <t>UT. CUCHARA HELADO</t>
  </si>
  <si>
    <t>0,0167</t>
  </si>
  <si>
    <t>0,0166</t>
  </si>
  <si>
    <t>1486</t>
  </si>
  <si>
    <t>OFIC. LIBRETA GRANDE</t>
  </si>
  <si>
    <t>1499</t>
  </si>
  <si>
    <t>OFIC. BOLIGRAFO NEGRO</t>
  </si>
  <si>
    <t>1532</t>
  </si>
  <si>
    <t>INM. CUBO BLANCO GRANEL GARRAPIÑADA</t>
  </si>
  <si>
    <t>3,5000</t>
  </si>
  <si>
    <t>1533</t>
  </si>
  <si>
    <t>1537</t>
  </si>
  <si>
    <t>INM. METACRILATO EXPENDEDOR</t>
  </si>
  <si>
    <t>69,7000</t>
  </si>
  <si>
    <t>106,1000</t>
  </si>
  <si>
    <t>1565</t>
  </si>
  <si>
    <t>INM. MAQUINA PRECINTO CAJAS</t>
  </si>
  <si>
    <t>7,3600</t>
  </si>
  <si>
    <t>1623</t>
  </si>
  <si>
    <t>INM. ELECT TRANSFORMADOR LED</t>
  </si>
  <si>
    <t>0,0200</t>
  </si>
  <si>
    <t>1625</t>
  </si>
  <si>
    <t>CAJA WEB PEQUEÑA (28798)</t>
  </si>
  <si>
    <t>1626</t>
  </si>
  <si>
    <t>CAJA WEB GRANDE (28799)</t>
  </si>
  <si>
    <t>1629</t>
  </si>
  <si>
    <t>H. VAINILLA</t>
  </si>
  <si>
    <t>0,5250</t>
  </si>
  <si>
    <t>1631</t>
  </si>
  <si>
    <t>FILM PALETIZAR NEGRO</t>
  </si>
  <si>
    <t>3,2238</t>
  </si>
  <si>
    <t>1632</t>
  </si>
  <si>
    <t>UT. PAPEL DE ESTRAZA GRIS</t>
  </si>
  <si>
    <t>1,4880</t>
  </si>
  <si>
    <t>1639</t>
  </si>
  <si>
    <t>GRANEL CALABAZA ROJA</t>
  </si>
  <si>
    <t>1642</t>
  </si>
  <si>
    <t>CUBO GRANDE GARRAPIÑADA ALMENDRA</t>
  </si>
  <si>
    <t>7,1650</t>
  </si>
  <si>
    <t>1643</t>
  </si>
  <si>
    <t>CUBO GRANDE GARRAPIÑADA PIPAS</t>
  </si>
  <si>
    <t>2,6475</t>
  </si>
  <si>
    <t>1645</t>
  </si>
  <si>
    <t>CUBO GRANDE GARRAPIÑADA PISTACHO</t>
  </si>
  <si>
    <t>12,9200</t>
  </si>
  <si>
    <t>1646</t>
  </si>
  <si>
    <t>CUBO GRANDE GARRAPIÑADA COCO</t>
  </si>
  <si>
    <t>1,7675</t>
  </si>
  <si>
    <t>1654</t>
  </si>
  <si>
    <t>CUBO GRANDE MAYORISTAS</t>
  </si>
  <si>
    <t>0,4680</t>
  </si>
  <si>
    <t>1655</t>
  </si>
  <si>
    <t>CUBO PEQUEÑO MAYORISTAS</t>
  </si>
  <si>
    <t>0,4004</t>
  </si>
  <si>
    <t>1661</t>
  </si>
  <si>
    <t>FAJA TURRONES PORCIONES</t>
  </si>
  <si>
    <t>1662</t>
  </si>
  <si>
    <t>FAJA TURRONES DUROS</t>
  </si>
  <si>
    <t>1663</t>
  </si>
  <si>
    <t>FAJA TURRONES OBRADOR</t>
  </si>
  <si>
    <t>1867</t>
  </si>
  <si>
    <t>CARTUCHOS ENVASADORA VERTICAL XTRA BLACK TTR 55MMX1100M 10R</t>
  </si>
  <si>
    <t>1873</t>
  </si>
  <si>
    <t>1874</t>
  </si>
  <si>
    <t>1875</t>
  </si>
  <si>
    <t>1876</t>
  </si>
  <si>
    <t>1,2231</t>
  </si>
  <si>
    <t>257</t>
  </si>
  <si>
    <t>BOLSAS T PLÁSTICO SAE GRANDES</t>
  </si>
  <si>
    <t>3000</t>
  </si>
  <si>
    <t>3001</t>
  </si>
  <si>
    <t>Cesta caja de vino</t>
  </si>
  <si>
    <t>3,3500</t>
  </si>
  <si>
    <t>3002</t>
  </si>
  <si>
    <t>Cesta Navidad mimbre clásica</t>
  </si>
  <si>
    <t>6,4460</t>
  </si>
  <si>
    <t>3003</t>
  </si>
  <si>
    <t>Cesta Navidad caja establo</t>
  </si>
  <si>
    <t>3004</t>
  </si>
  <si>
    <t>Caja Navidad baúl</t>
  </si>
  <si>
    <t>27,0000</t>
  </si>
  <si>
    <t>3043</t>
  </si>
  <si>
    <t>BOLSA WEB GRANDE</t>
  </si>
  <si>
    <t>0,3215</t>
  </si>
  <si>
    <t>3044</t>
  </si>
  <si>
    <t>BOLSA WEB PEQUEÑA</t>
  </si>
  <si>
    <t>0,2080</t>
  </si>
  <si>
    <t>3047</t>
  </si>
  <si>
    <t>CAJA PARA SURTIDO SAN VALENTÍN</t>
  </si>
  <si>
    <t>3048</t>
  </si>
  <si>
    <t>CONO PARA PATATAS</t>
  </si>
  <si>
    <t>0,0454</t>
  </si>
  <si>
    <t>3049</t>
  </si>
  <si>
    <t>FLORES SECAS</t>
  </si>
  <si>
    <t>0,9033</t>
  </si>
  <si>
    <t>3050</t>
  </si>
  <si>
    <t>TAZA FELIZ DIA</t>
  </si>
  <si>
    <t>3054</t>
  </si>
  <si>
    <t>LIMP. DESATASCADOR 1L</t>
  </si>
  <si>
    <t>1,5283</t>
  </si>
  <si>
    <t>1,3633</t>
  </si>
  <si>
    <t>1,6900</t>
  </si>
  <si>
    <t>3058</t>
  </si>
  <si>
    <t>LAZO SERIGRAFIA BLANCO (CESTAS)</t>
  </si>
  <si>
    <t>0,4041</t>
  </si>
  <si>
    <t>3059</t>
  </si>
  <si>
    <t>BOLSA TRANSPARENTE 8X20 (macetas)</t>
  </si>
  <si>
    <t>0,0325</t>
  </si>
  <si>
    <t>3061</t>
  </si>
  <si>
    <t>4,9000</t>
  </si>
  <si>
    <t>3062</t>
  </si>
  <si>
    <t>CESTA METÁLICA COCINA</t>
  </si>
  <si>
    <t>3064</t>
  </si>
  <si>
    <t>CESTA VINO OSCURA</t>
  </si>
  <si>
    <t>3065</t>
  </si>
  <si>
    <t>CESTA CUADRADA PEQUEÑA</t>
  </si>
  <si>
    <t>3066</t>
  </si>
  <si>
    <t>CESTA BAÚL PEQUEÑO</t>
  </si>
  <si>
    <t>9,6000</t>
  </si>
  <si>
    <t>0,0629</t>
  </si>
  <si>
    <t>0,0493</t>
  </si>
  <si>
    <t>3097</t>
  </si>
  <si>
    <t>CESTA METÁLICA GALLINERO</t>
  </si>
  <si>
    <t>3098</t>
  </si>
  <si>
    <t>CESTA METÁLICA ASAS (OBSOLETA) NO USAR</t>
  </si>
  <si>
    <t>3109</t>
  </si>
  <si>
    <t>0,2145</t>
  </si>
  <si>
    <t>0,2099</t>
  </si>
  <si>
    <t>3110</t>
  </si>
  <si>
    <t>0,3219</t>
  </si>
  <si>
    <t>3113</t>
  </si>
  <si>
    <t>JAMONERO</t>
  </si>
  <si>
    <t>12,5800</t>
  </si>
  <si>
    <t>3114</t>
  </si>
  <si>
    <t>SACACORCHOS KIBLACK</t>
  </si>
  <si>
    <t>0,5750</t>
  </si>
  <si>
    <t>3122</t>
  </si>
  <si>
    <t>MARCO DE MADERA</t>
  </si>
  <si>
    <t>4,1449</t>
  </si>
  <si>
    <t>3123</t>
  </si>
  <si>
    <t>CESTA YUTE</t>
  </si>
  <si>
    <t>5,4432</t>
  </si>
  <si>
    <t>3124</t>
  </si>
  <si>
    <t>PAÑOS DE COCINA</t>
  </si>
  <si>
    <t>1,3849</t>
  </si>
  <si>
    <t>1,3845</t>
  </si>
  <si>
    <t>2,6500</t>
  </si>
  <si>
    <t>3128</t>
  </si>
  <si>
    <t>0,3490</t>
  </si>
  <si>
    <t>0,3480</t>
  </si>
  <si>
    <t>3129</t>
  </si>
  <si>
    <t>3130</t>
  </si>
  <si>
    <t>CAJA 32x25x30</t>
  </si>
  <si>
    <t>3131</t>
  </si>
  <si>
    <t>3132</t>
  </si>
  <si>
    <t>1,6550</t>
  </si>
  <si>
    <t>0,0175</t>
  </si>
  <si>
    <t>3152</t>
  </si>
  <si>
    <t>CARTEL SUELO MOJADO</t>
  </si>
  <si>
    <t>4,2200</t>
  </si>
  <si>
    <t>2,2311</t>
  </si>
  <si>
    <t>3160</t>
  </si>
  <si>
    <t>MICROONDAS</t>
  </si>
  <si>
    <t>3162</t>
  </si>
  <si>
    <t>NEVERA CLIENTES PEQUEÑA</t>
  </si>
  <si>
    <t>3163</t>
  </si>
  <si>
    <t>NEVERA TRABAJADORES</t>
  </si>
  <si>
    <t>119,7500</t>
  </si>
  <si>
    <t>3170</t>
  </si>
  <si>
    <t>0,6200</t>
  </si>
  <si>
    <t>3192</t>
  </si>
  <si>
    <t>FILM POLIOLEFINA 19MICRAS 350MMX1068M</t>
  </si>
  <si>
    <t>153,0000</t>
  </si>
  <si>
    <t>134,2910</t>
  </si>
  <si>
    <t>3197</t>
  </si>
  <si>
    <t>LIMP. POLVO INSECTICIDA</t>
  </si>
  <si>
    <t>2,1487</t>
  </si>
  <si>
    <t>3238</t>
  </si>
  <si>
    <t>BOTE STC 70MM 200ML (GOMINOLA)</t>
  </si>
  <si>
    <t>3239</t>
  </si>
  <si>
    <t>TAPON ROSCA ALUMINIO 22 70MM (GOMINOLA)</t>
  </si>
  <si>
    <t>3262</t>
  </si>
  <si>
    <t>CESTA TIRETA BLANCA</t>
  </si>
  <si>
    <t>10,9000</t>
  </si>
  <si>
    <t>3263</t>
  </si>
  <si>
    <t>3264</t>
  </si>
  <si>
    <t>VIRUTA TRANSPARENTE</t>
  </si>
  <si>
    <t>3,2900</t>
  </si>
  <si>
    <t>3265</t>
  </si>
  <si>
    <t>CESTO 310X220X85</t>
  </si>
  <si>
    <t>1,8990</t>
  </si>
  <si>
    <t>3266</t>
  </si>
  <si>
    <t>CESTO 220X155X60</t>
  </si>
  <si>
    <t>1,2990</t>
  </si>
  <si>
    <t>0,0181</t>
  </si>
  <si>
    <t>3271</t>
  </si>
  <si>
    <t>CAJA PARA ENVIO CESTAS NAVIDAD 2022</t>
  </si>
  <si>
    <t>1,1670</t>
  </si>
  <si>
    <t>6,3600</t>
  </si>
  <si>
    <t>5,8330</t>
  </si>
  <si>
    <t>6,9100</t>
  </si>
  <si>
    <t>3283</t>
  </si>
  <si>
    <t>PEGATINA SURTIDO GOMINOLAS</t>
  </si>
  <si>
    <t>0,0456</t>
  </si>
  <si>
    <t>3284</t>
  </si>
  <si>
    <t>PEGATINA GOMINOLA NARANJA</t>
  </si>
  <si>
    <t>3285</t>
  </si>
  <si>
    <t>PEGATINA GOMINOLA ARROZ CON LECHE</t>
  </si>
  <si>
    <t>3286</t>
  </si>
  <si>
    <t>PEGATINA GOMINOLA REGALIZ</t>
  </si>
  <si>
    <t>3287</t>
  </si>
  <si>
    <t>PEGATINA CARAMELO VIOLETA</t>
  </si>
  <si>
    <t>0,0650</t>
  </si>
  <si>
    <t>3288</t>
  </si>
  <si>
    <t>PEGATINA CARAMELO ANÍS</t>
  </si>
  <si>
    <t>3289</t>
  </si>
  <si>
    <t>PEGATINA CARAMELO PIEDRAS BLANDAS</t>
  </si>
  <si>
    <t>3290</t>
  </si>
  <si>
    <t>PEGATINA GOMINOLA FRESA</t>
  </si>
  <si>
    <t>3291</t>
  </si>
  <si>
    <t>PEGATINA SURTIDO GUIRLACHES TRADICIÓN</t>
  </si>
  <si>
    <t>3292</t>
  </si>
  <si>
    <t>PEGATINA SURTIDO GUIRLACHES INNOVACIÓN</t>
  </si>
  <si>
    <t>3,5537</t>
  </si>
  <si>
    <t>3302</t>
  </si>
  <si>
    <t>SOLAPA MACADAMIAS BAÑADAS CON CACAO</t>
  </si>
  <si>
    <t>3303</t>
  </si>
  <si>
    <t>TAPA SUELTA CONTENEDOR METACRILATO</t>
  </si>
  <si>
    <t>3318</t>
  </si>
  <si>
    <t>ALFOMBRA DE YUTE TIENDA</t>
  </si>
  <si>
    <t>50,2043</t>
  </si>
  <si>
    <t>37</t>
  </si>
  <si>
    <t>TARRINA CILINDRO</t>
  </si>
  <si>
    <t>0,1940</t>
  </si>
  <si>
    <t>424</t>
  </si>
  <si>
    <t>BOLSAS T PRECINTO MAQUINAS ROJO</t>
  </si>
  <si>
    <t>0,9782</t>
  </si>
  <si>
    <t>0,9784</t>
  </si>
  <si>
    <t>46</t>
  </si>
  <si>
    <t>LICOR MANDARINA 4CL</t>
  </si>
  <si>
    <t>479</t>
  </si>
  <si>
    <t>BANDEJA POLIETILENO</t>
  </si>
  <si>
    <t>0,0249</t>
  </si>
  <si>
    <t>481</t>
  </si>
  <si>
    <t>BOLSAS T FILM 30X300</t>
  </si>
  <si>
    <t>2,8740</t>
  </si>
  <si>
    <t>504</t>
  </si>
  <si>
    <t>LICOR MIEL 4CL</t>
  </si>
  <si>
    <t>1,0880</t>
  </si>
  <si>
    <t>1,0850</t>
  </si>
  <si>
    <t>505</t>
  </si>
  <si>
    <t>LICOR NARANJA 4CL</t>
  </si>
  <si>
    <t>1,0958</t>
  </si>
  <si>
    <t>512</t>
  </si>
  <si>
    <t>TARRINA CAJA TORERO</t>
  </si>
  <si>
    <t>0,4125</t>
  </si>
  <si>
    <t>0,4129</t>
  </si>
  <si>
    <t>537</t>
  </si>
  <si>
    <t>TARRINA CAJA FLAMENCAS</t>
  </si>
  <si>
    <t>0,4121</t>
  </si>
  <si>
    <t>0,4120</t>
  </si>
  <si>
    <t>543</t>
  </si>
  <si>
    <t>TARRINA CAJA LOSA</t>
  </si>
  <si>
    <t>553</t>
  </si>
  <si>
    <t>0,4468</t>
  </si>
  <si>
    <t>559</t>
  </si>
  <si>
    <t>TARRINA MALETÍN</t>
  </si>
  <si>
    <t>0,4889</t>
  </si>
  <si>
    <t>562</t>
  </si>
  <si>
    <t>BOLSAS VACÍO 90MICRAS 120X250</t>
  </si>
  <si>
    <t>0,0230</t>
  </si>
  <si>
    <t>669</t>
  </si>
  <si>
    <t>BANDEJA PLATA (451976)</t>
  </si>
  <si>
    <t>0,3967</t>
  </si>
  <si>
    <t>755</t>
  </si>
  <si>
    <t>LIMP. FRIEGASUELOS CONCENTRADO</t>
  </si>
  <si>
    <t>834</t>
  </si>
  <si>
    <t>LIMP. AMONIACO 1L</t>
  </si>
  <si>
    <t>0,5700</t>
  </si>
  <si>
    <t>835</t>
  </si>
  <si>
    <t>LIMP. AMBIENTADOR 5L</t>
  </si>
  <si>
    <t>9,6300</t>
  </si>
  <si>
    <t>1,0329</t>
  </si>
  <si>
    <t>TICKET4</t>
  </si>
  <si>
    <t>3,9800</t>
  </si>
  <si>
    <t>BatchNum</t>
  </si>
  <si>
    <t>Código de almacén</t>
  </si>
  <si>
    <t>Fecha de vencimiento</t>
  </si>
  <si>
    <t>PrdDate</t>
  </si>
  <si>
    <t>Fecha de admisión</t>
  </si>
  <si>
    <t>Código IC</t>
  </si>
  <si>
    <t>Nombre de interlocutor comercial</t>
  </si>
  <si>
    <t>Fecha de creación</t>
  </si>
  <si>
    <t>P000116</t>
  </si>
  <si>
    <t>ALMACENES BERJILLOS, S.L</t>
  </si>
  <si>
    <t>P000001</t>
  </si>
  <si>
    <t>TURRONES DOS HERMANOS S.L.</t>
  </si>
  <si>
    <t>23L25</t>
  </si>
  <si>
    <t>23M29</t>
  </si>
  <si>
    <t>P000015</t>
  </si>
  <si>
    <t>FRUTAS Y TURRONES S.A.</t>
  </si>
  <si>
    <t>230712</t>
  </si>
  <si>
    <t>P000009</t>
  </si>
  <si>
    <t>JOSE PELLUZ BERNAL</t>
  </si>
  <si>
    <t>SURTIDO DE PANES DE HIGO 600G</t>
  </si>
  <si>
    <t>P000220</t>
  </si>
  <si>
    <t>EXPLOTACIONES AGRÍCOLAS LAS ROZAS, SL</t>
  </si>
  <si>
    <t>P000229</t>
  </si>
  <si>
    <t>PALACIOS VINOS DE FINCA, S.L.</t>
  </si>
  <si>
    <t>P000208</t>
  </si>
  <si>
    <t>CAMPOS GARRIDO S.L.</t>
  </si>
  <si>
    <t>P000233</t>
  </si>
  <si>
    <t>L´ABELLA MEL S.L.</t>
  </si>
  <si>
    <t>23062</t>
  </si>
  <si>
    <t>P000232</t>
  </si>
  <si>
    <t>WINE COMPANY INNOVATE S.L.</t>
  </si>
  <si>
    <t>P000246</t>
  </si>
  <si>
    <t>LA FRANCO ARGENTINE S.A.</t>
  </si>
  <si>
    <t>P000237</t>
  </si>
  <si>
    <t>ELABORADOS DEL ASÓN S.L.</t>
  </si>
  <si>
    <t>149.01-07/25</t>
  </si>
  <si>
    <t>200.03</t>
  </si>
  <si>
    <t>ELABORADOS DEL ASON S.L.</t>
  </si>
  <si>
    <t>P000235</t>
  </si>
  <si>
    <t>GOURMET CAZORLA S.L.</t>
  </si>
  <si>
    <t>P000241</t>
  </si>
  <si>
    <t>TURRONES JOSE GARRIGOS S.A.</t>
  </si>
  <si>
    <t>P000070</t>
  </si>
  <si>
    <t>COMERCIAL JAVIER CASADO, S.L.</t>
  </si>
  <si>
    <t>P000002</t>
  </si>
  <si>
    <t>LA PIEDRA REDONDA S.L.</t>
  </si>
  <si>
    <t>J12216796</t>
  </si>
  <si>
    <t>P000125</t>
  </si>
  <si>
    <t>GINGER &amp; NUNS, S.L.</t>
  </si>
  <si>
    <t>P000222</t>
  </si>
  <si>
    <t>Sociedad importadora y exportadora de cafés</t>
  </si>
  <si>
    <t>A001122</t>
  </si>
  <si>
    <t>GAMBON, S.A.</t>
  </si>
  <si>
    <t>A001228</t>
  </si>
  <si>
    <t>BOLSAPLAST, S.L.</t>
  </si>
  <si>
    <t>21/1689</t>
  </si>
  <si>
    <t>BOLSAS DOYPACK GRANDES</t>
  </si>
  <si>
    <t>P000032</t>
  </si>
  <si>
    <t>SAMAFRAVA S.A.</t>
  </si>
  <si>
    <t>P000144</t>
  </si>
  <si>
    <t>MARTIN BRAUN S.A.</t>
  </si>
  <si>
    <t>005-OF-22-001569</t>
  </si>
  <si>
    <t>BOLSA 3 SOLDADURAS (COMPLEJO) PET+PP CAST (12+50) MICRAS 100X220 ANONIMO</t>
  </si>
  <si>
    <t>P000207</t>
  </si>
  <si>
    <t>DELAVIUDA ALIMENTACIÓN SAU</t>
  </si>
  <si>
    <t>OD7051</t>
  </si>
  <si>
    <t>OD6211</t>
  </si>
  <si>
    <t>OD6261</t>
  </si>
  <si>
    <t>OD6231</t>
  </si>
  <si>
    <t>P000239</t>
  </si>
  <si>
    <t>EKOLO PRODUCTOS ECOLÓGICOS S.A.</t>
  </si>
  <si>
    <t>P000013</t>
  </si>
  <si>
    <t>DULYMAZ S.L.L.</t>
  </si>
  <si>
    <t>230725</t>
  </si>
  <si>
    <t>https://www.exceldemy.com/excel-drop-down-list-unique-values/</t>
  </si>
  <si>
    <t>https://www.extendoffice.com/documents/excel/3615-excel-increase-drop-down-list-font-size.html</t>
  </si>
  <si>
    <t>https://www.youtube.com/watch?v=eHM3JZNwKaM</t>
  </si>
  <si>
    <t>búsqueda por múltiples criterios</t>
  </si>
  <si>
    <t>Truco arreglar textos que considera  números</t>
  </si>
  <si>
    <t>https://www.youtube.com/watch?v=9riyo1o1-VY</t>
  </si>
  <si>
    <t>Activar y desactivar fórmulas condicionales</t>
  </si>
  <si>
    <t>https://www.youtube.com/watch?v=c3kKJFXPuSs</t>
  </si>
  <si>
    <t xml:space="preserve">Para pegar solo valores después de Ctrl+C: </t>
  </si>
  <si>
    <t>Tecla Menú contextual (a la derecha de la barra espaciadora), + V + Intro</t>
  </si>
  <si>
    <t>Productividad (cajas/h)</t>
  </si>
  <si>
    <t>Lote y Cantidad</t>
  </si>
  <si>
    <t>Sin Movimiento en SAP</t>
  </si>
  <si>
    <t>Check de Unidades por Lote</t>
  </si>
  <si>
    <t>Error Cant.</t>
  </si>
  <si>
    <t>Pausas (s)</t>
  </si>
  <si>
    <t>Tiempo (s)</t>
  </si>
  <si>
    <t>Detenciones del Pedido</t>
  </si>
  <si>
    <t>TS Detención</t>
  </si>
  <si>
    <t>TS Comienza</t>
  </si>
  <si>
    <t>AF211.27</t>
  </si>
  <si>
    <t>CONSTRUCCION NAVE DISEMINADO N331, 10</t>
  </si>
  <si>
    <t>MAQUINARIA Y ACCESORIOS MEJISA - MAQUINA TURRON</t>
  </si>
  <si>
    <t>AF213.28</t>
  </si>
  <si>
    <t>ENVASADORA VERTICAL AUTOMATICA MOD AC-650-2P</t>
  </si>
  <si>
    <t>AF216.129</t>
  </si>
  <si>
    <t>MOBILIARIO TRIANA (F. 2300087)</t>
  </si>
  <si>
    <t>AF216.130</t>
  </si>
  <si>
    <t>MOBILIARIO P. ALCUDIA ( F. 2300089)</t>
  </si>
  <si>
    <t>AF216.131</t>
  </si>
  <si>
    <t>MOBILIARIO MOGAN (F. 2300086)</t>
  </si>
  <si>
    <t>AF216.132</t>
  </si>
  <si>
    <t>MOBILIARIO PUERTO RICO (F. 2300088)</t>
  </si>
  <si>
    <t>1382</t>
  </si>
  <si>
    <t>3383</t>
  </si>
  <si>
    <t>BANDEJAS DE METAL</t>
  </si>
  <si>
    <t>5555</t>
  </si>
  <si>
    <t>Prueba</t>
  </si>
  <si>
    <t>ALMENDRA MARCONA REPELADA 14/16</t>
  </si>
  <si>
    <t>AF213.29</t>
  </si>
  <si>
    <t>OTRA MAQUINARIA NAVE</t>
  </si>
  <si>
    <t>AF213.30</t>
  </si>
  <si>
    <t>ENFARDADORA</t>
  </si>
  <si>
    <t>AF213.31</t>
  </si>
  <si>
    <t>MAQUINA DE VACIO</t>
  </si>
  <si>
    <t>AF213.32</t>
  </si>
  <si>
    <t>ETIQUETADORA</t>
  </si>
  <si>
    <t>AF213.33</t>
  </si>
  <si>
    <t>BATIDORA</t>
  </si>
  <si>
    <t>AF216.138</t>
  </si>
  <si>
    <t>MOBILIARIO NAVE NUEVA</t>
  </si>
  <si>
    <t>AF219.41</t>
  </si>
  <si>
    <t>OTRO INMOVILIZADO MATERIAL NAVE NUEVA</t>
  </si>
  <si>
    <t>AF219.42</t>
  </si>
  <si>
    <t>MESAS Y EXTRACCIÓN</t>
  </si>
  <si>
    <t>3382</t>
  </si>
  <si>
    <t>PAQUETE BOLSA BASURA TIENDA BAÑO</t>
  </si>
  <si>
    <t>3384</t>
  </si>
  <si>
    <t>3385</t>
  </si>
  <si>
    <t>FILTROS PILAS DE MARMOL</t>
  </si>
  <si>
    <t>AF216.139</t>
  </si>
  <si>
    <t>MOBILIARIO ARUCAS</t>
  </si>
  <si>
    <t>7.625,5300</t>
  </si>
  <si>
    <t>AF211.28</t>
  </si>
  <si>
    <t>CONSTRUCCION NAVE DISEMINADO N331, 10 (NO SUBVENCIÓN)</t>
  </si>
  <si>
    <t>62.060,0000</t>
  </si>
  <si>
    <t>AF212.30</t>
  </si>
  <si>
    <t>REFORMA EN PUERTO DE LA CRUZ</t>
  </si>
  <si>
    <t>AF212.31</t>
  </si>
  <si>
    <t>REFORMA EN PL CATALUÑA (CAMBRILS)</t>
  </si>
  <si>
    <t>AF212.32</t>
  </si>
  <si>
    <t>REFORMA EN MAYOR (TARRAGONA)</t>
  </si>
  <si>
    <t>AF215.59</t>
  </si>
  <si>
    <t>NUEVO A/C RONDA</t>
  </si>
  <si>
    <t>1.931,1900</t>
  </si>
  <si>
    <t>AF215.60</t>
  </si>
  <si>
    <t>CRISTALERA P. DE TORRE</t>
  </si>
  <si>
    <t>1.787,0000</t>
  </si>
  <si>
    <t>3.262,6400</t>
  </si>
  <si>
    <t>3.950,1300</t>
  </si>
  <si>
    <t>AF216.127</t>
  </si>
  <si>
    <t>MOBILIARIO VIGO</t>
  </si>
  <si>
    <t>AF216.128</t>
  </si>
  <si>
    <t>MOBILIARIO RAFAEL ALTAMIRA- ALICANTE</t>
  </si>
  <si>
    <t>AF217.86</t>
  </si>
  <si>
    <t>EQUIPOS INFORMATICOS LA LAGUNA</t>
  </si>
  <si>
    <t>2044</t>
  </si>
  <si>
    <t>PACK SWEET&amp;SALTY</t>
  </si>
  <si>
    <t>175,00</t>
  </si>
  <si>
    <t>2045</t>
  </si>
  <si>
    <t>SAMPLER LÁMINAS DE ALMENDRA 215G</t>
  </si>
  <si>
    <t>215,00</t>
  </si>
  <si>
    <t>2046</t>
  </si>
  <si>
    <t>2047</t>
  </si>
  <si>
    <t>TURRÓN DE TARTA DE QUESO Y DULCE DE LECHE EL ALMENDRO 190G</t>
  </si>
  <si>
    <t>2048</t>
  </si>
  <si>
    <t>TURRÓN CREMOSO DE ALMENDRA EL ALMENDRO 210G</t>
  </si>
  <si>
    <t>2049</t>
  </si>
  <si>
    <t>TURRÓN AL PUNTO DE SAL EL ALMENDRO 75G</t>
  </si>
  <si>
    <t>2050</t>
  </si>
  <si>
    <t>TURRÓN DURO DE ALMENDRA EL ALMENDRO 150G</t>
  </si>
  <si>
    <t>2051</t>
  </si>
  <si>
    <t>TURRÓN BLANDO DE ALMENDRA EL ALMENDRO 150G</t>
  </si>
  <si>
    <t>2052</t>
  </si>
  <si>
    <t>TORTA IMPERIAL EL ALMENDRO 200G</t>
  </si>
  <si>
    <t>2053</t>
  </si>
  <si>
    <t>SAMPLER PACK CHOCOLATES CRUJIENTES 300G</t>
  </si>
  <si>
    <t>2054</t>
  </si>
  <si>
    <t>TURRÓN DE CHOCOLATE CRUJIENTE 100G</t>
  </si>
  <si>
    <t>2055</t>
  </si>
  <si>
    <t>TURRÓN CHOCOLATE CON ALMENDRAS 100G</t>
  </si>
  <si>
    <t>2056</t>
  </si>
  <si>
    <t>TURRÓN CHOCOLATE CROQUANT 100G</t>
  </si>
  <si>
    <t>2057</t>
  </si>
  <si>
    <t>SURTIDO DE MAZAPANES EL ALMENDRO 220G</t>
  </si>
  <si>
    <t>2058</t>
  </si>
  <si>
    <t>PAN DE CÁDIZ EL ALMENDRO 200G</t>
  </si>
  <si>
    <t>2059</t>
  </si>
  <si>
    <t>ALMENDRAS RELLENAS EL ALMENDRO 65G</t>
  </si>
  <si>
    <t>2060</t>
  </si>
  <si>
    <t>FIGURITAS DE MAZAPÁN EL ALMENDRO 95G</t>
  </si>
  <si>
    <t>2061</t>
  </si>
  <si>
    <t>MAZAPÁN DE SOTO EL ALMENDRO 115G</t>
  </si>
  <si>
    <t>2062</t>
  </si>
  <si>
    <t>EMPIÑONADAS EL ALMENDRO 95G</t>
  </si>
  <si>
    <t>2063</t>
  </si>
  <si>
    <t>2064</t>
  </si>
  <si>
    <t>HUESOS DE SANTO EL ALMENDRO 115G</t>
  </si>
  <si>
    <t>2065</t>
  </si>
  <si>
    <t>ESTUCHE BOMBONES LECHE 100 G</t>
  </si>
  <si>
    <t>2066</t>
  </si>
  <si>
    <t>TRUFAS AL CACAO CON NARANJA 100G</t>
  </si>
  <si>
    <t>2067</t>
  </si>
  <si>
    <t>TRUFAS AL CACAO CON CAFÉ 100G</t>
  </si>
  <si>
    <t>2068</t>
  </si>
  <si>
    <t>TRUFAS AL CACAO 100G</t>
  </si>
  <si>
    <t>2069</t>
  </si>
  <si>
    <t>2070</t>
  </si>
  <si>
    <t>TABLETA CHOCOLATE LECHE CON AVELLANAS 130G</t>
  </si>
  <si>
    <t>2071</t>
  </si>
  <si>
    <t>TABLETA CHOCOLATE LECHE CARAMELO SAL 120G</t>
  </si>
  <si>
    <t>2072</t>
  </si>
  <si>
    <t>ESTUCHE BOMBONES AVELLANA 100G</t>
  </si>
  <si>
    <t>2073</t>
  </si>
  <si>
    <t>ESTUCHE BOMBONES DULCE DE LECHE 100G</t>
  </si>
  <si>
    <t>2074</t>
  </si>
  <si>
    <t>TABLETA CHOCOLATE NEGRO CON NARANJA 120G</t>
  </si>
  <si>
    <t>2075</t>
  </si>
  <si>
    <t>PALITOS DE TURRÓN CARAMELO 50G</t>
  </si>
  <si>
    <t>2076</t>
  </si>
  <si>
    <t>TABLETA CHOCOLATE NEGRO CON FRUTOS ROJOS 120G</t>
  </si>
  <si>
    <t>2077</t>
  </si>
  <si>
    <t>SURTIDO DE BOMBONES 250 G</t>
  </si>
  <si>
    <t>5,3801</t>
  </si>
  <si>
    <t>GOLOSINA PIRULETA CLÁSICA PEQUEÑA IRIS</t>
  </si>
  <si>
    <t>0,3025</t>
  </si>
  <si>
    <t>2,3950</t>
  </si>
  <si>
    <t>1,2433</t>
  </si>
  <si>
    <t>1,3300</t>
  </si>
  <si>
    <t>0,6366</t>
  </si>
  <si>
    <t>1,0200</t>
  </si>
  <si>
    <t>0,5850</t>
  </si>
  <si>
    <t>2,2700</t>
  </si>
  <si>
    <t>8,5440</t>
  </si>
  <si>
    <t>5,1350</t>
  </si>
  <si>
    <t>4,8240</t>
  </si>
  <si>
    <t>19,0400</t>
  </si>
  <si>
    <t>LIMONADA DE JENGIBRE 250ML</t>
  </si>
  <si>
    <t>2036</t>
  </si>
  <si>
    <t>GOMINOLAS DE FRESA Y MORA 110G</t>
  </si>
  <si>
    <t>8435646620367</t>
  </si>
  <si>
    <t>Ingredientes: azúcar, glucosa, pectina (E-440i), colorantes naturales, sabor (propilenglicol E-1520, sustancias aromatizantes, agua, aceites esenciales naturales, triacetina E-1518, ácido acético E-260, ácido láctico E-270, maltol E-636, alcohol etílico), ácido cítrico monohidratado E-330</t>
  </si>
  <si>
    <t>1536,3 kJ</t>
  </si>
  <si>
    <t>374 Kcal</t>
  </si>
  <si>
    <t>93 g</t>
  </si>
  <si>
    <t>91,3 g</t>
  </si>
  <si>
    <t>0.2 g</t>
  </si>
  <si>
    <t>2037</t>
  </si>
  <si>
    <t>GOMINOLAS DE FRESA Y MORA 180G</t>
  </si>
  <si>
    <t>8435646620374</t>
  </si>
  <si>
    <t>1,4000</t>
  </si>
  <si>
    <t>2038</t>
  </si>
  <si>
    <t>GOMINOLAS DE KIWI Y PAPAYA 110G</t>
  </si>
  <si>
    <t>8435646620381</t>
  </si>
  <si>
    <t>2039</t>
  </si>
  <si>
    <t>GOMINOLAS DE KIWI Y PAPAYA 180G</t>
  </si>
  <si>
    <t>8435646620398</t>
  </si>
  <si>
    <t>2040</t>
  </si>
  <si>
    <t>GOMINOLAS DE SANDÍA Y MELÓN 110G</t>
  </si>
  <si>
    <t>8435646620404</t>
  </si>
  <si>
    <t>2041</t>
  </si>
  <si>
    <t>GOMINOLAS DE SANDÍA Y MELÓN 180G</t>
  </si>
  <si>
    <t>8435646620411</t>
  </si>
  <si>
    <t>PIÑÓN NACIONAL</t>
  </si>
  <si>
    <t>5,3245</t>
  </si>
  <si>
    <t>TORTAS</t>
  </si>
  <si>
    <t>1,5213</t>
  </si>
  <si>
    <t>ARÁNDANO BAÑADO EN CHOCOLATE NEGRO INFUSIÓN DE NARANJA 120G</t>
  </si>
  <si>
    <t>1,3484</t>
  </si>
  <si>
    <t>1,4649</t>
  </si>
  <si>
    <t>0,3760</t>
  </si>
  <si>
    <t>1,4300</t>
  </si>
  <si>
    <t>2042</t>
  </si>
  <si>
    <t>GOMINOLAS DE CAFÉ Y ARROZ CON LECHE 110G</t>
  </si>
  <si>
    <t>8435646620428</t>
  </si>
  <si>
    <t>Ingredientes: azúcar, glucosa, pectina (E-440i), colorantes naturales (caramelo líquido E-150d (contiene dióxido de azufre y sulfitos), carbonato cálcico E170, sabor (alcohol etílico, agua, extracto de café antural, propilenglicol E-1520, sustancias aromatizantes, alcohol bencílico E-1519, aceiets esenciales naturales, triacetina E-1518 y maltol E-636), ácido cítirco monohidratado E-330. Contiene DIÓXIDO DE AZUFRE y SULFITOS</t>
  </si>
  <si>
    <t>DIÓXIDO DE AZUFRE Y SULFITOS</t>
  </si>
  <si>
    <t>2043</t>
  </si>
  <si>
    <t>GOMINOLAS DE CAFÉ Y ARROZ CON LECHE 180G</t>
  </si>
  <si>
    <t>8435646620435</t>
  </si>
  <si>
    <t>Ingredientes: azúcar, glucosa, pectina (E-440i), colorantes naturales (caramelo líquido E-150d (contiene dióxido de azufre y sulfitos), carbonato cálcico E170, sabor (alcohol etílico, agua, extracto de café antural, propilenglicol E-1520, sustancias aromatizantes, alcohol bencílico E-1519, aceiets esenciales naturales, triacetina E-1518 y maltol E-636), ácido cítirco monohidratado E-330. Contiene DIÓXIDO DE AZUFRE y SULFITOS.</t>
  </si>
  <si>
    <t>1,7777</t>
  </si>
  <si>
    <t>5,9000</t>
  </si>
  <si>
    <t>NUEZ PECAN MITADES JR MAMUT USA</t>
  </si>
  <si>
    <t>SURTIDO DE PORCIONES DE NOUGATS 200G</t>
  </si>
  <si>
    <t>0,0870</t>
  </si>
  <si>
    <t>OFIC. SOBRES PLÁSTICOS (100UD)</t>
  </si>
  <si>
    <t>0,0595</t>
  </si>
  <si>
    <t>2,5713</t>
  </si>
  <si>
    <t>15,2053</t>
  </si>
  <si>
    <t>40,2000</t>
  </si>
  <si>
    <t>269,7000</t>
  </si>
  <si>
    <t>0,1392</t>
  </si>
  <si>
    <t>335,4000</t>
  </si>
  <si>
    <t>RAMPA METACRILATO 1 (ANAC, CACA, MACA Y PIST)</t>
  </si>
  <si>
    <t>50,7412</t>
  </si>
  <si>
    <t>0,0320</t>
  </si>
  <si>
    <t>PAQUETE BOLSA BASURA TIENDA OBRADOR</t>
  </si>
  <si>
    <t>4,3800</t>
  </si>
  <si>
    <t>P000118</t>
  </si>
  <si>
    <t>MARIA ISABEL PALOMARES OLIVARES</t>
  </si>
  <si>
    <t>208M</t>
  </si>
  <si>
    <t>Error en Cant/Lote</t>
  </si>
  <si>
    <t>Isa</t>
  </si>
  <si>
    <t>Juan Víctor</t>
  </si>
  <si>
    <t>Pedido DETENIDO</t>
  </si>
  <si>
    <t>Rotura en Pareto A</t>
  </si>
  <si>
    <t>RS</t>
  </si>
  <si>
    <t>Propuesta Auditoría</t>
  </si>
  <si>
    <t>RandomWeight</t>
  </si>
  <si>
    <t>Rank</t>
  </si>
  <si>
    <t>Audita</t>
  </si>
  <si>
    <t>919 #Pedido Sin Asignar#</t>
  </si>
  <si>
    <t>Inc. Cantidad</t>
  </si>
  <si>
    <t>Inc. Lote</t>
  </si>
  <si>
    <t>Inc. Cantidad y Lote</t>
  </si>
  <si>
    <t>Inc. Referencia errónea</t>
  </si>
  <si>
    <t>Inc. Falta al completo el producto</t>
  </si>
  <si>
    <t># Pendiente de Asignar #</t>
  </si>
  <si>
    <t>AF206.37</t>
  </si>
  <si>
    <t>APLICACIONES INFORMATICAS CAMBRILS</t>
  </si>
  <si>
    <t>AF212.34</t>
  </si>
  <si>
    <t>RENTING TECNOLOGICO CAIXA</t>
  </si>
  <si>
    <t>AF216.141</t>
  </si>
  <si>
    <t>MOBILIARIO TRIANA RENTING</t>
  </si>
  <si>
    <t>AF216.142</t>
  </si>
  <si>
    <t>MOBILIARIO MOGAN RENTING</t>
  </si>
  <si>
    <t>AF216.143</t>
  </si>
  <si>
    <t>MOBILIARIO PUERTO RICO RENTING</t>
  </si>
  <si>
    <t>AF216.144</t>
  </si>
  <si>
    <t>MOBILIARIO ALCUDIA RENTING</t>
  </si>
  <si>
    <t>AF217.100</t>
  </si>
  <si>
    <t>EQUIPOS INF. RENTING SAN SEBASTIAN</t>
  </si>
  <si>
    <t>AF217.101</t>
  </si>
  <si>
    <t>EQUIPOS INF. RENTING BENIDORM</t>
  </si>
  <si>
    <t>AF217.88</t>
  </si>
  <si>
    <t>EQUIPOS INFORMATICOS RENTING CAIXA</t>
  </si>
  <si>
    <t>AF217.89</t>
  </si>
  <si>
    <t>EQUIPOS INFORMATICOS RENTING CAIXA IVA 0</t>
  </si>
  <si>
    <t>AF217.90</t>
  </si>
  <si>
    <t>EQUIPOS INF. RENTING CENTRAL</t>
  </si>
  <si>
    <t>AF217.91</t>
  </si>
  <si>
    <t>EQUIPOS INF. RENTING CARDENAL</t>
  </si>
  <si>
    <t>AF217.92</t>
  </si>
  <si>
    <t>EQUIPOS INF. RENTING P.RICO</t>
  </si>
  <si>
    <t>AF217.93</t>
  </si>
  <si>
    <t>EQUIPOS INF. RENTING TRIANA</t>
  </si>
  <si>
    <t>AF217.94</t>
  </si>
  <si>
    <t>EQUIPOS INF. RENTING MOGAN</t>
  </si>
  <si>
    <t>AF217.95</t>
  </si>
  <si>
    <t>EQUIPOS INF. RENTING ALCUDIA</t>
  </si>
  <si>
    <t>AF217.96</t>
  </si>
  <si>
    <t>EQUIPOS INF. RENTING CALA MILLOR</t>
  </si>
  <si>
    <t>AF217.97</t>
  </si>
  <si>
    <t>EQUIPOS INF. RENTING CADENA</t>
  </si>
  <si>
    <t>AF217.98</t>
  </si>
  <si>
    <t>EQUIPOS INF. RENTING ICOD DE LOS VINOS</t>
  </si>
  <si>
    <t>AF217.99</t>
  </si>
  <si>
    <t>EQUIPOS INF. RENTING ACANTILADO DE LOS GIGANTES</t>
  </si>
  <si>
    <t>OBSOLETO</t>
  </si>
  <si>
    <t>C</t>
  </si>
  <si>
    <t>3393</t>
  </si>
  <si>
    <t>CESTO ASAS 22X15,5X6 cm</t>
  </si>
  <si>
    <t>3394</t>
  </si>
  <si>
    <t>BANDEJA DE CARTON (2211 L)</t>
  </si>
  <si>
    <t>3395</t>
  </si>
  <si>
    <t>OBLEA CAJON ENTERO</t>
  </si>
  <si>
    <t>3396</t>
  </si>
  <si>
    <t>OBLEA MEDIO CAJON</t>
  </si>
  <si>
    <t>3397</t>
  </si>
  <si>
    <t>OBLEA TAPA</t>
  </si>
  <si>
    <t>3398</t>
  </si>
  <si>
    <t>CAJA KRAFT CON VENTANAS (REF. 2001L)</t>
  </si>
  <si>
    <t>3399</t>
  </si>
  <si>
    <t>LAMINADO DE BURBUJA + FOAM</t>
  </si>
  <si>
    <t>ACTIVO</t>
  </si>
  <si>
    <t>B</t>
  </si>
  <si>
    <t>TABLA MADERA PIRULETA INCLINADA PEQUEÑA</t>
  </si>
  <si>
    <t>TABLA MADERA PIRULETA PLANA PEQUEÑA</t>
  </si>
  <si>
    <t>TABLA MADERA PIRULETA SUPER INCLINADA PEQUEÑA</t>
  </si>
  <si>
    <t>PIPA CALABAZA PELADA</t>
  </si>
  <si>
    <t>Z</t>
  </si>
  <si>
    <t>31,0000</t>
  </si>
  <si>
    <t>3391</t>
  </si>
  <si>
    <t>GRANEL ALMENDRAS CON CHORIZO</t>
  </si>
  <si>
    <t>3392</t>
  </si>
  <si>
    <t>GRANEL CACAHUETES CON JAMÓN AHUMADO</t>
  </si>
  <si>
    <t>3386</t>
  </si>
  <si>
    <t>ALMENDRA MITADES COMUNA REPELADA</t>
  </si>
  <si>
    <t>3387</t>
  </si>
  <si>
    <t>CACAHUETE REPELADO REDONDO CRUDO BRASIL</t>
  </si>
  <si>
    <t>3388</t>
  </si>
  <si>
    <t>1,9500</t>
  </si>
  <si>
    <t>3389</t>
  </si>
  <si>
    <t>NARANJA EN CUADRADOS DESHIDRATADA</t>
  </si>
  <si>
    <t>AF216.151</t>
  </si>
  <si>
    <t>CAROS HASTA FINALES 2023</t>
  </si>
  <si>
    <t>1.576,0000</t>
  </si>
  <si>
    <t>4,7000</t>
  </si>
  <si>
    <t>COCO DESHIDRATADO DADO</t>
  </si>
  <si>
    <t>0,8970</t>
  </si>
  <si>
    <t>A</t>
  </si>
  <si>
    <t>AF206.32</t>
  </si>
  <si>
    <t>APLICACIONES INFORMATICAS TRIANA</t>
  </si>
  <si>
    <t>AF206.33</t>
  </si>
  <si>
    <t>APLICACIONES INFORMATICAS MOGÁN</t>
  </si>
  <si>
    <t>AF206.34</t>
  </si>
  <si>
    <t>APLICACIONES INFORMATICAS P.RICO</t>
  </si>
  <si>
    <t>AF206.35</t>
  </si>
  <si>
    <t>APLICACIONES INFORMATICAS ALCUDIA</t>
  </si>
  <si>
    <t>AF206.36</t>
  </si>
  <si>
    <t>APLICACIONES INFORMATICAS LA LAGUNA</t>
  </si>
  <si>
    <t>52.925,9600</t>
  </si>
  <si>
    <t>2.500,0000</t>
  </si>
  <si>
    <t>66.756,1300</t>
  </si>
  <si>
    <t>6.000,0000</t>
  </si>
  <si>
    <t>AF212.33</t>
  </si>
  <si>
    <t>REFORMA VIGO</t>
  </si>
  <si>
    <t>56.000,0000</t>
  </si>
  <si>
    <t>AF213.34</t>
  </si>
  <si>
    <t>MAQUINA TURRON (SIN SUB)</t>
  </si>
  <si>
    <t>AF215.61</t>
  </si>
  <si>
    <t>TOLDOS CAMBRILS</t>
  </si>
  <si>
    <t>2.400,0000</t>
  </si>
  <si>
    <t>AF215.62</t>
  </si>
  <si>
    <t>CAMPANA EXTRACCIÓN CENTRAL (SIN SUBV)</t>
  </si>
  <si>
    <t>2.124,0800</t>
  </si>
  <si>
    <t>AF216.140</t>
  </si>
  <si>
    <t>MOBILIARIO LA LAGUNA</t>
  </si>
  <si>
    <t>1.899,3700</t>
  </si>
  <si>
    <t>AF217.87</t>
  </si>
  <si>
    <t>EQUIPOS INFORMATICOS CAMBRILS</t>
  </si>
  <si>
    <t>517,7200</t>
  </si>
  <si>
    <t>0,0873</t>
  </si>
  <si>
    <t>0,0523</t>
  </si>
  <si>
    <t>3390</t>
  </si>
  <si>
    <t>GRANEL PIPAS DE CALABAZA CARAMELIZADAS A LA SAL</t>
  </si>
  <si>
    <t>8435646633909</t>
  </si>
  <si>
    <t>3400</t>
  </si>
  <si>
    <t>BOLSA DOYPACK GARRAPIÑADOS 110X185X35</t>
  </si>
  <si>
    <t>8435646634005</t>
  </si>
  <si>
    <t>3401</t>
  </si>
  <si>
    <t>BOLSA DOYPACK SALADOS 110X185X35</t>
  </si>
  <si>
    <t>8435646634012</t>
  </si>
  <si>
    <t>2079</t>
  </si>
  <si>
    <t>8435646620794</t>
  </si>
  <si>
    <t>2080</t>
  </si>
  <si>
    <t>8435646620800</t>
  </si>
  <si>
    <t>2081</t>
  </si>
  <si>
    <t>8435646620817</t>
  </si>
  <si>
    <t>2082</t>
  </si>
  <si>
    <t>8435646620824</t>
  </si>
  <si>
    <t>2083</t>
  </si>
  <si>
    <t>MALETÍN SURTIDO DE MANTECADOS 425G</t>
  </si>
  <si>
    <t>8435646620831</t>
  </si>
  <si>
    <t>425,00</t>
  </si>
  <si>
    <t>2084</t>
  </si>
  <si>
    <t>SURTIDO DE MANTECADOS 650G</t>
  </si>
  <si>
    <t>8435646620848</t>
  </si>
  <si>
    <t>2085</t>
  </si>
  <si>
    <t>ESTUCHE ESPECIAL DE MANTECADOS 750G</t>
  </si>
  <si>
    <t>8412629000040</t>
  </si>
  <si>
    <t>2088</t>
  </si>
  <si>
    <t>SURTIDO DE MERMELADAS 180G</t>
  </si>
  <si>
    <t>8435646620886</t>
  </si>
  <si>
    <t>2089</t>
  </si>
  <si>
    <t>GOMINOLAS DE MANGO Y PLÁTANO 110G</t>
  </si>
  <si>
    <t>8435646620893</t>
  </si>
  <si>
    <t>2090</t>
  </si>
  <si>
    <t>GOMINOLAS DE ARROZ CON LECHE Y GALLETA 180G</t>
  </si>
  <si>
    <t>8435646620909</t>
  </si>
  <si>
    <t>2091</t>
  </si>
  <si>
    <t>GOMINOLAS DE TARTA DE QUESO Y FRAMBUESA 180G</t>
  </si>
  <si>
    <t>8435646620916</t>
  </si>
  <si>
    <t>2092</t>
  </si>
  <si>
    <t>REGALO "¡FUN, FUN, FUN!"</t>
  </si>
  <si>
    <t>8435646620923</t>
  </si>
  <si>
    <t>2093</t>
  </si>
  <si>
    <t>8435646620930</t>
  </si>
  <si>
    <t>2094</t>
  </si>
  <si>
    <t>REGALO "CAMPANILLEROS"</t>
  </si>
  <si>
    <t>8435646620947</t>
  </si>
  <si>
    <t>2095</t>
  </si>
  <si>
    <t>REGALO "CAMINO DE BELÉN"</t>
  </si>
  <si>
    <t>8435646620954</t>
  </si>
  <si>
    <t>2096</t>
  </si>
  <si>
    <t>REGALO "SABOR A NAVIDAD"</t>
  </si>
  <si>
    <t>8435646620961</t>
  </si>
  <si>
    <t>2097</t>
  </si>
  <si>
    <t>8435646620978</t>
  </si>
  <si>
    <t>2098</t>
  </si>
  <si>
    <t>8435646620985</t>
  </si>
  <si>
    <t>2099</t>
  </si>
  <si>
    <t>MIEL DE EUCALIPTO 50G</t>
  </si>
  <si>
    <t>8435646620992</t>
  </si>
  <si>
    <t>3,4865</t>
  </si>
  <si>
    <t>MATERIA PRIMA AUXILIAR</t>
  </si>
  <si>
    <t>0,8498</t>
  </si>
  <si>
    <t>Pan de higo, almendras y chocolate: Higos Secos (Origen: España) 90%, ALMENDRAS 4%, gotas de chocolate (azúcar, pasta de cacao, manteca de cacao, emulgente (lecitina de girasol E-322) aroma natural de vainilla) 4%, Canela, Anís. Fabricado en España. Puede contener trazas de LECHE y derivados, FRUTOS DE CÁSCARA y Anhídrido Sulfuroso y SULFITOS en concentraciones superiores a 10 mg/ Kg o 10 mg/l expresados como SO2; Pan de albaricoque y almendras: Albaricoques (Albaricoque, Conservador E-220 (SULFITOS)) (Origen:Turquia) 90%, ALMENDRAS 10%. Fabricado en España. Pan de dátil y coco: Dátiles (Origen: Túnez) 90%, NUECES 5%, coco 5%</t>
  </si>
  <si>
    <t>1353,67 kJ</t>
  </si>
  <si>
    <t>322 Kcal</t>
  </si>
  <si>
    <t>5,13 g</t>
  </si>
  <si>
    <t>61,67 g</t>
  </si>
  <si>
    <t>45,5 g</t>
  </si>
  <si>
    <t>4,37 g</t>
  </si>
  <si>
    <t>Barrita de higo con semillas de chía: Higos Secos (Origen: España) 79%, datil 10%, semillas de Chia 10%, 1% Canela, Anís; Barrita de higo con linaza: Higos Secos (Origen: España) 79%, dátil 10%, semillas de linaza marrón 10%, 1% Canela, Anís; Barrita de higo con pipas de girasol: Higos Secos (Origen: España) 79%, datil 10%, pipas de girasol peladas 10%, 1% Canela, Anís; Barrita de higo con almendras y arándanos: Higos Secos (Origen: España) 79%, datil 10%, ALMENDRAS 8%, aranadanos(Arandanos, azúcar y aceite de girasol) 2%, Canela, Anís 1%.</t>
  </si>
  <si>
    <t>1295 kJ</t>
  </si>
  <si>
    <t>307 Kcal</t>
  </si>
  <si>
    <t>0,7 g</t>
  </si>
  <si>
    <t>59,3 g</t>
  </si>
  <si>
    <t>1,0844</t>
  </si>
  <si>
    <t>Fruta (65%), azúcar, espesante; pectina y agar-agar, acidulante, ácido cítrico.</t>
  </si>
  <si>
    <t>Fruta (65%), azúcar, espesante, pectina y agar-agar, acidulante, ácido cítrico.</t>
  </si>
  <si>
    <t>PIPA PELADA</t>
  </si>
  <si>
    <t>PISTACHO CON PIEL</t>
  </si>
  <si>
    <t>COCO LÁMINAS  DESHIDRATADO</t>
  </si>
  <si>
    <t>GRANEL MIEL PARA FABRICACION KG</t>
  </si>
  <si>
    <t>BOTE CREMOR</t>
  </si>
  <si>
    <t>DESMOLDEANTE</t>
  </si>
  <si>
    <t>8410223875880</t>
  </si>
  <si>
    <t>1. Turrón de caramelo y frutos rojos con chocolate blanco: ALMENDRA (34,5%) (UE, No UE), miel, azúcar, chocolate blanco (20%) [azúcar, manteca de cacao (No UE), LECHE entera en polvo, emulgente (lecitinas de SOJA y girasol), aroma natural de vainilla]. Oblea [fécula de patata, aceite de girasol]. Sal, frambuesa liofilizada (0,3%) (No UE), aroma, fresa liofilizada (0,1%) (UE, No UE). Puede contener CACAHUETES, SÉSAMO, HUEVO, OTROS FRUTOS DE CÁSCARA. 2. Thins turrón de caramelo a la sal con chocolate : ALMENDRA (35%) (UE, No UE), miel, azúcar, chocolate blanco (20%) [azúcar, manteca de cacao (No UE), LECHE entera en polvo, LECHE desnatada en polvo, LACTOSUERO en polvo, cacao desgrasado en polvo, emulgente (lecitina de SOJA), aroma natural de vainilla]. Oblea [fécula de patata, aceite de girasol]. Sal (0,58%) (No UE). Puede contener CACAHUETES, SÉSAMO, HUEVO, OTROS FRUTOS DE CÁSCARA. 3. Turrón de caramelo y coco con chocolate con leche : ALMENDRA (33%) (UE, No UE), miel, azúcar, chocolate con LECHE (20%) [azúcar, manteca de cacao (No UE), LECHE entera en polvo, pasta de cacao (No UE), emulgente (lecitinas de SOJA y girasol), aroma natural de vainilla]. Coco rallado (4,0%) (No UE), oblea [fécula de patata, aceite de girasol]. Sal, aroma natural de coco. Puede contener CACAHUETES, SÉSAMO, HUEVO, OTROS FRUTOS DE CÁSCARA</t>
  </si>
  <si>
    <t>lecitina de soja, lecitinas de soja y girasol, lactosuero en polvo, leche desnatada en polvo, leche entera en polvo, cacahuetes, otros frutos de cáscara, sésamo</t>
  </si>
  <si>
    <t>2088kJ</t>
  </si>
  <si>
    <t>500kcal</t>
  </si>
  <si>
    <t>Conservar en lugar fresco y seco</t>
  </si>
  <si>
    <t>8410223875859</t>
  </si>
  <si>
    <t>2,4500</t>
  </si>
  <si>
    <t>Azúcar, dulce de LECHE (25%) (UE) [azúcar, agua, LECHE entera en polvo, jarabe de glucosafructosa, LECHE desnatada en polvo, conservador (sorbato potásico)]. Grasas vegetales (coco, karité, girasol), manteca de cacao (No UE), LECHE entera en polvo, LACTOSUERO en polvo, aceite de girasol, galleta troceada 4% (harina de TRIGO, azúcar, grasas vegetales (palma, nabina), jarabe de azúcar moreno, gasificante: carbonato ácido de sodio, sal, canela), LECHE desnatada en polvo, pasta de cacao (No UE), emulgente (lecitinas de SOJA y girasol), aromas, cacao desgrasado en polvo. Puede contener CACAHUETES, HUEVO, GLUTEN, FRUTOS DE CÁSCARA.</t>
  </si>
  <si>
    <t>galleta troceada 4% (harina de trigo, azúcar, grasas vegetales (palma, nabina), jarabe de azúcar moreno, gasificante: carbonato ácido de sodio, sal, canela), lecitinas de soja y girasol, frutos de cáscara, cacahuetes</t>
  </si>
  <si>
    <t>2154 kJ</t>
  </si>
  <si>
    <t>8410223875866</t>
  </si>
  <si>
    <t>Azúcar, grasas vegetales (coco, karité, girasol), pasta de ALMENDRA (13%), LECHE desnatada en polvo, ALMENDRA (8,0%) (España), manteca de cacao, LECHE entera en polvo, pasta de cacao, ALMENDRA caramelizada (2,6%) [ALMENDRA (70%) (España), azúcar]. Emulgente (lecitinas de SOJA y girasol), sal, aromas. Puede contener CACAHUETES, HUEVO, GLUTEN, OTROS FRUTOS DE CÁSCARA.</t>
  </si>
  <si>
    <t>gluten,huevo, lecitinas de soja y girasol, leche entera en polvo, leche desnatada en polvo, cacahuetes,almendra, almendra, pasta de almendra otros frutos de cáscara</t>
  </si>
  <si>
    <t>2468kJ</t>
  </si>
  <si>
    <t>593kcal</t>
  </si>
  <si>
    <t>0,32g</t>
  </si>
  <si>
    <t>Conservar en lugar fresco y seco.</t>
  </si>
  <si>
    <t>8410223905389</t>
  </si>
  <si>
    <t>ALMENDRAS tostadas (60%) (UE, No UE), azúcar, miel, oblea (fécula de patata, aceite de girasol). Sal (0,7%). Puede contener CACAHUETES, SÉSAMO, HUEVO, LECHE, SOJA, OTROS FRUTOS DE CÁSCARA.</t>
  </si>
  <si>
    <t>huevo, soja, leche, cacahuetes, almendras tostadas otros frutos de cáscara, sésamo</t>
  </si>
  <si>
    <t>2337kJ</t>
  </si>
  <si>
    <t>561kcal</t>
  </si>
  <si>
    <t>0,7g</t>
  </si>
  <si>
    <t>8410223876573</t>
  </si>
  <si>
    <t>ALMENDRA (63%) (UE, No UE), miel, azúcar, oblea [fécula de patata, aceite de girasol]. CLARA DE HUEVO. Puede contener CACAHUETES, SÉSAMO, OTROS FRUTOS DE CÁSCARA , LECHE, SOJA.</t>
  </si>
  <si>
    <t>clara de huevo, soja, leche, cacahuetes, almendra otros frutos de cáscara, sésamo</t>
  </si>
  <si>
    <t>2289kJ</t>
  </si>
  <si>
    <t>550kcal</t>
  </si>
  <si>
    <t>Conservar en un lugar fresco y seco</t>
  </si>
  <si>
    <t>8410223876580</t>
  </si>
  <si>
    <t>ALMENDRAS tostadas (64%) (UE, No UE), azúcar, miel, estabilizante (E-471), CLARA DE HUEVO. Puede contener CACAHUETES, SÉSAMO, LECHE, SOJA, OTROS FRUTOS DE CÁSCARA</t>
  </si>
  <si>
    <t>clara de huevo, soja, leche, cacahuetes, almendras tostadas otros frutos de cáscara, sésamo</t>
  </si>
  <si>
    <t>2304kJ</t>
  </si>
  <si>
    <t>553kcal</t>
  </si>
  <si>
    <t>8410223876597</t>
  </si>
  <si>
    <t>ALMENDRAS tostadas (63%) (UE, No UE), miel, azúcar, oblea [fécula de patata, aceite de girasol]. CLARA DE HUEVO. Puede contener CACAHUETES.</t>
  </si>
  <si>
    <t>clara de huevo, cacahuetes, almendras tostadas</t>
  </si>
  <si>
    <t>Conservar en un lugar fresco y seco.</t>
  </si>
  <si>
    <t>8410223904467</t>
  </si>
  <si>
    <t>1. TURRÓN DE CHOCOLATE: Azúcar, manteca de cacao (No UE), LECHE desnatada en polvo, arroz hinchado (8,0%) [harina de arroz, azúcar, dextrosa, extracto de malta de CEBADA, sal]. Pasta de cacao (No UE), pasta de AVELLANA, ALMENDRA (5,0%) (UE, No UE), grasa vegetal (palma, girasol, cártamo y semillas de algodón), LECHE entera en polvo, pasta de ALMENDRA, emulgente (lecitinas de SOJA y girasol), aromas. Puede contener CACAHUETES. 2. Turrón chocolate con almendras : Azúcar, ALMENDRA (23%) (UE, No UE), manteca de cacao (No UE), LECHE desnatada en polvo, pasta de cacao (No UE), pasta de AVELLANA, grasa vegetal (palma, girasol, cártamo y semillas de algodón), LECHE entera en polvo, pasta de ALMENDRA, emulgente (lecitinas de SOJA y girasol), aromas. Puede contener CACAHUETES, GLUTEN . 3. Turrón de chocolate con frutos secos : Azúcar, manteca de cacao (No UE), LECHE desnatada en polvo, pasta de cacao (No UE), pasta de AVELLANA (UE, No UE), ALMENDRA (5,0%) (UE, No UE), AVELLANA (3,8%) (UE), arroz hinchado (3,8%) [harina de arroz, azúcar, dextrosa, extracto de malta de CEBADA, sal]. Grasa vegetal (palma, girasol, cártamo y semillas de algodón), LECHE entera en polvo, pasta de ALMENDRA, emulgente (lecitinas de SOJA y girasol), aromas. Puede contener CACAHUETES.</t>
  </si>
  <si>
    <t>extracto de malta de cebada, gluten, lecitinas de soja y girasol, leche desnatada en polvo, leche entera en polvo, cacahuetes, almendra, avellana, pasta de almendra, pasta de avellana</t>
  </si>
  <si>
    <t>2454kJ</t>
  </si>
  <si>
    <t>591kcal</t>
  </si>
  <si>
    <t>0,2</t>
  </si>
  <si>
    <t>8410223904474</t>
  </si>
  <si>
    <t>Azúcar, manteca de cacao (No UE), LECHE desnatada en polvo, arroz hinchado (8,0%) [harina de arroz, azúcar, dextrosa, extracto de malta de CEBADA, sal]. Pasta de cacao (No UE), pasta de AVELLANA, ALMENDRA (5,0%) (UE, No UE), grasa vegetal (palma, girasol, cártamo y semillas de algodón), LECHE entera en polvo, pasta de ALMENDRA, emulgente (lecitinas de SOJA y girasol), aromas. Puede contener CACAHUETES.</t>
  </si>
  <si>
    <t>extracto de malta de cebada, lecitinas de soja y girasol, leche desnatada en polvo, leche entera en polvo, cacahuetes, pasta de avellana, almendra, pasta de almendra</t>
  </si>
  <si>
    <t>2319kJ</t>
  </si>
  <si>
    <t>556kcal</t>
  </si>
  <si>
    <t>8410223904481</t>
  </si>
  <si>
    <t>Azúcar, ALMENDRA (23%) (UE, No UE), manteca de cacao (No UE), LECHE desnatada en polvo, pasta de cacao (No UE), pasta de AVELLANA, grasa vegetal (palma, girasol, cártamo y semillas de algodón), LECHE entera en polvo, pasta de ALMENDRA, emulgente (lecitinas de SOJA y girasol), aromas. Puede contener CACAHUETES, GLUTEN .</t>
  </si>
  <si>
    <t>gluten, lecitinas de soja y girasol, leche desnatada en polvo, leche entera en polvo, cacahuetes, almendra, pasta de avellana, pasta de almendra</t>
  </si>
  <si>
    <t>2349kJ</t>
  </si>
  <si>
    <t>565kcal</t>
  </si>
  <si>
    <t>8410223904498</t>
  </si>
  <si>
    <t>Azúcar, manteca de cacao (No UE), LECHE desnatada en polvo, pasta de cacao (No UE), pasta de AVELLANA (UE, No UE), ALMENDRA (5,0%) (UE, No UE), AVELLANA (3,8%) (UE), arroz hinchado (3,8%) [harina de arroz, azúcar, dextrosa, extracto de malta de CEBADA, sal]. Grasa vegetal (palma, girasol, cártamo y semillas de algodón), LECHE entera en polvo, pasta de ALMENDRA, emulgente (lecitinas de SOJA y girasol), aromas. Puede contener CACAHUETES.</t>
  </si>
  <si>
    <t>extracto de malta de cebada, lecitinas de soja y girasol, leche desnatada en polvo, leche entera en polvo, cacahuetes, pasta de avellana, almendra,.avellana, pasta de almendra</t>
  </si>
  <si>
    <t>8410223876290</t>
  </si>
  <si>
    <t>1. Almendras rellenas: Turrón blando (90%) [ALMENDRA tostada (64%) (UE, No UE), azúcar, miel, estabilizante (E-471), CLARA DE HUEVO, aroma]. Oblea [harina de TRIGO, gasificante (carbonatos de sodio), emulgente (lecitinas de SOJA)]. Puede contener CACAHUETES, OTROS FRUTOS DE CÁSCARA . 2. DELICIAS DE MAZAPÁN RELLENAS DE YEMA. : Azúcar, ALMENDRA (36%) (UE, No UE), YEMA confitada (20%) (UE) [YEMA (48%), azúcar, jarabe de glucosa, conservador (E-200), acidulante (E- 330)]. Agua, jarabe de glucosa y fructosa, ácido sórbico, ácido cítrico. 3. Figuritas de mazapán: Azúcar, ALMENDRA (45%) (UE, No UE), agua, jarabe de glucosa-fructosa, conservador (E-200), acidulante (E-330). Puede contener HUEVO. 4. Huesos de santo de mazapán rellenos de cacao: Azúcar, ALMENDRA (41%) (UE, No UE), cacao desgrasado en polvo (4,9%) (No UE), grasas vegetales (coco, karité, girasol), Agua, jarabe de glucosa y fructosa, conservador (ácido sórbico), acidulante (ácido cítrico). Puede contener HUEVO</t>
  </si>
  <si>
    <t>GLUTEN, HUEVO, SOJA, CACAHUETES, FRUTOS DE CÁSCARA</t>
  </si>
  <si>
    <t>18410223602612</t>
  </si>
  <si>
    <t>1,1100</t>
  </si>
  <si>
    <t>Azúcar, grasa vegetal (palmiste, palma, coco, shea), LECHE entera en polvo, manteca de cacao (No UE), pasta de cacao (No UE), LACTOSUERO en polvo, cacao desgrasado en polvo, pasta de AVELLANA, LACTOSA, emulgente (lecitinas de SOJA y girasol), aromas. Puede contener CACAHUETES, GLUTEN , OTROS FRUTOS DE CÁSCARA .</t>
  </si>
  <si>
    <t>gluten, lecitinas de soja y girasol, leche entera en polvo, lactosuero en polvo, lactosa, cacahuetes, pasta de avellana otros frutos de, cáscara</t>
  </si>
  <si>
    <t>2351kJ</t>
  </si>
  <si>
    <t>564kcal</t>
  </si>
  <si>
    <t>8410223608105</t>
  </si>
  <si>
    <t>Azúcar, grasa vegetal (palma, coco, palmiste y shea), cacao desgrasado en polvo (17,8%) (No UE), LACTOSUERO en polvo, cacao en polvo (0,5%) (No UE), emulgente (lecitinas de SOJA y girasol), aroma natural de naranja (0,2%), aromas. Puede contener CACAHUETES, GLUTEN , FRUTOS DE CÁSCARA.</t>
  </si>
  <si>
    <t>gluten, lecitinas de soja y girasol, lactosuero en polvo, cacahuetes, frutos de cáscara</t>
  </si>
  <si>
    <t>2325kJ</t>
  </si>
  <si>
    <t>558kcal</t>
  </si>
  <si>
    <t>8410223606484</t>
  </si>
  <si>
    <t>Azúcar, grasa vegetal (palma, coco, palmiste y shea), cacao desgrasado en polvo (17,8%) (No UE), LACTOSUERO en polvo, cacao en polvo (0,5%) (No UE), emulgente (lecitinas de SOJA y girasol), aroma natural de café (0,2%) (No UE), aromas. Puede contener CACAHUETES, GLUTEN , FRUTOS DE CÁSCARA.</t>
  </si>
  <si>
    <t>8410223605913</t>
  </si>
  <si>
    <t>Azúcar, grasa vegetal (palma, coco, palmiste y shea), cacao desgrasado en polvo (17,6%) (No UE), LACTOSUERO en polvo, cacao en polvo (0,5%) (No UE), emulgente (lecitinas de SOJA y girasol), aromas. Puede contener CACAHUETES, GLUTEN , FRUTOS DE CÁSCARA.</t>
  </si>
  <si>
    <t>SAMPLER DE TABLETAS CHOCOLATE 370G</t>
  </si>
  <si>
    <t>8410223607344</t>
  </si>
  <si>
    <t>1. Chocolate con frutos rojos : Azúcar, pasta de cacao (No UE), manteca de cacao (No UE), arándano (4%) (No UE) [arándanos, azúcar, aceite de girasol]. Trocitos de preparado de fresa (4%) (UE) [puré de fresa (83%), jarabe de fructosa-glucosa, humectante (glicerina), jarabe de glucosa, azúcar, fibras de TRIGO, gelificante (pectinas), extractos de verduras (zanahoria y calabaza), corrector de acidez (ácido cítrico, ácido málico), aroma]. Frambuesa liofilizada (2,0%) (UE, No UE), MATERIA GRASA LÁCTEA, emulgente (lecitinas de SOJA y girasol), aroma natural de vainilla. Puede contener CACAHUETES, FRUTOS DE CÁSCARA, HUEVO. 2. Chocolate negro con naranja confitada: Azúcar, pasta de cacao (No UE), naranja confitada (18%) (UE) [piel de naranja, jarabe de glucosa-fructosa, azúcar, acidulante (ácido cítrico), conservadores (sorbato potásico, METABISULFITO SÓDICO)]. Manteca de cacao (No UE), MATERIA GRASA LÁCTEA, emulgente (lecitinas de SOJA y girasol), aroma natural de vainilla. Puede contener CACAHUETES, HUEVO, GLUTEN , FRUTOS DE CÁSCARA. 3. Chocolate con leche y avellanas : Azúcar, AVELLANAS (30%) (UE, No UE), manteca de cacao (No UE), LECHE entera en polvo, pasta de cacao (No UE), emulgente (lecitinas de SOJA y girasol), aroma natural de vainilla. Puede contener CACAHUETES, HUEVO, GLUTEN , OTROS FRUTOS DE CÁSCARA .</t>
  </si>
  <si>
    <t>fibras de trigo, gluten, huevo, lecitinas de soja y girasol, leche entera en polvo, materia grasa láctea, cacahuetes, avellanas, frutos de cáscara, otros frutos de ncáscara, metabisulfito sódico</t>
  </si>
  <si>
    <t>2531kJ</t>
  </si>
  <si>
    <t>608kcal</t>
  </si>
  <si>
    <t>43,6g</t>
  </si>
  <si>
    <t>18,3g</t>
  </si>
  <si>
    <t>59,9g</t>
  </si>
  <si>
    <t>50,8g</t>
  </si>
  <si>
    <t>8,4g</t>
  </si>
  <si>
    <t>8410223607252</t>
  </si>
  <si>
    <t>1,2700</t>
  </si>
  <si>
    <t>Azúcar, AVELLANAS (30%) (UE, No UE), manteca de cacao (No UE), LECHE entera en polvo, pasta de cacao (No UE), emulgente (lecitinas de SOJA y girasol), aroma natural de vainilla. Puede contener CACAHUETES, HUEVO, GLUTEN , OTROS FRUTOS DE CÁSCARA .</t>
  </si>
  <si>
    <t>gluten, huevo, lecitinas de soja y girasol, leche entera en polvo, cacahuetes, avellanas, otros frutos de cáscara,</t>
  </si>
  <si>
    <t>15,9g</t>
  </si>
  <si>
    <t>8410223705231</t>
  </si>
  <si>
    <t>Chocolate con LECHE (90,9%) [azúcar, manteca de cacao (No UE), LECHE entera en polvo, pasta de cacao (No UE), emulgente (lecitinas de SOJA y girasol), extracto de vainilla]. Caramelo (8,3%) [azúcar, grasa LÁCTEA anhidra, LECHE entera en polvo, LECHE desnatada en polvo, sal, lecitina de girasol]. Escamas de sal (0,8%). Puede contener CACAHUETES, FRUTOS DE CÁSCARA, HUEVO, GLUTEN.</t>
  </si>
  <si>
    <t>gluten, huevo, lecitinas de soja y girasol, leche entera en polvo, grasa láctea anhidra, leche entera en polvo, leche desnatada en polvo, cacahuetes, frutos de cáscara</t>
  </si>
  <si>
    <t>2140kJ</t>
  </si>
  <si>
    <t>513kcal</t>
  </si>
  <si>
    <t>29,1g</t>
  </si>
  <si>
    <t>18,8g</t>
  </si>
  <si>
    <t>54,6g</t>
  </si>
  <si>
    <t>4,7g</t>
  </si>
  <si>
    <t>1,95g</t>
  </si>
  <si>
    <t>8410223706375</t>
  </si>
  <si>
    <t>Azúcar, manteca de cacao (No UE), pasta de AVELLANA (14,9%) (UE, No UE), LECHE entera en polvo, pasta de cacao (No UE), MANTEQUILLA, emulgente (lecitinas de SOJA y girasol), aroma natural de vainilla. Puede contener CACAHUETES, GLUTEN , OTROS FRUTOS DE CÁSCARA .</t>
  </si>
  <si>
    <t>gluten, lecitinas de soja y girasol, leche entera en polvo, mantequilla, cacahuetes, pasta de avellana otros frutos de cáscara</t>
  </si>
  <si>
    <t>2388kJ</t>
  </si>
  <si>
    <t>573kcal</t>
  </si>
  <si>
    <t>8410223706382</t>
  </si>
  <si>
    <t>Dulce de LECHE (40%) (UE) [LECHE condensada 97,2% (LECHE, azúcar, LACTOSA), agua, estabilizante: fosfatos de sodio, conservador: sorbato potásico]. Azúcar, manteca de cacao, LECHE entera en polvo, pasta de cacao, emulgente (lecitinas de SOJA y girasol), aroma natural de vainilla. Puede contener CACAHUETES, OTROS FRUTOS DE CÁSCARA , GLUTEN .</t>
  </si>
  <si>
    <t>gluten, lecitinas de soja y girasol, leche entera en polvo, cacahuetes, otros frutos de cáscara</t>
  </si>
  <si>
    <t>2044kJ</t>
  </si>
  <si>
    <t>489kcal</t>
  </si>
  <si>
    <t>8410223607276</t>
  </si>
  <si>
    <t>Azúcar, pasta de cacao (No UE), naranja confitada (18%) (UE) [piel de naranja, jarabe de glucosafructosa, azúcar, acidulante (ácido cítrico), conservadores (sorbato potásico, METABISULFITO SÓDICO)]. Manteca de cacao (No UE), MATERIA GRASA LÁCTEA, emulgente (lecitinas de SOJA y girasol), aroma natural de vainilla. Puede contener CACAHUETES, HUEVO, GLUTEN , FRUTOS DE CÁSCARA.</t>
  </si>
  <si>
    <t>gluten, huevo, lecitinas de soja y girasol, materia grasa láctea, cacahuetes, frutos de cáscara, metabisulfito sódico</t>
  </si>
  <si>
    <t>2166kJ</t>
  </si>
  <si>
    <t>519kcal</t>
  </si>
  <si>
    <t>6,4g</t>
  </si>
  <si>
    <t>8410223908984</t>
  </si>
  <si>
    <t>ALMENDRA (45%) (UE, No UE), miel (25%), azúcar (25%), oblea [fécula de patata, aceite de girasol, colorante (E-150c)]. Sal (0,5%). Puede contener CACAHUETES, SÉSAMO, HUEVO, LECHE, OTROS FRUTOS DE CÁSCARA , SOJA</t>
  </si>
  <si>
    <t>huevo, soja, leche, cacahuetes, almendra otros frutos de cáscara, sésamo</t>
  </si>
  <si>
    <t>2133kJ</t>
  </si>
  <si>
    <t>511kcal</t>
  </si>
  <si>
    <t>8410223607269</t>
  </si>
  <si>
    <t>Azúcar, pasta de cacao (No UE), manteca de cacao (No UE), arándano (4%) (No UE) [arándanos, azúcar, aceite de girasol]. Trocitos de preparado de fresa (4%) (UE) [puré de fresa (83%), jarabe de fructosa-glucosa, humectante (glicerina), jarabe de glucosa, azúcar, fibras de TRIGO, gelificante (pectinas), extractos de verduras (zanahoria y calabaza), corrector de acidez (ácido cítrico, ácido málico), aroma]. Frambuesa liofilizada (2,0%) (UE, No UE), MATERIA GRASA LÁCTEA, emulgente (lecitinas de SOJA y girasol), aroma natural de vainilla. Puede contener CACAHUETES, FRUTOS DE CÁSCARA, HUEVO.</t>
  </si>
  <si>
    <t>fibras de trigo, huevo, lecitinas de soja y girasol, materia grasa láctea, cacahuetes, frutos de cáscara</t>
  </si>
  <si>
    <t>8410223706573</t>
  </si>
  <si>
    <t>Surtido de bombones de chocolate con leche, avellana, negro y dulce de leche: Azúcar, manteca de cacao (No UE), pasta de cacao (No UE), dulce de LECHE (10%) (UE) [LECHE condensada 97,2% (LECHE, azúcar, LACTOSA), agua, estabilizante: fosfatos de sodio, conservador: sorbato potásico]. Grasa vegetal (palmiste, palma, coco y shea), LECHE entera en polvo, pasta de AVELLANA (4,3%) (UE, No UE), cacao en polvo, LACTOSA, MANTEQUILLA, cacao desgrasado en polvo, LACTOSUERO en polvo, emulgente (lecitinas de SOJA y girasol), aromas.</t>
  </si>
  <si>
    <t>Puede contener CACAHUETES, GLUTEN , OTROS FRUTOS DE CÁSCARA .</t>
  </si>
  <si>
    <t>39,5g</t>
  </si>
  <si>
    <t>24,3g</t>
  </si>
  <si>
    <t>2086</t>
  </si>
  <si>
    <t>TURRÓN DURO DE ALMENDRA PIEL 160G</t>
  </si>
  <si>
    <t>8435646620862</t>
  </si>
  <si>
    <t>Almendras con piel (60%), miel de azahar, azúcar, jarabe de glucosa y fructosa, oblea (fécula de patata, y aceite de girasol) y clara de HUEVO.</t>
  </si>
  <si>
    <t>1. Almendras rellenas: Turrón blando (90%) [ALMENDRA tostada (64%) (UE, No UE), azúcar, miel, estabilizante (E-471), CLARA DE HUEVO, aroma]. Oblea [harina de TRIGO, gasificante (carbonatos de sodio), emulgente (lecitinas de SOJA)]. Puede contener CACAHUETES, OTROS FRUTOS DE CÁSCARA .  2. DELICIAS DE MAZAPÁN RELLENAS DE YEMA. : Azúcar, ALMENDRA (36%) (UE, No UE), YEMA confitada (20%) (UE) [YEMA (48%), azúcar, jarabe de glucosa, conservador (E-200), acidulante (E- 330)]. Agua, jarabe de glucosa y fructosa, ácido sórbico, ácido cítrico. 3. Figuritas de mazapán: Azúcar, ALMENDRA (45%) (UE, No UE), agua, jarabe de glucosa-fructosa, conservador (E-200), acidulante (E-330). Puede contener HUEVO.  4. Huesos de santo de mazapán rellenos de cacao: Azúcar, ALMENDRA (41%) (UE, No UE), cacao desgrasado en polvo (4,9%) (No UE), grasas vegetales (coco, karité, girasol), Agua, jarabe de glucosa y fructosa, conservador (ácido sórbico), acidulante (ácido cítrico). Puede contener HUEVO.</t>
  </si>
  <si>
    <t>FRUTOS DE CÁSCARA, HUEVOS, GLUTEN, SOJA, CACAHUETES</t>
  </si>
  <si>
    <t>3,5303</t>
  </si>
  <si>
    <t>1,8486</t>
  </si>
  <si>
    <t>1,3350</t>
  </si>
  <si>
    <t>1,5567</t>
  </si>
  <si>
    <t>TURRÓN BLANDO DE ALMENDRA CRUJIENTE 190G</t>
  </si>
  <si>
    <t>0,9399</t>
  </si>
  <si>
    <t>0,9799</t>
  </si>
  <si>
    <t>Contiene: Pipas de girasol garrapiñadas, NUECES de pecán garrapiñadas, ANACARDOS repelados garrapiñados, CACAHUETES caramelizados a la sal, ALMENDRAS caramelizadas a la sal, AVELLANAS caramelizadas a la sal, Pipas bañadas en tres chocolates, ANACARDOS bañados en chocolate negro, NUECES bañadas en chocolate con leche, CÓCTEL crujiente, CACAHUETES con tomate y queso, PISTACHOS tostados con sal</t>
  </si>
  <si>
    <t>1,5192</t>
  </si>
  <si>
    <t>NUEZ BAÑADA EN CHOCOLATE CON LECHE 85G</t>
  </si>
  <si>
    <t>Cobertura de chocolate con leche (50 %) (Azúcar, manteca de cacao, LECHE en polvo, pasta de cacao, lactosuero (LECHE), emulgentes (lecitina de girasol, E-476) y aroma), NUECES (40%), azúcar, jarabe glucosa y agentes de recubrimiento (E-414 y E-904). Cacao mínimo 28,5 %. Puede contener trazas de SOJA, CACAHUETES y otros FRUTOS DE CÁSCARA.</t>
  </si>
  <si>
    <t>Contiene nueces y leche. Puede contener trazas de soja, cacahuete y otros frutos de cáscara.</t>
  </si>
  <si>
    <t>0,9899</t>
  </si>
  <si>
    <t>1,0496</t>
  </si>
  <si>
    <t>0,7940</t>
  </si>
  <si>
    <t>3,0998</t>
  </si>
  <si>
    <t>1,1500</t>
  </si>
  <si>
    <t>2,6800</t>
  </si>
  <si>
    <t>8410223876238</t>
  </si>
  <si>
    <t>ALMENDRA (27%) (UE, No UE), YEMA confitada (25,5%) (UE) [YEMA (48%), azúcar, jarabe de glucosa, estabilizante (E-415), conservador (E-200), acidulante (E-330)]. Azúcar, batata confitada (13,5%) (UE) [azúcar, batata (45%), jarabe de glucosa, conservadores (E-200 y E-202), acidulante (E-330), aroma]. Agua, jarabe de glucosa y fructosa, oblea [fécula de patata, aceite de girasol]. Conservador (E-200), acidulante (E-330)</t>
  </si>
  <si>
    <t>HUEVO, FRUTOS DE CÁSCARA</t>
  </si>
  <si>
    <t>1729 kJ</t>
  </si>
  <si>
    <t>8410223876306</t>
  </si>
  <si>
    <t>Turrón blando (90%) [ALMENDRA tostada (64%) (UE, No UE), azúcar, miel, estabilizante (E-471), CLARA DE HUEVO, aroma]. Oblea [harina de TRIGO, gasificante (carbonatos de sodio), emulgente (lecitinas de SOJA)]. Puede contener CACAHUETES, OTROS FRUTOS DE CÁSCARA .</t>
  </si>
  <si>
    <t>1683 kJ</t>
  </si>
  <si>
    <t>8410223876252</t>
  </si>
  <si>
    <t>Azúcar, ALMENDRA (45%) (UE, No UE), agua, jarabe de glucosa-fructosa, conservador (E-200), acidulante (E-330). Puede contener HUEVO</t>
  </si>
  <si>
    <t>HUEVOS, FRUTOS DE CÁSCARA</t>
  </si>
  <si>
    <t>1980 kJ</t>
  </si>
  <si>
    <t>474 Kcal</t>
  </si>
  <si>
    <t>240</t>
  </si>
  <si>
    <t>8410223876269</t>
  </si>
  <si>
    <t>ALMENDRA (48%) (UE, No UE), azúcar, agua, jarabe de glucosa, conservadores (E-200 y E-202), acidulante (E-330), aroma. Puede contener HUEVO.</t>
  </si>
  <si>
    <t>1931 kJ</t>
  </si>
  <si>
    <t>8410223876276</t>
  </si>
  <si>
    <t>ALMENDRA (42%) (UE, No UE), azúcar, PIÑONES tostados (12%) (No UE), agua, jarabe de glucosa, jarabe de azúcar invertido, conservadores (E-200, E-202), acidulante (E-330), aroma. Puede contener CACAHUETES, HUEVO</t>
  </si>
  <si>
    <t>HUEVOS, FRUTOS DE CÁSCARA, CACAHUETES</t>
  </si>
  <si>
    <t>2018 kJ</t>
  </si>
  <si>
    <t>484 Kcal</t>
  </si>
  <si>
    <t>DELICIAS DE MAZAPÁN EL ALMENDRO 90G</t>
  </si>
  <si>
    <t>Azúcar, ALMENDRA (36%) (UE, No UE), YEMA confitada (20%) (UE) [YEMA (48%), azúcar, jarabe de glucosa, conservador (E-200), acidulante (E-330)]. Agua, jarabe de glucosa y fructosa, ácido sórbico, ácido cítrico.</t>
  </si>
  <si>
    <t>1955 kJ</t>
  </si>
  <si>
    <t>467 Kcal</t>
  </si>
  <si>
    <t>Azúcar, ALMENDRA (41%) (UE, No UE), cacao desgrasado en polvo (4,9%) (No UE), grasas vegetales (coco, karité, girasol), Agua, jarabe de glucosa y fructosa, conservador (ácido sórbico), acidulante (ácido cítrico). Puede contener HUEVO</t>
  </si>
  <si>
    <t>2028 kJ</t>
  </si>
  <si>
    <t>486 Kcal</t>
  </si>
  <si>
    <t>2078</t>
  </si>
  <si>
    <t>8435646620787</t>
  </si>
  <si>
    <t>FRUTOS DE CÁSCARA, LECHE, SULFITOS</t>
  </si>
  <si>
    <t>1356,67 kJ</t>
  </si>
  <si>
    <t>2087</t>
  </si>
  <si>
    <t>TURRÓN BLANDO DE ALMENDRA CREMOSO 160G</t>
  </si>
  <si>
    <t>8435646620879</t>
  </si>
  <si>
    <t>Almendras 64%, miel de azahar, azúcar, oblea (harina de trigo, almidón de maíz, emulgente: lecitina de SOJA, aceite refinado de girasol, agente gasificante: bicarbonato sódico(E500ii), sal.) jarabe de glucosa y fructosa, estabilizante (E-471) y clara de HUEVO.</t>
  </si>
  <si>
    <t>GLUTEN, FRUTOS DE CÁSCARA, SOJA, HUEVO.</t>
  </si>
  <si>
    <t>ALMENDRA GORDA REPELADA</t>
  </si>
  <si>
    <t>ALMENDRA PIEL S14</t>
  </si>
  <si>
    <t>CACAHUETE CON PIEL</t>
  </si>
  <si>
    <t>SESAMO PELADO</t>
  </si>
  <si>
    <t>CACAHUETE SIN PIEL</t>
  </si>
  <si>
    <t>NUEZ DE MACADAMIA KENIA</t>
  </si>
  <si>
    <t>ANACARDO SIN PIEL</t>
  </si>
  <si>
    <t>AVELLANA SIN PIEL</t>
  </si>
  <si>
    <t>Higos Secos (Origen: España) 80%, ALMENDRA 10%, naranja (jarabe de glucosa, fructosa, azúcar, antioxidante (E-330) y conservador (E-202) 10%, Canela y Anís. Fabricado en España. Puede contener SULFITOS.</t>
  </si>
  <si>
    <t>PRALINÉ</t>
  </si>
  <si>
    <t>5,4100</t>
  </si>
  <si>
    <t>4,3426</t>
  </si>
  <si>
    <t>7,9000</t>
  </si>
  <si>
    <t>9,6869</t>
  </si>
  <si>
    <t>FRUTITAS SURTIDAS 185G</t>
  </si>
  <si>
    <t>1,8800</t>
  </si>
  <si>
    <t>PISTACHO VERDE REPELADO</t>
  </si>
  <si>
    <t>SAMPLER TURRONES COSECHA PROPIA INNOVACIÓN 380G</t>
  </si>
  <si>
    <t>8410223875811</t>
  </si>
  <si>
    <t>1. Turrón duro: ALMENDRA (63%) (España), miel (18,7%) (España), azúcar, oblea [fécula de patata, aceite de girasol]. CLARA DE HUEVO. Puede contener CACAHUETES, SÉSAMO, OTROS FRUTOS DE CÁSCARA , LECHE, SOJA. 2. Turrón blando con chocolate : Turrón blando (90%) [ALMENDRA (70%) (España), miel (15%) (España), azúcar, CLARA DE HUEVO, estabilizante (mono y diglicéridos de los ácidos grasos)]. Chocolate (10%) [azúcar, pasta de cacao, manteca de cacao, emulgente (lecitina de girasol)]. Puede contener CACAHUETES, OTROS FRUTOS DE CÁSCARA . 3. Turrón de mazapán con frambuesa. Turrón diverso.: Pasta de Mazapán (81,8%) [ALMENDRA (45%), azúcar, agua, jarabe de glucosa y fructosa, conservador (ácido sórbico), acidulante (ácido cítrico)]. Preparado de frambuesa (16%) [puré concentrado de manzana, concentrado de zumo de manzana, concentrado de zumo de frambuesa, gelificante (pectinas), fibra cítrica, concentrado de sauco, aroma natural]. Frambuesa liofilizada (2,0%), Colorante : carmin. Puede contener HUEVO, LECHE, OTROS FRUTOS DE CÁSCARA. 4. Turrón yema tostada con limón: ALMENDRA (40%) (España), azúcar, YEMA confitada (22%) [YEMA, azúcar, jarabe de glucosa, estabilizante (goma xantana), conservador (ácido sórbico), acidulante (ácido cítrico)]. Limón en polvo (2,0%) [maltodextrina, zumo concentrado de limón, aroma natural de limón]. Agua, ácido sórbico, aroma natural de limón.</t>
  </si>
  <si>
    <t>Puede contener LECHE, OTROS FRUTOS DE CÁSCARA .</t>
  </si>
  <si>
    <t>2390kJ</t>
  </si>
  <si>
    <t>575kcal</t>
  </si>
  <si>
    <t>5,3g</t>
  </si>
  <si>
    <t>18,4g</t>
  </si>
  <si>
    <t>0,1950</t>
  </si>
  <si>
    <t>NO USAR PALO UVA (DESCATALOGADO)</t>
  </si>
  <si>
    <t>0,0113</t>
  </si>
  <si>
    <t>PAQUETE PAPEL HIGIÉNICO</t>
  </si>
  <si>
    <t>PULVERIZADOR</t>
  </si>
  <si>
    <t>CUBO PEQUEÑO AZUL</t>
  </si>
  <si>
    <t>CEPILLO DE RAICES</t>
  </si>
  <si>
    <t>TRAPOS NEGROS BORDADOS</t>
  </si>
  <si>
    <t>PAQUETE PUNTOMATIC</t>
  </si>
  <si>
    <t>0,0094</t>
  </si>
  <si>
    <t>ROLLO TICKET (8 UD)</t>
  </si>
  <si>
    <t>1,2331</t>
  </si>
  <si>
    <t>ARO ACERO GUIRLACHE</t>
  </si>
  <si>
    <t>HORNILLON</t>
  </si>
  <si>
    <t>MACHETE</t>
  </si>
  <si>
    <t>12,5400</t>
  </si>
  <si>
    <t>11,7850</t>
  </si>
  <si>
    <t>45,5200</t>
  </si>
  <si>
    <t>5,7000</t>
  </si>
  <si>
    <t>TABLA MADERA PIRULETA INCLINADA GRANDE</t>
  </si>
  <si>
    <t>TABLA MADERA PIRULETA PLANA GRANDE</t>
  </si>
  <si>
    <t>12,4100</t>
  </si>
  <si>
    <t>0,5910</t>
  </si>
  <si>
    <t>0,5862</t>
  </si>
  <si>
    <t>0,6010</t>
  </si>
  <si>
    <t>BOBINA IMPRESION BAÑADOS 6,5X22 M-12+50</t>
  </si>
  <si>
    <t>BOBINA IMPRESION SALADOS 6,5X22 M-12+50</t>
  </si>
  <si>
    <t>BOBINA IMPRESION GARRAPIÑADOS 6,5X22 M-12+50</t>
  </si>
  <si>
    <t>BOBINA IMPRESION CARAMELIZADOS 6,5X22 M-12+50</t>
  </si>
  <si>
    <t>DESENGRASANTE</t>
  </si>
  <si>
    <t>JABONOSO</t>
  </si>
  <si>
    <t>0,8265</t>
  </si>
  <si>
    <t>18,8000</t>
  </si>
  <si>
    <t>MOLDE GUIRLACHE GRANDE</t>
  </si>
  <si>
    <t>CUCHILLA GUIRLACHE GRANDE</t>
  </si>
  <si>
    <t>CUCHILLA GUIRLACHE PEQUEÑA</t>
  </si>
  <si>
    <t>5,0800</t>
  </si>
  <si>
    <t>4,8900</t>
  </si>
  <si>
    <t>TABLA MADERA PIRULETA SUPER INCLINADA GRANDE</t>
  </si>
  <si>
    <t>VIRUTA PAPEL KRAFT (1kg)</t>
  </si>
  <si>
    <t>0,0553</t>
  </si>
  <si>
    <t>62,1483</t>
  </si>
  <si>
    <t>61,2800</t>
  </si>
  <si>
    <t>PLATAFORMA CON RUEDAS (MANZANAS)</t>
  </si>
  <si>
    <t>PAQUETE PAPEL SECAMANOS</t>
  </si>
  <si>
    <t>PAQUETE ESTROPAJO ACERO</t>
  </si>
  <si>
    <t>LAVAVAJILLAS</t>
  </si>
  <si>
    <t>PAQUETE LEJÍA</t>
  </si>
  <si>
    <t>PAQUETE BASURA BOLSA SACO</t>
  </si>
  <si>
    <t>RECAMBIO FREGONA</t>
  </si>
  <si>
    <t>RECAMBIO CEPILLO</t>
  </si>
  <si>
    <t>LIMPIACRITALES</t>
  </si>
  <si>
    <t>ANTICAL</t>
  </si>
  <si>
    <t>PAQUETE BAYETA MICROFIBRA</t>
  </si>
  <si>
    <t>RECOGEDOR</t>
  </si>
  <si>
    <t>PAQUETE ESTROPAJO SALVAUÑAS</t>
  </si>
  <si>
    <t>RECAMBIO PALO FREGONA/ESCOBA</t>
  </si>
  <si>
    <t>ROLLO BAYETA AMARILLA</t>
  </si>
  <si>
    <t>CUBO ESCURRIDOR</t>
  </si>
  <si>
    <t>2,3550</t>
  </si>
  <si>
    <t>2,6443</t>
  </si>
  <si>
    <t>GRANEL GARRAPIÑADA ALMENDRA CON PIEL</t>
  </si>
  <si>
    <t>Ordered</t>
  </si>
  <si>
    <t>IsCommited</t>
  </si>
  <si>
    <t>231017</t>
  </si>
  <si>
    <t>36,00</t>
  </si>
  <si>
    <t>230747</t>
  </si>
  <si>
    <t>48,00</t>
  </si>
  <si>
    <t>230749</t>
  </si>
  <si>
    <t>16,00</t>
  </si>
  <si>
    <t>231024</t>
  </si>
  <si>
    <t>168,00</t>
  </si>
  <si>
    <t>112,00</t>
  </si>
  <si>
    <t>96,00</t>
  </si>
  <si>
    <t>12,00</t>
  </si>
  <si>
    <t>DO222L1-2</t>
  </si>
  <si>
    <t>9,00</t>
  </si>
  <si>
    <t>25,00</t>
  </si>
  <si>
    <t>24,00</t>
  </si>
  <si>
    <t>72,00</t>
  </si>
  <si>
    <t>01723</t>
  </si>
  <si>
    <t>288,00</t>
  </si>
  <si>
    <t>56,00</t>
  </si>
  <si>
    <t>P000240</t>
  </si>
  <si>
    <t>NUTRIEXPERIENCE S.L.</t>
  </si>
  <si>
    <t>8,00</t>
  </si>
  <si>
    <t>84,00</t>
  </si>
  <si>
    <t>28,00</t>
  </si>
  <si>
    <t>OD9181</t>
  </si>
  <si>
    <t>18,00</t>
  </si>
  <si>
    <t>OD9201</t>
  </si>
  <si>
    <t>OD9061</t>
  </si>
  <si>
    <t>192,00</t>
  </si>
  <si>
    <t>OD9281</t>
  </si>
  <si>
    <t>ODA021</t>
  </si>
  <si>
    <t>ODA131</t>
  </si>
  <si>
    <t>ODA031</t>
  </si>
  <si>
    <t>ODA041</t>
  </si>
  <si>
    <t>ODA181</t>
  </si>
  <si>
    <t>196,00</t>
  </si>
  <si>
    <t>OD8291</t>
  </si>
  <si>
    <t>54023</t>
  </si>
  <si>
    <t>54123</t>
  </si>
  <si>
    <t>N23235</t>
  </si>
  <si>
    <t>P000197</t>
  </si>
  <si>
    <t>TARTAROS GONZALO CASTELLO SL</t>
  </si>
  <si>
    <t>R.24-07KN.C</t>
  </si>
  <si>
    <t>ZN2ZTDTCA</t>
  </si>
  <si>
    <t>32,00</t>
  </si>
  <si>
    <t>R.04-10EM.A</t>
  </si>
  <si>
    <t>230666</t>
  </si>
  <si>
    <t>8411547212887</t>
  </si>
  <si>
    <t>18410223875887</t>
  </si>
  <si>
    <t>18410223875818</t>
  </si>
  <si>
    <t>18410223875856</t>
  </si>
  <si>
    <t>18410223875863</t>
  </si>
  <si>
    <t>18410223905386</t>
  </si>
  <si>
    <t>18410223876570</t>
  </si>
  <si>
    <t>18410223876587</t>
  </si>
  <si>
    <t>18410223876594</t>
  </si>
  <si>
    <t>18410223904464</t>
  </si>
  <si>
    <t>18410223904471</t>
  </si>
  <si>
    <t>18410223904488</t>
  </si>
  <si>
    <t>18410223904495</t>
  </si>
  <si>
    <t>8410223602936</t>
  </si>
  <si>
    <t>18410223608102</t>
  </si>
  <si>
    <t>18410223606481</t>
  </si>
  <si>
    <t>18410223605910</t>
  </si>
  <si>
    <t>18410223705153</t>
  </si>
  <si>
    <t>18410223705160</t>
  </si>
  <si>
    <t>18410223705191</t>
  </si>
  <si>
    <t>18410223706372</t>
  </si>
  <si>
    <t>18410223706389</t>
  </si>
  <si>
    <t>18410223705184</t>
  </si>
  <si>
    <t>18410223908981</t>
  </si>
  <si>
    <t>18410223705177</t>
  </si>
  <si>
    <t>18410223706570</t>
  </si>
  <si>
    <t>8410714106691</t>
  </si>
  <si>
    <t>40.551,6700</t>
  </si>
  <si>
    <t>PIPAS DE CALABAZA CARAMELIZADAS A LA SAL 80G</t>
  </si>
  <si>
    <t>1,4559</t>
  </si>
  <si>
    <t>Almendra, aceite de girasol, preparado de vegetales y especias sabor chorizo (maltodextrina, sal común, pimentón, cebolla en polvo, ajo en polvo) y sal. Contiene ALMENDRA. Puede contener trazas de CACAHUETES y otros FRUTOS DE CÁSCARA.</t>
  </si>
  <si>
    <t>2904 kJ</t>
  </si>
  <si>
    <t>692 Kcal</t>
  </si>
  <si>
    <t>CACAHUETES SABOR JAMÓN AHUMADO 70G</t>
  </si>
  <si>
    <t>CACAHUETE, harina de maíz, almidón de maíz, espesante (dextrina), aceite de girasol, estabilizante (bicarbonato sódico), agua, azúcar, aroma bacon* (3,5%), sal. *Aroma Bacon: sal, jarabe de glucosa en polvo, aroma, maltodextrina, cebolla en polvo, especias, almidón, dextrosa, aroma de humo y acidulante (E-300). Contiene CACAHUETES. Puede contener trazas de frutos de cáscara.</t>
  </si>
  <si>
    <t>2263 kJ</t>
  </si>
  <si>
    <t>543 Kcal</t>
  </si>
  <si>
    <t>5,9 g</t>
  </si>
  <si>
    <t>700,00</t>
  </si>
  <si>
    <t>27,00</t>
  </si>
  <si>
    <t>128,00</t>
  </si>
  <si>
    <t>P000126</t>
  </si>
  <si>
    <t>FLAVORIX AROMÁTICOS, S.A</t>
  </si>
  <si>
    <t>Prioridad:</t>
  </si>
  <si>
    <t>Prioridad</t>
  </si>
  <si>
    <t>Normal</t>
  </si>
  <si>
    <t>Urgente</t>
  </si>
  <si>
    <t>Baja</t>
  </si>
  <si>
    <t>Expedición:</t>
  </si>
  <si>
    <t>RS Parcial (80%)</t>
  </si>
  <si>
    <t>Peso (Kg)</t>
  </si>
  <si>
    <t>Altura (cm)</t>
  </si>
  <si>
    <t>Expedición</t>
  </si>
  <si>
    <t>(recuerda actualizar Datos para refrescar la tabla inferior)</t>
  </si>
  <si>
    <t>AF215.67</t>
  </si>
  <si>
    <t>AIRE ACONDICIONADO ARENAL</t>
  </si>
  <si>
    <t>ÇAF217.107</t>
  </si>
  <si>
    <t>EQUIPOS INFORMATICOS MASPALOMAS</t>
  </si>
  <si>
    <t>BOTIQUIN</t>
  </si>
  <si>
    <t>ALCACHOFA HORNILLON</t>
  </si>
  <si>
    <t>3411</t>
  </si>
  <si>
    <t>JARABE DE AZUCAR</t>
  </si>
  <si>
    <t>3417</t>
  </si>
  <si>
    <t>ETIQUETA TURRON DURO ALMENDRA PIEL 80G</t>
  </si>
  <si>
    <t>3418</t>
  </si>
  <si>
    <t>ETIQUETA TURRON DURO CACAHUETE 80G</t>
  </si>
  <si>
    <t>3419</t>
  </si>
  <si>
    <t>ETIQUETA TURRON DURO FRESA 80G</t>
  </si>
  <si>
    <t>3420</t>
  </si>
  <si>
    <t>ETIQUETA TURRON DURO PISTACHO 80G</t>
  </si>
  <si>
    <t>3421</t>
  </si>
  <si>
    <t>ETIQUETA TURRON DURO PISTACHO 160G</t>
  </si>
  <si>
    <t>3422</t>
  </si>
  <si>
    <t>ETIQUETA TURRON DURO ALMENDRA PIEL 160G</t>
  </si>
  <si>
    <t>3424</t>
  </si>
  <si>
    <t>YEMA EN POLVO</t>
  </si>
  <si>
    <t>3425</t>
  </si>
  <si>
    <t>AROMA DE HUEVO</t>
  </si>
  <si>
    <t>AF214.20</t>
  </si>
  <si>
    <t>HONILLONES</t>
  </si>
  <si>
    <t>MONOLAMINAS BOPP 40 MICRAS FLOWPACK TURRON</t>
  </si>
  <si>
    <t>0,2732</t>
  </si>
  <si>
    <t>3406</t>
  </si>
  <si>
    <t>BOLSA GUIRLACHES ANONIMA  7.5X20</t>
  </si>
  <si>
    <t>0,0184</t>
  </si>
  <si>
    <t>3407</t>
  </si>
  <si>
    <t>BOLSA GUIRLACHES ANONIMA  15X20</t>
  </si>
  <si>
    <t>0,0302</t>
  </si>
  <si>
    <t>3412</t>
  </si>
  <si>
    <t>ETIQUETA TURRON DE COCO 80G</t>
  </si>
  <si>
    <t>0,0176</t>
  </si>
  <si>
    <t>3413</t>
  </si>
  <si>
    <t>ETIQUETA TURRON DE FRESA 80G</t>
  </si>
  <si>
    <t>0,0182</t>
  </si>
  <si>
    <t>3414</t>
  </si>
  <si>
    <t>ETIQUETA TURRON DE PISTACHO 80G</t>
  </si>
  <si>
    <t>0,0168</t>
  </si>
  <si>
    <t>3416</t>
  </si>
  <si>
    <t>ETIQUETA TURRON DE ARANDANO 80G</t>
  </si>
  <si>
    <t>CACAHUETE ROJO BRASIL CON PIEL</t>
  </si>
  <si>
    <t>2,0500</t>
  </si>
  <si>
    <t>AF205.01</t>
  </si>
  <si>
    <t>TRASPASO LOCAL LLIBRETERIAS</t>
  </si>
  <si>
    <t>55.000,0000</t>
  </si>
  <si>
    <t>AF212.41</t>
  </si>
  <si>
    <t>REFORMA TRENCH</t>
  </si>
  <si>
    <t>AF212.42</t>
  </si>
  <si>
    <t>REFORMA MASPALOMAS</t>
  </si>
  <si>
    <t>AF215.140</t>
  </si>
  <si>
    <t>SALIDAS DE HUMO CAMBRILS</t>
  </si>
  <si>
    <t>1.169,7900</t>
  </si>
  <si>
    <t>AF215.68</t>
  </si>
  <si>
    <t>INSTALACION DE INCENDIOS</t>
  </si>
  <si>
    <t>188,1500</t>
  </si>
  <si>
    <t>AF217.107</t>
  </si>
  <si>
    <t>AF217.108</t>
  </si>
  <si>
    <t>EQUIPOS INFORMATICOS TRENCH</t>
  </si>
  <si>
    <t>AF217.109</t>
  </si>
  <si>
    <t>EQUIPOS INFORMATICOS CENTRAL 2024</t>
  </si>
  <si>
    <t>AF217.110</t>
  </si>
  <si>
    <t>EQUIPOS INFORMATICOS LARIOS 2024</t>
  </si>
  <si>
    <t>119,7600</t>
  </si>
  <si>
    <t>AF217.111</t>
  </si>
  <si>
    <t>EQUIPOS INFORMATICOS CARDENAL2024</t>
  </si>
  <si>
    <t>224,9000</t>
  </si>
  <si>
    <t>AF217.112</t>
  </si>
  <si>
    <t>IMPRESORAS TOSHIBA e-STUDIO</t>
  </si>
  <si>
    <t>2.200,0000</t>
  </si>
  <si>
    <t>6,5002</t>
  </si>
  <si>
    <t>7,2001</t>
  </si>
  <si>
    <t>3403</t>
  </si>
  <si>
    <t>AZUCAR GLASS</t>
  </si>
  <si>
    <t>3408</t>
  </si>
  <si>
    <t>BOLSA OBRADORES 60X240</t>
  </si>
  <si>
    <t>0,0276</t>
  </si>
  <si>
    <t>3409</t>
  </si>
  <si>
    <t>BOLSA GRANDE DOYPACK ANONIMA 130x225x42</t>
  </si>
  <si>
    <t>0,0883</t>
  </si>
  <si>
    <t>3410</t>
  </si>
  <si>
    <t>LECHE CONDENSADA</t>
  </si>
  <si>
    <t>3423</t>
  </si>
  <si>
    <t>3431</t>
  </si>
  <si>
    <t>ESTUCHE SURTIDO DUROS/BLANDOS/OBRADORES</t>
  </si>
  <si>
    <t>0,3508</t>
  </si>
  <si>
    <t>11.700,0000</t>
  </si>
  <si>
    <t>AF206.38</t>
  </si>
  <si>
    <t>APLICANCIONES EN LLIBRETERIAS</t>
  </si>
  <si>
    <t>AF206.39</t>
  </si>
  <si>
    <t>APLICANCIONES EN MORRO JABLE</t>
  </si>
  <si>
    <t>AF206.40</t>
  </si>
  <si>
    <t>APLICACIONES INFORMATICASEN ARRECIFE</t>
  </si>
  <si>
    <t>AF206.41</t>
  </si>
  <si>
    <t>APLICACIONES INFORMATICASEN IPARRAGUIRRE</t>
  </si>
  <si>
    <t>2.924,4100</t>
  </si>
  <si>
    <t>278,8700</t>
  </si>
  <si>
    <t>1.310,4600</t>
  </si>
  <si>
    <t>2.043,8800</t>
  </si>
  <si>
    <t>AF212.35</t>
  </si>
  <si>
    <t>REFORMA MORRO JABLE</t>
  </si>
  <si>
    <t>58.300,9300</t>
  </si>
  <si>
    <t>AF212.36</t>
  </si>
  <si>
    <t>REFORMA EN IPARRAGUIRRE</t>
  </si>
  <si>
    <t>AF212.37</t>
  </si>
  <si>
    <t>REFORMA LLIBRETRIAS - BARCELONA</t>
  </si>
  <si>
    <t>19.114,4400</t>
  </si>
  <si>
    <t>AF212.38</t>
  </si>
  <si>
    <t>REFORMA EN ARRECIFE - LAS PALMAS</t>
  </si>
  <si>
    <t>54.249,1500</t>
  </si>
  <si>
    <t>AF212.39</t>
  </si>
  <si>
    <t>REFORMA C/ LARIOS NO USAR</t>
  </si>
  <si>
    <t>AF212.40</t>
  </si>
  <si>
    <t>REFORMA C/ LARIOS</t>
  </si>
  <si>
    <t>2.519,7700</t>
  </si>
  <si>
    <t>869,0000</t>
  </si>
  <si>
    <t>399,0000</t>
  </si>
  <si>
    <t>570,0000</t>
  </si>
  <si>
    <t>AF215.63</t>
  </si>
  <si>
    <t>CAMPANAS HUMO ZARAGOZA</t>
  </si>
  <si>
    <t>7.459,7300</t>
  </si>
  <si>
    <t>AF215.64</t>
  </si>
  <si>
    <t>TOLDOS MOGAN</t>
  </si>
  <si>
    <t>2.140,0000</t>
  </si>
  <si>
    <t>AF215.65</t>
  </si>
  <si>
    <t>GUIAS PARA LLUVIA Y RESPIRADEROS CENTRAL</t>
  </si>
  <si>
    <t>191,8900</t>
  </si>
  <si>
    <t>AF215.66</t>
  </si>
  <si>
    <t>PERSIANAS SANTA MARIA</t>
  </si>
  <si>
    <t>1.239,2800</t>
  </si>
  <si>
    <t>3.490,0500</t>
  </si>
  <si>
    <t>3.078,8500</t>
  </si>
  <si>
    <t>3.441,2000</t>
  </si>
  <si>
    <t>3.618,2500</t>
  </si>
  <si>
    <t>3.903,2500</t>
  </si>
  <si>
    <t>3.194,8400</t>
  </si>
  <si>
    <t>3.645,8500</t>
  </si>
  <si>
    <t>3.567,0000</t>
  </si>
  <si>
    <t>3.188,4700</t>
  </si>
  <si>
    <t>3.188,4600</t>
  </si>
  <si>
    <t>AF216.152</t>
  </si>
  <si>
    <t>MOBILIARIO CAMBRILS</t>
  </si>
  <si>
    <t>1.486,2500</t>
  </si>
  <si>
    <t>AF216.153</t>
  </si>
  <si>
    <t>MOBILIARIO LLIBRETERIAS</t>
  </si>
  <si>
    <t>1.225,1400</t>
  </si>
  <si>
    <t>AF216.154</t>
  </si>
  <si>
    <t>MOBILIARIO MORROJABLE (FUERTEVENTURA)</t>
  </si>
  <si>
    <t>1.770,0900</t>
  </si>
  <si>
    <t>AF216.155</t>
  </si>
  <si>
    <t>MOBILIARIO ARRECIFE (LANZAROTE)</t>
  </si>
  <si>
    <t>2.244,2500</t>
  </si>
  <si>
    <t>AF216.156</t>
  </si>
  <si>
    <t>MOBILIARIO IPARRAGUIRRE (BILBAO)</t>
  </si>
  <si>
    <t>2.106,3900</t>
  </si>
  <si>
    <t>AF216.157</t>
  </si>
  <si>
    <t>MOBILIARIO MASPALOMAS (CANARIAS)</t>
  </si>
  <si>
    <t>573,4400</t>
  </si>
  <si>
    <t>AF216.158</t>
  </si>
  <si>
    <t>MOBILIARIO TRENCH (VALENCIA)</t>
  </si>
  <si>
    <t>1.027,8200</t>
  </si>
  <si>
    <t>AF216.159</t>
  </si>
  <si>
    <t>MOBILIARIO STA MARIA (MALAGA) 2024</t>
  </si>
  <si>
    <t>3.219,8000</t>
  </si>
  <si>
    <t>AF216.160</t>
  </si>
  <si>
    <t>MOBILIARIO MARBELLA (MALAGA) 2024</t>
  </si>
  <si>
    <t>3.250,4000</t>
  </si>
  <si>
    <t>AF216.161</t>
  </si>
  <si>
    <t>MOBILIARIO RONDA (MALAGA) 2024</t>
  </si>
  <si>
    <t>3.374,0000</t>
  </si>
  <si>
    <t>AF216.162</t>
  </si>
  <si>
    <t>MOBILIARIO LARIOS (MALAGA) 2024</t>
  </si>
  <si>
    <t>3.067,9000</t>
  </si>
  <si>
    <t>AF216.163</t>
  </si>
  <si>
    <t>MOBILIARIO CARDENAL 2024</t>
  </si>
  <si>
    <t>AF216.164</t>
  </si>
  <si>
    <t>MOBILIARIO COMPAÑIA 2024</t>
  </si>
  <si>
    <t>3.308,1000</t>
  </si>
  <si>
    <t>AF216.165</t>
  </si>
  <si>
    <t>MOBILIARIO SUSONA 2024</t>
  </si>
  <si>
    <t>1.014,9500</t>
  </si>
  <si>
    <t>AF216.166</t>
  </si>
  <si>
    <t>MOBILIARIO PL NUEVA (GRANADA) 2024</t>
  </si>
  <si>
    <t>3.088,0400</t>
  </si>
  <si>
    <t>AF216.167</t>
  </si>
  <si>
    <t>MOBILIARIO P DE TORRE (GRANADA) 2024</t>
  </si>
  <si>
    <t>AF216.168</t>
  </si>
  <si>
    <t>MOBILIARIO STA ANA (GRANADA) 2024</t>
  </si>
  <si>
    <t>AF216.169</t>
  </si>
  <si>
    <t>MOBILIARIO ARENAL (MADRID) 2024</t>
  </si>
  <si>
    <t>2.859,8500</t>
  </si>
  <si>
    <t>AF216.170</t>
  </si>
  <si>
    <t>MOBILIARIO PL MAYOR (MADRID) 2024</t>
  </si>
  <si>
    <t>598,3300</t>
  </si>
  <si>
    <t>AF217.103</t>
  </si>
  <si>
    <t>EQUIPOS INFORMATICOS LLIBRETERIAS</t>
  </si>
  <si>
    <t>AF217.104</t>
  </si>
  <si>
    <t>EQUIPOS INFORMATICOS ARRECIFE LANZAROTE</t>
  </si>
  <si>
    <t>AF217.105</t>
  </si>
  <si>
    <t>EQUIPOS INFORMATICOS MORROJABLE (FUERTEVENTURA)</t>
  </si>
  <si>
    <t>AF217.106</t>
  </si>
  <si>
    <t>EQUIPOS INFORMATICOS IPARRAGUIRRE (BILBAO)</t>
  </si>
  <si>
    <t>459,0000</t>
  </si>
  <si>
    <t>2.073,1900</t>
  </si>
  <si>
    <t>1.117,6000</t>
  </si>
  <si>
    <t>984,8000</t>
  </si>
  <si>
    <t>1.114,9600</t>
  </si>
  <si>
    <t>1.115,3500</t>
  </si>
  <si>
    <t>964,9400</t>
  </si>
  <si>
    <t>3402</t>
  </si>
  <si>
    <t>COCO RALLADO SEMIDESGRASADO</t>
  </si>
  <si>
    <t>2112</t>
  </si>
  <si>
    <t>VASITO DE FRESAS CON CHOCOLATE 90G</t>
  </si>
  <si>
    <t>2113</t>
  </si>
  <si>
    <t>BROCHETA DE FRESA CON CHOCOLATE 50G</t>
  </si>
  <si>
    <t>FRESA PROMO</t>
  </si>
  <si>
    <t>8435646621135</t>
  </si>
  <si>
    <t>4,1276</t>
  </si>
  <si>
    <t>4,8446</t>
  </si>
  <si>
    <t>9,6210</t>
  </si>
  <si>
    <t>2,7542</t>
  </si>
  <si>
    <t>4,4823</t>
  </si>
  <si>
    <t>2105</t>
  </si>
  <si>
    <t>AGUINALDO 1-2023</t>
  </si>
  <si>
    <t>8435646621050</t>
  </si>
  <si>
    <t>19,7982</t>
  </si>
  <si>
    <t>2106</t>
  </si>
  <si>
    <t>AGUINALDO 2-2023</t>
  </si>
  <si>
    <t>8435646621067</t>
  </si>
  <si>
    <t>25,3050</t>
  </si>
  <si>
    <t>2107</t>
  </si>
  <si>
    <t>AGUINALDO 3-2023</t>
  </si>
  <si>
    <t>8435646621074</t>
  </si>
  <si>
    <t>21,0338</t>
  </si>
  <si>
    <t>BOLSA 7,5*15 (GUIRLACHES)</t>
  </si>
  <si>
    <t>0,1124</t>
  </si>
  <si>
    <t>BOLSA T 10*20 (PIRULETA GUIRLACHE)</t>
  </si>
  <si>
    <t>BOLSA T 15X25 (MANZANAS)</t>
  </si>
  <si>
    <t>4,7498</t>
  </si>
  <si>
    <t>5,8672</t>
  </si>
  <si>
    <t>MANZANA DE CARAMELO (PALILLO)</t>
  </si>
  <si>
    <t>0,1117</t>
  </si>
  <si>
    <t>UVA DE CARAMELO (PALILLO)</t>
  </si>
  <si>
    <t>0,0097</t>
  </si>
  <si>
    <t>2,4968</t>
  </si>
  <si>
    <t>4,2800</t>
  </si>
  <si>
    <t>5,6000</t>
  </si>
  <si>
    <t>8435646620855</t>
  </si>
  <si>
    <t>6,9000</t>
  </si>
  <si>
    <t>6,0008</t>
  </si>
  <si>
    <t>13,1431</t>
  </si>
  <si>
    <t>15,7354</t>
  </si>
  <si>
    <t>21,6929</t>
  </si>
  <si>
    <t>2100</t>
  </si>
  <si>
    <t>REGALO 'LUCES DE NAVIDAD'</t>
  </si>
  <si>
    <t>8435646621005</t>
  </si>
  <si>
    <t>12,9673</t>
  </si>
  <si>
    <t>2101</t>
  </si>
  <si>
    <t>REGALO 'EL CASCANUECES'</t>
  </si>
  <si>
    <t>8435646621012</t>
  </si>
  <si>
    <t>17,9200</t>
  </si>
  <si>
    <t>2102</t>
  </si>
  <si>
    <t>REGALO 'UN BRINDIS ESPECIAL'</t>
  </si>
  <si>
    <t>8435646621029</t>
  </si>
  <si>
    <t>22,3635</t>
  </si>
  <si>
    <t>2108</t>
  </si>
  <si>
    <t>PACK DOBLE TENTACIÓN 185G</t>
  </si>
  <si>
    <t>8435646621081</t>
  </si>
  <si>
    <t>2124</t>
  </si>
  <si>
    <t>GUIRLACHE DE ALMENDRA 80G</t>
  </si>
  <si>
    <t>8435646621241</t>
  </si>
  <si>
    <t>2125</t>
  </si>
  <si>
    <t>GUIRLACHE DE PISTACHO 70G</t>
  </si>
  <si>
    <t>8435646621258</t>
  </si>
  <si>
    <t>2126</t>
  </si>
  <si>
    <t>GUIRLACHE DE MACADAMIA 95G</t>
  </si>
  <si>
    <t>8435646621265</t>
  </si>
  <si>
    <t>2127</t>
  </si>
  <si>
    <t>GUIRLACHE DE ANACARDO 95G</t>
  </si>
  <si>
    <t>8435646621272</t>
  </si>
  <si>
    <t>2128</t>
  </si>
  <si>
    <t>GUIRLACHE DE CACAHUETE 85G</t>
  </si>
  <si>
    <t>8435646621289</t>
  </si>
  <si>
    <t>2129</t>
  </si>
  <si>
    <t>GUIRLACHE DE PIPAS 70G</t>
  </si>
  <si>
    <t>8435646621296</t>
  </si>
  <si>
    <t>2130</t>
  </si>
  <si>
    <t>GUIRLACHE DE NUEZ PECÁN 80G</t>
  </si>
  <si>
    <t>8435646621302</t>
  </si>
  <si>
    <t>2131</t>
  </si>
  <si>
    <t>GUIRLACHE DE PIÑÓN 60G</t>
  </si>
  <si>
    <t>8435646621319</t>
  </si>
  <si>
    <t>2132</t>
  </si>
  <si>
    <t>GUIRLACHE DE SÉSAMO 50G</t>
  </si>
  <si>
    <t>8435646621326</t>
  </si>
  <si>
    <t>2133</t>
  </si>
  <si>
    <t>GUIRLACHE DE AVELLANA 85G</t>
  </si>
  <si>
    <t>8435646621333</t>
  </si>
  <si>
    <t>2134</t>
  </si>
  <si>
    <t>GUIRLACHE DE ALMENDRA PIEL Y SÉSAMO 85G</t>
  </si>
  <si>
    <t>8435646621340</t>
  </si>
  <si>
    <t>2135</t>
  </si>
  <si>
    <t>GUIRLACHE DE PIPAS DE CALABAZA 70G</t>
  </si>
  <si>
    <t>8435646621357</t>
  </si>
  <si>
    <t>2136</t>
  </si>
  <si>
    <t>GUIRLACHE DE COCO 50G</t>
  </si>
  <si>
    <t>8435646621364</t>
  </si>
  <si>
    <t>2137</t>
  </si>
  <si>
    <t>GUIRLACHE DE ALMENDRA 160G</t>
  </si>
  <si>
    <t>8435646621371</t>
  </si>
  <si>
    <t>2138</t>
  </si>
  <si>
    <t>MANZANA DE SAN VALENTIN</t>
  </si>
  <si>
    <t>8435646621388</t>
  </si>
  <si>
    <t>2139</t>
  </si>
  <si>
    <t>PIRULETA DE SAN VALENTÍN</t>
  </si>
  <si>
    <t>8435646621395</t>
  </si>
  <si>
    <t>2140</t>
  </si>
  <si>
    <t>SURTIDO "AMOR A BOCADOS"</t>
  </si>
  <si>
    <t>8435646621401</t>
  </si>
  <si>
    <t>GRANEL MIEL DE ROMERO</t>
  </si>
  <si>
    <t>3426</t>
  </si>
  <si>
    <t>COCO EN LÁMINAS GRANEL MONODOSIS (GUIRLACHE) 120G</t>
  </si>
  <si>
    <t>8435646634265</t>
  </si>
  <si>
    <t>3427</t>
  </si>
  <si>
    <t>AVELLANA GRANEL MONODOSIS (GARRAPIÑADA) 900G</t>
  </si>
  <si>
    <t>8435646634272</t>
  </si>
  <si>
    <t>3428</t>
  </si>
  <si>
    <t>PIPA DE CALABAZA GRANEL MONODOSIS (GARRAPIÑADA) 900G</t>
  </si>
  <si>
    <t>8435646634289</t>
  </si>
  <si>
    <t>3429</t>
  </si>
  <si>
    <t>ALMENDRA PIEL GRANEL MONODOSIS (GUIRLACHE) 500G</t>
  </si>
  <si>
    <t>8435646634296</t>
  </si>
  <si>
    <t>3430</t>
  </si>
  <si>
    <t>PIPA DE CALABAZA GRANEL MONODOSIS (GUIRLACHE) 350G</t>
  </si>
  <si>
    <t>8435646634302</t>
  </si>
  <si>
    <t>604 Kcal</t>
  </si>
  <si>
    <t>603 kcal</t>
  </si>
  <si>
    <t>2711 kj</t>
  </si>
  <si>
    <t>3,7401</t>
  </si>
  <si>
    <t>2109</t>
  </si>
  <si>
    <t>REGALIZ DE FRESA Y NATA 90G</t>
  </si>
  <si>
    <t>8435646621098</t>
  </si>
  <si>
    <t>0,7200</t>
  </si>
  <si>
    <t>AZUCAR: sacarosa de remolacha de la marca Azucarera Iberia S.L JARABE DE GLUCOSA Y FRUCTOSA: es un jarabe de disolución acuosa purificada y concentrada de sacáridos nutritivos del hidrólisis del almidón de maíz HARINA DE TRIGO: los regalices al contener este producto para la estabilización del resultado final, es necesario indicar que llevan gluten ALMIDÓN: almidón de maíz como polisacárido en su forma de polvo blanco GELATINA: Para la gelificación del regaliz se utiliza gelatina alimentaria para la consistencia especifica de este producto GRASA VEGETAL: se utiliza la grasa de palma y coco ACIDURANTES: los acidulantes utilizados son; E-270 ácido láctico como conservante y antioxidante, E-296 ácido málico como conservante y E330 ácido cítrico como regulador CORRECTOR DE ACIDEZ: los correctores que se utilizan son; E-325 lactato de sodio, es una sal sódica de ácido láctico producido por fermentación, E-331 citrato sódico como reglador y conservante en su polvo blanco e incoloro. SAL: el sodio es un conservante en su forma de aditivo y potenciador de sabor EMULGENTE: E-471 monoglicérido de ácidos grasos para su uso como emulsionante. HUMECTANTE: E-422 Glicerol, edulcorante sintético de síntesis de glicéricos. COLORANTE: colorante sintético E-129 de color rojo intenso SABOR: Propilenglicol (E-1519), alcohol etílico, sustancias aromatizantes, ácido acético (E-260), maltol (E-636)</t>
  </si>
  <si>
    <t>362KCAL</t>
  </si>
  <si>
    <t>1535KJ</t>
  </si>
  <si>
    <t>0,1</t>
  </si>
  <si>
    <t>0,8</t>
  </si>
  <si>
    <t>86g</t>
  </si>
  <si>
    <t>69g</t>
  </si>
  <si>
    <t>1,7</t>
  </si>
  <si>
    <t>0,3</t>
  </si>
  <si>
    <t>2110</t>
  </si>
  <si>
    <t>REGALIZ DE FRAMBUESA 90G</t>
  </si>
  <si>
    <t>8435646621104</t>
  </si>
  <si>
    <t>AZUCAR: sacarosa de remolacha de la marca Azucarera Iberia S.L JARABE DE GLUCOSA Y FRUCTOSA: es un jarabe de disolución acuosa purificada y concentrada de sacáridos nutritivos del hidrólisis del almidón de maíz HARINA DE TRIGO: los regalices al contener este producto para la estabilización del resultado final, es necesario indicar que llevan gluten ALMIDÓN: almidón de maíz como polisacárido en su forma de polvo blanco GELATINA: Para la gelificación del regaliz se utiliza gelatina alimentaria para la consistencia especifica de este producto GRASA VEGETAL: se utiliza la grasa de palma y coco ACIDURANTES: los acidulantes utilizados son; E-270 ácido láctico como conservante y antioxidante, E-296 ácido málico como conservante y E330 ácido cítrico como regulador CORRECTOR DE ACIDEZ: los correctores que se utilizan son; E-325 lactato de sodio, es una sal sódica de ácido láctico producido por fermentación, E-331 citrato sódico como reglador y conservante en su polvo blanco e incoloro. SAL: el sodio es un conservante en su forma de aditivo y potenciador de sabor EMULGENTE: E-471 monoglicérido de ácidos grasos para su uso como emulsionante. HUMECTANTE: E-422 Glicerol, edulcorante sintético de síntesis de glicéricos. COLORANTE: colorante sintético E100 amarillo curcumina, E133 color sintético azul, E160c colorante natural de color rojo oscuro como extracto del pimentón. SABOR: Propilenglicol (E-1519), alcohol etílico, sustancias aromatizantes, ácido acético (E-260), maltol (E-636)</t>
  </si>
  <si>
    <t>359KCAL</t>
  </si>
  <si>
    <t>1525KJ</t>
  </si>
  <si>
    <t>1,0</t>
  </si>
  <si>
    <t>0,6</t>
  </si>
  <si>
    <t>2111</t>
  </si>
  <si>
    <t>REGALIZ DE SANDÍA 90G</t>
  </si>
  <si>
    <t>8435646621111</t>
  </si>
  <si>
    <t>AZUCAR: sacarosa de remolacha de la marca Azucarera Iberia S.L JARABE DE GLUCOSA Y FRUCTOSA: es un jarabe de disolución acuosa purificada y concentrada de sacáridos nutritivos del hidrólisis del almidón de maíz HARINA DE TRIGO: los regalices al contener este producto para la estabilización del resultado final, es necesario indicar que llevan gluten ALMIDÓN: almidón de maíz como polisacárido en su forma de polvo blanco GELATINA: Para la gelificación del regaliz se utiliza gelatina alimentaria para la consistencia especifica de este producto GRASA VEGETAL: se utiliza la grasa de palma. ACIDURANTES: los acidulantes utilizados son; E-270 ácido láctico como conservante y antioxidante, E-296 ácido málico como conservante y E-330 ácido cítrico como regulador CORRECTOR DE ACIDEZ: los correctores que se utilizan son; E-325 lactato de sodio, es una sal sódica de ácido láctico producido por fermentación, E-331 citrato sódico como reglador y conservante en su polvo blanco e incoloro. SAL: el sodio es un conservante en su forma de aditivo y potenciador de sabor EMULGENTE: E-471 monoglicérido de ácidos grasos para su uso como emulsionante. HUMECTANTE: E-422 Glicerol, edulcorante sintético de síntesis de glicéricos. COLORANTE: colorante sintético E-129 de color rojo intenso, colorante sintético E100 amarillo curcumina, E133 color sintético azul. SABOR: Propilenglicol (E-1519), alcohol etílico, sustancias aromatizantes, ácido acético (E-260), maltol (E-636)</t>
  </si>
  <si>
    <t>3432</t>
  </si>
  <si>
    <t>PANETONNE CLÁSICO 750G</t>
  </si>
  <si>
    <t>8410223704456</t>
  </si>
  <si>
    <t>Harina de TRIGO, pasas (15%), corteza de naranja confitada (10%) [corteza de naranja, jarabe de glucosa-fructosa, azúcar]. Agua, MANTEQUILLA (9,1%), azúcar, yema de HUEVO fresco, levadura natural (7,0%) [harina de TRIGO, agua]. Emulgente (mono y diglicéridos de ácidos grasos (de origen vegetal)), azúcar invertido, LECHE entera fresca pasteurizada, sal, aromas naturales. Puede contener SOJA, FRUTOS DE CÁSCARA, MOSTAZA.</t>
  </si>
  <si>
    <t>21</t>
  </si>
  <si>
    <t>20</t>
  </si>
  <si>
    <t>7,5</t>
  </si>
  <si>
    <t>0,44</t>
  </si>
  <si>
    <t>3433</t>
  </si>
  <si>
    <t>PANETONNE CON CHOCOLATE 750G</t>
  </si>
  <si>
    <t>8410223704463</t>
  </si>
  <si>
    <t>Harina de TRIGO, chocolate (21%) [azúcar, pasta de cacao, manteca de cacao, emulgente (lecitinas de SOJA), aroma natural de vainilla]. MANTEQUILLA (11,9%), azúcar, agua, yema de HUEVO fresco, levadura natural (7,0%) [harina de TRIGO, agua]. Emulgente (mono y diglicéridos de ácidos grasos (de origen vegetal)), azúcar invertido, LECHE entera fresca pasteurizada, sal, aromas naturales. Puede contener FRUTOS DE CÁSCARA, MOSTAZA.</t>
  </si>
  <si>
    <t>13</t>
  </si>
  <si>
    <t>6,6</t>
  </si>
  <si>
    <t>0,40</t>
  </si>
  <si>
    <t>1,4450</t>
  </si>
  <si>
    <t>3,9836</t>
  </si>
  <si>
    <t>1,1404</t>
  </si>
  <si>
    <t>1,1342</t>
  </si>
  <si>
    <t>1,2752</t>
  </si>
  <si>
    <t>1,3255</t>
  </si>
  <si>
    <t>1,4425</t>
  </si>
  <si>
    <t>1,3160</t>
  </si>
  <si>
    <t>0,5631</t>
  </si>
  <si>
    <t>CHUPETE DE CARAMELO 50G</t>
  </si>
  <si>
    <t>0,5520</t>
  </si>
  <si>
    <t>Ingredientes: Azúcar, jarabe de glucosa y fructosa, pectina (E-440i, E-450iii, E-332ii, E-330), agua, acidulante (E-330), colorantes naturales (concentrado a partir de boniato, cárcamo y manzana), aromas (propilengicol E-1519), alcohol etílico, sustancias aromatizantes, ácido acético (E-260), maltol (E-636)</t>
  </si>
  <si>
    <t>-0,1 g</t>
  </si>
  <si>
    <t>- 0,1 g</t>
  </si>
  <si>
    <t>Ingredientes: azúcar, jarabe de glucosa y fructosa, pectina (E-440i, E-450iii, E-332ii, E-330), agua, acidulante (E-330), colorantes naturales (concentrado a partir de boniato, cárcamo y manzana), aromas: alcohol etílico, agua, propilenglicol (E-1520), sustancias aromatizantes. aceites esenciales naturales, triacetina (E-1518) y maltol (E-636)</t>
  </si>
  <si>
    <t>Ingredientes: Azúcar, jarabe de glucosa y fructosa, pectina (E-440i, E-450iii, E-332ii, E-330), agua, acidulante (E-330), colorantes naturales (concentrado a partir de boniato, cárcamo y manzana), CARBONATO CÁLCICO E-170, aromas: propilenglicol (E-1520), sustancias aromatizantes, agua, aceites esenciales naturales, conservador (E-223), triacetina (E-1518), ácido acético (E-260), maltol (E-636). Contiene fresas deshidratadas cortadas.</t>
  </si>
  <si>
    <t>2114</t>
  </si>
  <si>
    <t>PIPAS GARRAPIÑADAS 300G</t>
  </si>
  <si>
    <t>8435646621142</t>
  </si>
  <si>
    <t>2115</t>
  </si>
  <si>
    <t>COCO GARRAPIÑADO 230G</t>
  </si>
  <si>
    <t>8435646621159</t>
  </si>
  <si>
    <t>AZÚCAR</t>
  </si>
  <si>
    <t>0,7575</t>
  </si>
  <si>
    <t>13,0000</t>
  </si>
  <si>
    <t>BOTE VAINILLA</t>
  </si>
  <si>
    <t>28,0000</t>
  </si>
  <si>
    <t>1,1398</t>
  </si>
  <si>
    <t>PAPEL POLIPROLINEO CELOFAN</t>
  </si>
  <si>
    <t>8,8500</t>
  </si>
  <si>
    <t>COCO GARRAPIÑADO 400G</t>
  </si>
  <si>
    <t>1,3033</t>
  </si>
  <si>
    <t>1,8013</t>
  </si>
  <si>
    <t>2225 kJ</t>
  </si>
  <si>
    <t>BOTE COLORANTE ROJO VIVO</t>
  </si>
  <si>
    <t>7,0582</t>
  </si>
  <si>
    <t>111111111</t>
  </si>
  <si>
    <t>2,5109</t>
  </si>
  <si>
    <t>1,6400</t>
  </si>
  <si>
    <t>1,7700</t>
  </si>
  <si>
    <t>2,8300</t>
  </si>
  <si>
    <t>1,2699</t>
  </si>
  <si>
    <t>2104</t>
  </si>
  <si>
    <t>8435646621043</t>
  </si>
  <si>
    <t>Higo seco y almendra.</t>
  </si>
  <si>
    <t>Frutos de cáscara y Sulfitos.</t>
  </si>
  <si>
    <t>8,2g</t>
  </si>
  <si>
    <t>37,9g</t>
  </si>
  <si>
    <t>Mantener en lugar fresco y seco</t>
  </si>
  <si>
    <t>NOVENDER</t>
  </si>
  <si>
    <t>3404</t>
  </si>
  <si>
    <t>MIX 5074</t>
  </si>
  <si>
    <t>Jarabe de glucosa-fructosa, azúcar y agua.</t>
  </si>
  <si>
    <t>Contiene de gluten inferior a 20 mg / kg.</t>
  </si>
  <si>
    <t>1258 KJ</t>
  </si>
  <si>
    <t>296 Kcal</t>
  </si>
  <si>
    <t>ANACARDOS BAÑADOS EN CHOCOLATE NEGRO 700G</t>
  </si>
  <si>
    <t>5,0204</t>
  </si>
  <si>
    <t>2444 kJ</t>
  </si>
  <si>
    <t>8,7 g</t>
  </si>
  <si>
    <t>0,4609</t>
  </si>
  <si>
    <t>1,4799</t>
  </si>
  <si>
    <t>NUEZ DE MACADAMIA GARRAPIÑADA 80G</t>
  </si>
  <si>
    <t>0,9597</t>
  </si>
  <si>
    <t>0,9290</t>
  </si>
  <si>
    <t>0,7596</t>
  </si>
  <si>
    <t>1,8190</t>
  </si>
  <si>
    <t>3,5748</t>
  </si>
  <si>
    <t>1,2099</t>
  </si>
  <si>
    <t>0,9128</t>
  </si>
  <si>
    <t>1,3378</t>
  </si>
  <si>
    <t>2,2387</t>
  </si>
  <si>
    <t>2,1455</t>
  </si>
  <si>
    <t>1,0568</t>
  </si>
  <si>
    <t>1,6489</t>
  </si>
  <si>
    <t>1,8695</t>
  </si>
  <si>
    <t>1,7523</t>
  </si>
  <si>
    <t>0,8625</t>
  </si>
  <si>
    <t>1,3950</t>
  </si>
  <si>
    <t>1,0998</t>
  </si>
  <si>
    <t>1,2850</t>
  </si>
  <si>
    <t>2,7400</t>
  </si>
  <si>
    <t>CARAMELIZADOS A LA SAL</t>
  </si>
  <si>
    <t>7,5700</t>
  </si>
  <si>
    <t>PISTACHOS</t>
  </si>
  <si>
    <t>5,0700</t>
  </si>
  <si>
    <t>PIPAS BAÑADAS EN TRES CHOCOLATES 700G</t>
  </si>
  <si>
    <t>3,6800</t>
  </si>
  <si>
    <t>8,3 g</t>
  </si>
  <si>
    <t>0,6799</t>
  </si>
  <si>
    <t>2,1171</t>
  </si>
  <si>
    <t>2,0587</t>
  </si>
  <si>
    <t>0,7193</t>
  </si>
  <si>
    <t>0,4613</t>
  </si>
  <si>
    <t>1,6094</t>
  </si>
  <si>
    <t>0,3662</t>
  </si>
  <si>
    <t>1,0376</t>
  </si>
  <si>
    <t>1,5008</t>
  </si>
  <si>
    <t>1,5892</t>
  </si>
  <si>
    <t>0,9200</t>
  </si>
  <si>
    <t>8410223876283</t>
  </si>
  <si>
    <t>8410223876245</t>
  </si>
  <si>
    <t>ALMENDRAS SABOR CHORIZO 80G</t>
  </si>
  <si>
    <t>0,6508</t>
  </si>
  <si>
    <t>CACAHUETES CON TOMATE Y QUESO 400G</t>
  </si>
  <si>
    <t>MANGO BAÑADO EN CHOCOLATE BLANCO 700G</t>
  </si>
  <si>
    <t>2103</t>
  </si>
  <si>
    <t>BOCADITOS DE DÁTIL Y ALMENDRA 250G</t>
  </si>
  <si>
    <t>8435646621036</t>
  </si>
  <si>
    <t>Dátiles (túnez/argelia) y almendras (españa).</t>
  </si>
  <si>
    <t>1305/310</t>
  </si>
  <si>
    <t>3.5g</t>
  </si>
  <si>
    <t>0.3g</t>
  </si>
  <si>
    <t>60.5g</t>
  </si>
  <si>
    <t>47.6g</t>
  </si>
  <si>
    <t>2.5g</t>
  </si>
  <si>
    <t>0.01g</t>
  </si>
  <si>
    <t>2116</t>
  </si>
  <si>
    <t>ALMENDRA GARRAPIÑADA 300G</t>
  </si>
  <si>
    <t>8435646621166</t>
  </si>
  <si>
    <t>2117</t>
  </si>
  <si>
    <t>ALMENDRA REPELADA GARRAPIÑADA 150G</t>
  </si>
  <si>
    <t>8435646621173</t>
  </si>
  <si>
    <t>2118</t>
  </si>
  <si>
    <t>PISTACHO GARRAPIÑADO 150G</t>
  </si>
  <si>
    <t>8435646621180</t>
  </si>
  <si>
    <t>2119</t>
  </si>
  <si>
    <t>ANACARDO GARRAPIÑADO 150G</t>
  </si>
  <si>
    <t>8435646621197</t>
  </si>
  <si>
    <t>2120</t>
  </si>
  <si>
    <t>NUEZ DE PECÁN GARRAPIÑADA 150G</t>
  </si>
  <si>
    <t>8435646621203</t>
  </si>
  <si>
    <t>2121</t>
  </si>
  <si>
    <t>NUEZ DE MACADAMIA GARRAPIÑADA 150G</t>
  </si>
  <si>
    <t>8435646621210</t>
  </si>
  <si>
    <t>2122</t>
  </si>
  <si>
    <t>PIPAS DE CALABAZA GARRAPIÑADAS 150G</t>
  </si>
  <si>
    <t>8435646621227</t>
  </si>
  <si>
    <t>PIPA DE CALABAZA</t>
  </si>
  <si>
    <t>2123</t>
  </si>
  <si>
    <t>AVELLANA GARRAPIÑADA 150G</t>
  </si>
  <si>
    <t>8435646621234</t>
  </si>
  <si>
    <t>5,4500</t>
  </si>
  <si>
    <t>3,0500</t>
  </si>
  <si>
    <t>0,8933</t>
  </si>
  <si>
    <t>1,5367</t>
  </si>
  <si>
    <t>3,2345</t>
  </si>
  <si>
    <t>0,8849</t>
  </si>
  <si>
    <t>6,8694</t>
  </si>
  <si>
    <t>3,9438</t>
  </si>
  <si>
    <t>0,9509</t>
  </si>
  <si>
    <t>1,5343</t>
  </si>
  <si>
    <t>1,5738</t>
  </si>
  <si>
    <t>0,5704</t>
  </si>
  <si>
    <t>1,2483</t>
  </si>
  <si>
    <t>2,4949</t>
  </si>
  <si>
    <t>2,4948</t>
  </si>
  <si>
    <t>3,2454</t>
  </si>
  <si>
    <t>CAJA PARA LOTES (CAMPANILLEROS) 27X20X30</t>
  </si>
  <si>
    <t>2,0478</t>
  </si>
  <si>
    <t>CAJA Nº5, 39*19*9 (BLANCA)</t>
  </si>
  <si>
    <t>1,0600</t>
  </si>
  <si>
    <t>1,2666</t>
  </si>
  <si>
    <t>0,0060</t>
  </si>
  <si>
    <t>0,0049</t>
  </si>
  <si>
    <t>0,1590</t>
  </si>
  <si>
    <t>0,1593</t>
  </si>
  <si>
    <t>0,2693</t>
  </si>
  <si>
    <t>0,0786</t>
  </si>
  <si>
    <t>0,0616</t>
  </si>
  <si>
    <t>0,0338</t>
  </si>
  <si>
    <t>18,5500</t>
  </si>
  <si>
    <t>18,5430</t>
  </si>
  <si>
    <t>VALIJA PORTADOCUMENTOS</t>
  </si>
  <si>
    <t>15,2055</t>
  </si>
  <si>
    <t>PAPEL BURBUJAS</t>
  </si>
  <si>
    <t>2,0816</t>
  </si>
  <si>
    <t>0,4037</t>
  </si>
  <si>
    <t>0,5150</t>
  </si>
  <si>
    <t>0,1500</t>
  </si>
  <si>
    <t>0,1198</t>
  </si>
  <si>
    <t>0,1390</t>
  </si>
  <si>
    <t>0,3266</t>
  </si>
  <si>
    <t>4,1440</t>
  </si>
  <si>
    <t>3,9491</t>
  </si>
  <si>
    <t>CAJA Nº1, 39*15*10 (MARRON)</t>
  </si>
  <si>
    <t>CAJA Nº11, 33*33*17 (MARRON)</t>
  </si>
  <si>
    <t>0,4910</t>
  </si>
  <si>
    <t>0,5258</t>
  </si>
  <si>
    <t>CAJA Nº13,  40x29x27 (MARRON)</t>
  </si>
  <si>
    <t>CAJA Nº12, 50*41*28 (MARRON)</t>
  </si>
  <si>
    <t>2,1491</t>
  </si>
  <si>
    <t>0,7508</t>
  </si>
  <si>
    <t>0,7509</t>
  </si>
  <si>
    <t>0,5949</t>
  </si>
  <si>
    <t>CAJA Nº8F, 36*21*9,5 (TAPA Y FONDO)</t>
  </si>
  <si>
    <t>CAJA Nº4, 36*29*32 (MARRON)</t>
  </si>
  <si>
    <t>CAJA Nº3, 31X33X17 (MARRON)</t>
  </si>
  <si>
    <t>0,7439</t>
  </si>
  <si>
    <t>0,7446</t>
  </si>
  <si>
    <t>0,5376</t>
  </si>
  <si>
    <t>0,3700</t>
  </si>
  <si>
    <t>0,0500</t>
  </si>
  <si>
    <t>CAJA Nº2, 38*23,5*12 (MARRON)</t>
  </si>
  <si>
    <t>0,2659</t>
  </si>
  <si>
    <t>CAJA Nº2F, 37*19*14,5</t>
  </si>
  <si>
    <t>CAJA Nº6, 27*20*30 (MARRON)</t>
  </si>
  <si>
    <t>3,7189</t>
  </si>
  <si>
    <t>5,1848</t>
  </si>
  <si>
    <t>1,3787</t>
  </si>
  <si>
    <t>BOMBONA RECARGA MECHERO</t>
  </si>
  <si>
    <t>CAÑA</t>
  </si>
  <si>
    <t>CARRO METAL</t>
  </si>
  <si>
    <t>9,1687</t>
  </si>
  <si>
    <t>9,1506</t>
  </si>
  <si>
    <t>CREMA QUEMADURAS</t>
  </si>
  <si>
    <t>7,9440</t>
  </si>
  <si>
    <t>CUCHILLO GRANDE</t>
  </si>
  <si>
    <t>22,8667</t>
  </si>
  <si>
    <t>22,8629</t>
  </si>
  <si>
    <t>CUENCO PEQUEÑO</t>
  </si>
  <si>
    <t>CUENCO GRANDE</t>
  </si>
  <si>
    <t>4,2700</t>
  </si>
  <si>
    <t>ESCALERA 5 PELDAÑOS</t>
  </si>
  <si>
    <t>33,3900</t>
  </si>
  <si>
    <t>35,2011</t>
  </si>
  <si>
    <t>ESCOBILLERO COMPLETO</t>
  </si>
  <si>
    <t>1,9014</t>
  </si>
  <si>
    <t>1,9013</t>
  </si>
  <si>
    <t>ESTERILLO GRANDE SAE</t>
  </si>
  <si>
    <t>379,1114</t>
  </si>
  <si>
    <t>JARRA PARA AGUA</t>
  </si>
  <si>
    <t>1,2382</t>
  </si>
  <si>
    <t>LECHERA</t>
  </si>
  <si>
    <t>2,4463</t>
  </si>
  <si>
    <t>11,3740</t>
  </si>
  <si>
    <t>MAQUINA PRECINTADORA PLÁSTICO/METAL</t>
  </si>
  <si>
    <t>11,7849</t>
  </si>
  <si>
    <t>MAQUINA SELLADORA</t>
  </si>
  <si>
    <t>45,5207</t>
  </si>
  <si>
    <t>MECHERO</t>
  </si>
  <si>
    <t>1,0330</t>
  </si>
  <si>
    <t>1,0432</t>
  </si>
  <si>
    <t>METRO</t>
  </si>
  <si>
    <t>1,1144</t>
  </si>
  <si>
    <t>PALA DE ACERO</t>
  </si>
  <si>
    <t>5,0804</t>
  </si>
  <si>
    <t>PALA METACRILATO</t>
  </si>
  <si>
    <t>PALETA MADERA</t>
  </si>
  <si>
    <t>PAPELERA CUBO PEDAL PEQUEÑO/WC</t>
  </si>
  <si>
    <t>3,2400</t>
  </si>
  <si>
    <t>PAPELERA PEQUEÑA REJILLA</t>
  </si>
  <si>
    <t>4,0250</t>
  </si>
  <si>
    <t>PARAGÜERO</t>
  </si>
  <si>
    <t>9,4400</t>
  </si>
  <si>
    <t>PEROL</t>
  </si>
  <si>
    <t>132,2650</t>
  </si>
  <si>
    <t>132,2647</t>
  </si>
  <si>
    <t>PINZA GUIRLACHE</t>
  </si>
  <si>
    <t>2,4445</t>
  </si>
  <si>
    <t>RUEDA BOMBONA</t>
  </si>
  <si>
    <t>8,6750</t>
  </si>
  <si>
    <t>7,6808</t>
  </si>
  <si>
    <t>SALERO VAINILLA</t>
  </si>
  <si>
    <t>4,1160</t>
  </si>
  <si>
    <t>TABLA CORTE</t>
  </si>
  <si>
    <t>TEJA</t>
  </si>
  <si>
    <t>ESPÁTULA ACERO</t>
  </si>
  <si>
    <t>2,7549</t>
  </si>
  <si>
    <t>1,2874</t>
  </si>
  <si>
    <t>6,9178</t>
  </si>
  <si>
    <t>CUBO TRANSPARENTE</t>
  </si>
  <si>
    <t>BASCULA</t>
  </si>
  <si>
    <t>PAPELERA GRANDE REJILLA</t>
  </si>
  <si>
    <t>4,7700</t>
  </si>
  <si>
    <t>1,2228</t>
  </si>
  <si>
    <t>0,8262</t>
  </si>
  <si>
    <t>CAJA Nº7, 81*42*17 (MARRON)</t>
  </si>
  <si>
    <t>1,3083</t>
  </si>
  <si>
    <t>PRECINTO MÁQUINA NEGRA PARA MANZANAS</t>
  </si>
  <si>
    <t>7,5450</t>
  </si>
  <si>
    <t>DISOLVENTE</t>
  </si>
  <si>
    <t>2,2313</t>
  </si>
  <si>
    <t>FILM TRANSPARENTE</t>
  </si>
  <si>
    <t>3,2200</t>
  </si>
  <si>
    <t>MOLDE GUIRLACHE PEQUEÑO</t>
  </si>
  <si>
    <t>24,7344</t>
  </si>
  <si>
    <t>12,6139</t>
  </si>
  <si>
    <t>12,6142</t>
  </si>
  <si>
    <t>12,7871</t>
  </si>
  <si>
    <t>12,7867</t>
  </si>
  <si>
    <t>53,0350</t>
  </si>
  <si>
    <t>PLATO MUESTRAS COMPARTIMENTOS</t>
  </si>
  <si>
    <t>CUCHARA METAL CREMOR</t>
  </si>
  <si>
    <t>DOSIFICANTE COLORANTE/CREMOR</t>
  </si>
  <si>
    <t>CAZO MANZANAS</t>
  </si>
  <si>
    <t>80,0000</t>
  </si>
  <si>
    <t>MOSQUITERA</t>
  </si>
  <si>
    <t>PAPEL DE REGALO</t>
  </si>
  <si>
    <t>CINTA DE DOBLE CARA</t>
  </si>
  <si>
    <t>1,1981</t>
  </si>
  <si>
    <t>RESISTENCIAS PARA TERMOSELLADORA</t>
  </si>
  <si>
    <t>TEFLÓN TERMOSELLADORA GRANDE</t>
  </si>
  <si>
    <t>7,4329</t>
  </si>
  <si>
    <t>10,3144</t>
  </si>
  <si>
    <t>2,1485</t>
  </si>
  <si>
    <t>0,1656</t>
  </si>
  <si>
    <t>0,1688</t>
  </si>
  <si>
    <t>0,1681</t>
  </si>
  <si>
    <t>6,5600</t>
  </si>
  <si>
    <t>11,2280</t>
  </si>
  <si>
    <t>5,1455</t>
  </si>
  <si>
    <t>1,1877</t>
  </si>
  <si>
    <t>50,2000</t>
  </si>
  <si>
    <t>25,8000</t>
  </si>
  <si>
    <t>1,3833</t>
  </si>
  <si>
    <t>27,8150</t>
  </si>
  <si>
    <t>0,7434</t>
  </si>
  <si>
    <t>3405</t>
  </si>
  <si>
    <t>CAJA SURTIDO DE DUROS/BLANDOS/OBRADORES 39*28,5*14 (BLANCA)</t>
  </si>
  <si>
    <t>0,6360</t>
  </si>
  <si>
    <t>PRECINTO SAE</t>
  </si>
  <si>
    <t>3415</t>
  </si>
  <si>
    <t>ETIQUETA TURRON DE YEMA TOSTADA 80G</t>
  </si>
  <si>
    <t>2,8733</t>
  </si>
  <si>
    <t>7,6850</t>
  </si>
  <si>
    <t>CAJA 3F, 35*20*9 (TAPAY FONDO)</t>
  </si>
  <si>
    <t>0,3968</t>
  </si>
  <si>
    <t>0,8310</t>
  </si>
  <si>
    <t>0,8300</t>
  </si>
  <si>
    <t>4,3646</t>
  </si>
  <si>
    <t>1,3200</t>
  </si>
  <si>
    <t>1,3221</t>
  </si>
  <si>
    <t>1,2813</t>
  </si>
  <si>
    <t>0,8173</t>
  </si>
  <si>
    <t>1,1550</t>
  </si>
  <si>
    <t>1,1543</t>
  </si>
  <si>
    <t>1,1975</t>
  </si>
  <si>
    <t>1,0350</t>
  </si>
  <si>
    <t>0,5367</t>
  </si>
  <si>
    <t>PAQUETE GUANTES NITRILO MEDIANO NEGRO (100 UDS)</t>
  </si>
  <si>
    <t>5,1200</t>
  </si>
  <si>
    <t>Fecha Expedición</t>
  </si>
  <si>
    <t>043272</t>
  </si>
  <si>
    <t>240202</t>
  </si>
  <si>
    <t>240205</t>
  </si>
  <si>
    <t>240125</t>
  </si>
  <si>
    <t>240131</t>
  </si>
  <si>
    <t>240208</t>
  </si>
  <si>
    <t>240209</t>
  </si>
  <si>
    <t>240213</t>
  </si>
  <si>
    <t>240129</t>
  </si>
  <si>
    <t>240111</t>
  </si>
  <si>
    <t>240112</t>
  </si>
  <si>
    <t>240124</t>
  </si>
  <si>
    <t>240201</t>
  </si>
  <si>
    <t>240116</t>
  </si>
  <si>
    <t>270,00</t>
  </si>
  <si>
    <t>240119</t>
  </si>
  <si>
    <t>240122</t>
  </si>
  <si>
    <t>240130</t>
  </si>
  <si>
    <t>240109</t>
  </si>
  <si>
    <t>240117</t>
  </si>
  <si>
    <t>240123</t>
  </si>
  <si>
    <t>240126</t>
  </si>
  <si>
    <t>231220</t>
  </si>
  <si>
    <t>240108</t>
  </si>
  <si>
    <t>240118</t>
  </si>
  <si>
    <t>231211</t>
  </si>
  <si>
    <t>231227</t>
  </si>
  <si>
    <t>290,00</t>
  </si>
  <si>
    <t>l2205-2</t>
  </si>
  <si>
    <t>P000215</t>
  </si>
  <si>
    <t>INDUSTRIAS BETIK SA</t>
  </si>
  <si>
    <t>2205-1</t>
  </si>
  <si>
    <t>l2209-1</t>
  </si>
  <si>
    <t>240215</t>
  </si>
  <si>
    <t>240207</t>
  </si>
  <si>
    <t>240214</t>
  </si>
  <si>
    <t>240212</t>
  </si>
  <si>
    <t>240102</t>
  </si>
  <si>
    <t>17,00</t>
  </si>
  <si>
    <t>240105</t>
  </si>
  <si>
    <t>240115</t>
  </si>
  <si>
    <t>231221</t>
  </si>
  <si>
    <t>240110</t>
  </si>
  <si>
    <t>23,00</t>
  </si>
  <si>
    <t>231212</t>
  </si>
  <si>
    <t>240715-01</t>
  </si>
  <si>
    <t>15,00</t>
  </si>
  <si>
    <t>240628-01</t>
  </si>
  <si>
    <t>75242 1</t>
  </si>
  <si>
    <t>0717-3</t>
  </si>
  <si>
    <t>42,00</t>
  </si>
  <si>
    <t>0033/4</t>
  </si>
  <si>
    <t>2400648-01</t>
  </si>
  <si>
    <t>46,00</t>
  </si>
  <si>
    <t>231129</t>
  </si>
  <si>
    <t>231127</t>
  </si>
  <si>
    <t>D0322L2-8</t>
  </si>
  <si>
    <t>D0123L2-1</t>
  </si>
  <si>
    <t>DO123L1-5</t>
  </si>
  <si>
    <t>4890</t>
  </si>
  <si>
    <t>P000268</t>
  </si>
  <si>
    <t>PIRULETAS DAYDI, S.L</t>
  </si>
  <si>
    <t>54623</t>
  </si>
  <si>
    <t>44223</t>
  </si>
  <si>
    <t>24002</t>
  </si>
  <si>
    <t>23105</t>
  </si>
  <si>
    <t>231201</t>
  </si>
  <si>
    <t>231228</t>
  </si>
  <si>
    <t>231115</t>
  </si>
  <si>
    <t>231116</t>
  </si>
  <si>
    <t>231108</t>
  </si>
  <si>
    <t>231123</t>
  </si>
  <si>
    <t>240043</t>
  </si>
  <si>
    <t>231107</t>
  </si>
  <si>
    <t>231141</t>
  </si>
  <si>
    <t>138,00</t>
  </si>
  <si>
    <t>231219</t>
  </si>
  <si>
    <t>231218</t>
  </si>
  <si>
    <t>230993</t>
  </si>
  <si>
    <t>240069</t>
  </si>
  <si>
    <t>240071</t>
  </si>
  <si>
    <t>240072</t>
  </si>
  <si>
    <t>240010</t>
  </si>
  <si>
    <t>240077</t>
  </si>
  <si>
    <t>240021</t>
  </si>
  <si>
    <t>240022</t>
  </si>
  <si>
    <t>231120</t>
  </si>
  <si>
    <t>230978</t>
  </si>
  <si>
    <t>231121</t>
  </si>
  <si>
    <t>230386</t>
  </si>
  <si>
    <t>240051</t>
  </si>
  <si>
    <t>230954</t>
  </si>
  <si>
    <t>L002334705033</t>
  </si>
  <si>
    <t>R.25-10EM.BR</t>
  </si>
  <si>
    <t>0746600</t>
  </si>
  <si>
    <t>4001</t>
  </si>
  <si>
    <t>149,04</t>
  </si>
  <si>
    <t>E281126203</t>
  </si>
  <si>
    <t>A281126203</t>
  </si>
  <si>
    <t>B271126995</t>
  </si>
  <si>
    <t>A271126995</t>
  </si>
  <si>
    <t>D270626953</t>
  </si>
  <si>
    <t>A270626953</t>
  </si>
  <si>
    <t>A250826360</t>
  </si>
  <si>
    <t>389,00</t>
  </si>
  <si>
    <t>231106</t>
  </si>
  <si>
    <t>l:05-24</t>
  </si>
  <si>
    <t>L:01-24</t>
  </si>
  <si>
    <t>ODC141</t>
  </si>
  <si>
    <t>ODA251</t>
  </si>
  <si>
    <t>ODB211</t>
  </si>
  <si>
    <t>ODA301</t>
  </si>
  <si>
    <t>ODB301</t>
  </si>
  <si>
    <t>ODA271</t>
  </si>
  <si>
    <t>ODB141</t>
  </si>
  <si>
    <t>ODB291</t>
  </si>
  <si>
    <t>ODB131</t>
  </si>
  <si>
    <t>ODC201</t>
  </si>
  <si>
    <t>30/11/24</t>
  </si>
  <si>
    <t>ODC131</t>
  </si>
  <si>
    <t>ODA261</t>
  </si>
  <si>
    <t>OE1301</t>
  </si>
  <si>
    <t>ODC011</t>
  </si>
  <si>
    <t>0DA301</t>
  </si>
  <si>
    <t>14,00</t>
  </si>
  <si>
    <t>ODA231</t>
  </si>
  <si>
    <t>ODA311</t>
  </si>
  <si>
    <t>11,00</t>
  </si>
  <si>
    <t>ODB114</t>
  </si>
  <si>
    <t>ODB081</t>
  </si>
  <si>
    <t>ODB27Z</t>
  </si>
  <si>
    <t>44823</t>
  </si>
  <si>
    <t>231207</t>
  </si>
  <si>
    <t>231050</t>
  </si>
  <si>
    <t>230963</t>
  </si>
  <si>
    <t>L:02-24</t>
  </si>
  <si>
    <t>L:0-24</t>
  </si>
  <si>
    <t>01/02/25</t>
  </si>
  <si>
    <t>231117</t>
  </si>
  <si>
    <t>231113</t>
  </si>
  <si>
    <t>23097</t>
  </si>
  <si>
    <t>l2338583</t>
  </si>
  <si>
    <t>l2347778</t>
  </si>
  <si>
    <t>2341315</t>
  </si>
  <si>
    <t>BROCHETA DE FRESAS CON CHOCOLATE 120G</t>
  </si>
  <si>
    <t>320224</t>
  </si>
  <si>
    <t>14062023.1</t>
  </si>
  <si>
    <t>210124</t>
  </si>
  <si>
    <t>300919A</t>
  </si>
  <si>
    <t>1002268</t>
  </si>
  <si>
    <t>mfgck23-261x</t>
  </si>
  <si>
    <t>L-278-M</t>
  </si>
  <si>
    <t>ED53050224</t>
  </si>
  <si>
    <t>ED53050124</t>
  </si>
  <si>
    <t>9074599/73942</t>
  </si>
  <si>
    <t>2341348</t>
  </si>
  <si>
    <t>267237</t>
  </si>
  <si>
    <t>063257</t>
  </si>
  <si>
    <t>005-of-23-002318</t>
  </si>
  <si>
    <t>9046210644</t>
  </si>
  <si>
    <t>3305919</t>
  </si>
  <si>
    <t>000050</t>
  </si>
  <si>
    <t>000049</t>
  </si>
  <si>
    <t>ODA201</t>
  </si>
  <si>
    <t>ODC041</t>
  </si>
  <si>
    <t>ODA191</t>
  </si>
  <si>
    <t>B021</t>
  </si>
  <si>
    <t>ODB201</t>
  </si>
  <si>
    <t>L20082023AGR/CF</t>
  </si>
  <si>
    <t>430124</t>
  </si>
  <si>
    <t>23037</t>
  </si>
  <si>
    <t>230724.10794.01</t>
  </si>
  <si>
    <t>230721.10794.01</t>
  </si>
  <si>
    <t>410113</t>
  </si>
  <si>
    <t>14062023-1</t>
  </si>
  <si>
    <t>23/2178</t>
  </si>
  <si>
    <t>00007315</t>
  </si>
  <si>
    <t>351147</t>
  </si>
  <si>
    <t>381169</t>
  </si>
  <si>
    <t>240034</t>
  </si>
  <si>
    <t>231071</t>
  </si>
  <si>
    <t>237856</t>
  </si>
  <si>
    <t>BOLSAS T 5.5*22.5 (GARRAPI?ADA)</t>
  </si>
  <si>
    <t>180908</t>
  </si>
  <si>
    <t>231222</t>
  </si>
  <si>
    <t>267236</t>
  </si>
  <si>
    <t>8412629004956</t>
  </si>
  <si>
    <t>8412629001047</t>
  </si>
  <si>
    <t>AF206.44</t>
  </si>
  <si>
    <t>OPENBRAVO</t>
  </si>
  <si>
    <t>AF217.114</t>
  </si>
  <si>
    <t>EQUIPOS INFORMATICOS SALAMANCA (084) 2024</t>
  </si>
  <si>
    <t>3450</t>
  </si>
  <si>
    <t>AROMA DE ARANDANOS</t>
  </si>
  <si>
    <t>3452</t>
  </si>
  <si>
    <t>COLORANTE VERDE PISTACHO</t>
  </si>
  <si>
    <t>3457</t>
  </si>
  <si>
    <t>BOBINA IMPRESION ESPECIALIDADES 6,5X22 M-12+50</t>
  </si>
  <si>
    <t>030</t>
  </si>
  <si>
    <t>3443</t>
  </si>
  <si>
    <t>SOPORTE METACRILATO MANZANAS</t>
  </si>
  <si>
    <t>026</t>
  </si>
  <si>
    <t>026049</t>
  </si>
  <si>
    <t>3444</t>
  </si>
  <si>
    <t>SOPORTE METACRILATO UVA</t>
  </si>
  <si>
    <t>3434</t>
  </si>
  <si>
    <t>SOBRE EB 260+1000X300+50+15</t>
  </si>
  <si>
    <t>002</t>
  </si>
  <si>
    <t>002044</t>
  </si>
  <si>
    <t>3435</t>
  </si>
  <si>
    <t>SOBRE EB 360+1000X410+50+15</t>
  </si>
  <si>
    <t>3454</t>
  </si>
  <si>
    <t>PAPEL SILICONADO BLANCO 60*40</t>
  </si>
  <si>
    <t>3455</t>
  </si>
  <si>
    <t>PAPEL HORNEAR MARRÓN 60*40</t>
  </si>
  <si>
    <t>3456</t>
  </si>
  <si>
    <t>PORTAPRECIOS NEVERA BEBIDAS 30X65</t>
  </si>
  <si>
    <t>3436</t>
  </si>
  <si>
    <t>BOTE SESAMO DORADO 1KG</t>
  </si>
  <si>
    <t>3440</t>
  </si>
  <si>
    <t>NATA EN POLVO</t>
  </si>
  <si>
    <t>015</t>
  </si>
  <si>
    <t>015027</t>
  </si>
  <si>
    <t>3,6832</t>
  </si>
  <si>
    <t>3,9657</t>
  </si>
  <si>
    <t>5,2069</t>
  </si>
  <si>
    <t>4,4901</t>
  </si>
  <si>
    <t>9,7000</t>
  </si>
  <si>
    <t>5,6100</t>
  </si>
  <si>
    <t>AF206.42</t>
  </si>
  <si>
    <t>APLICACIONES INFORMATICAS EN TRENCH</t>
  </si>
  <si>
    <t>717,2400</t>
  </si>
  <si>
    <t>AF206.43</t>
  </si>
  <si>
    <t>APLICACIONES INFORMATICAS MASPALOMAS</t>
  </si>
  <si>
    <t>1.150,2000</t>
  </si>
  <si>
    <t>1.035,8700</t>
  </si>
  <si>
    <t>5.880,0000</t>
  </si>
  <si>
    <t>3.359,5200</t>
  </si>
  <si>
    <t>879,2100</t>
  </si>
  <si>
    <t>109.974,3500</t>
  </si>
  <si>
    <t>52.690,5600</t>
  </si>
  <si>
    <t>51.224,9100</t>
  </si>
  <si>
    <t>AF212.43</t>
  </si>
  <si>
    <t>REFORMA CONIL</t>
  </si>
  <si>
    <t>3.250,0000</t>
  </si>
  <si>
    <t>331,2300</t>
  </si>
  <si>
    <t>823,0000</t>
  </si>
  <si>
    <t>AF215.69</t>
  </si>
  <si>
    <t>CAMPANA EXTRACCIÓN CAMBRILS</t>
  </si>
  <si>
    <t>288,0000</t>
  </si>
  <si>
    <t>680,0000</t>
  </si>
  <si>
    <t>12.978,2000</t>
  </si>
  <si>
    <t>130,0000</t>
  </si>
  <si>
    <t>3.157,7500</t>
  </si>
  <si>
    <t>AF216.171</t>
  </si>
  <si>
    <t>MOBILIARIO DUQUE 2024</t>
  </si>
  <si>
    <t>5.471,3000</t>
  </si>
  <si>
    <t>265,0000</t>
  </si>
  <si>
    <t>553,9600</t>
  </si>
  <si>
    <t>165,2700</t>
  </si>
  <si>
    <t>AF217.113</t>
  </si>
  <si>
    <t>EQUIPOS INFORMATICOS CONIL 2024</t>
  </si>
  <si>
    <t>4.500,0000</t>
  </si>
  <si>
    <t>3.485,6800</t>
  </si>
  <si>
    <t>006</t>
  </si>
  <si>
    <t>006091</t>
  </si>
  <si>
    <t>3438</t>
  </si>
  <si>
    <t>AROMA DE CREMA CATALANA 1KG</t>
  </si>
  <si>
    <t>16,4000</t>
  </si>
  <si>
    <t>3451</t>
  </si>
  <si>
    <t>COLORANTE AMARILLO HUEVO E-102-E110</t>
  </si>
  <si>
    <t>3453</t>
  </si>
  <si>
    <t>COLORANTE VIOLETA E-122</t>
  </si>
  <si>
    <t>0,3941</t>
  </si>
  <si>
    <t>001</t>
  </si>
  <si>
    <t>001002</t>
  </si>
  <si>
    <t>0,0265</t>
  </si>
  <si>
    <t>006092</t>
  </si>
  <si>
    <t>0,7293</t>
  </si>
  <si>
    <t>025</t>
  </si>
  <si>
    <t>019044</t>
  </si>
  <si>
    <t>007044</t>
  </si>
  <si>
    <t>025044</t>
  </si>
  <si>
    <t>0,2829</t>
  </si>
  <si>
    <t>0,0160</t>
  </si>
  <si>
    <t>0,0263</t>
  </si>
  <si>
    <t>3447</t>
  </si>
  <si>
    <t>PAQUETE DE BIENVENIDA</t>
  </si>
  <si>
    <t>8435646634470</t>
  </si>
  <si>
    <t>9,7057</t>
  </si>
  <si>
    <t>023</t>
  </si>
  <si>
    <t>023062</t>
  </si>
  <si>
    <t>0,0653</t>
  </si>
  <si>
    <t>014</t>
  </si>
  <si>
    <t>014031</t>
  </si>
  <si>
    <t>007</t>
  </si>
  <si>
    <t>007006</t>
  </si>
  <si>
    <t>019</t>
  </si>
  <si>
    <t>019026</t>
  </si>
  <si>
    <t>014044</t>
  </si>
  <si>
    <t>002045</t>
  </si>
  <si>
    <t>REGALO "SABORES ÚNICOS"</t>
  </si>
  <si>
    <t>10,5477</t>
  </si>
  <si>
    <t>014030</t>
  </si>
  <si>
    <t>008</t>
  </si>
  <si>
    <t>008007</t>
  </si>
  <si>
    <t>770,00</t>
  </si>
  <si>
    <t>1,8956</t>
  </si>
  <si>
    <t>7,7571</t>
  </si>
  <si>
    <t>8,9351</t>
  </si>
  <si>
    <t>1,2869</t>
  </si>
  <si>
    <t>17,5001</t>
  </si>
  <si>
    <t>7,8500</t>
  </si>
  <si>
    <t>15,8082</t>
  </si>
  <si>
    <t>5,0352</t>
  </si>
  <si>
    <t>9,1631</t>
  </si>
  <si>
    <t>6,3132</t>
  </si>
  <si>
    <t>2,1912</t>
  </si>
  <si>
    <t>3,5517</t>
  </si>
  <si>
    <t>0,4536</t>
  </si>
  <si>
    <t>8,6466</t>
  </si>
  <si>
    <t>2,8149</t>
  </si>
  <si>
    <t>1,4966</t>
  </si>
  <si>
    <t>0,6449</t>
  </si>
  <si>
    <t>007041</t>
  </si>
  <si>
    <t>0,1046</t>
  </si>
  <si>
    <t>007017</t>
  </si>
  <si>
    <t>1,0314</t>
  </si>
  <si>
    <t>001051</t>
  </si>
  <si>
    <t>0,0762</t>
  </si>
  <si>
    <t>014001</t>
  </si>
  <si>
    <t>008018</t>
  </si>
  <si>
    <t>007022</t>
  </si>
  <si>
    <t>INGREDIENTES: ALMENDRA (60%), azúcar</t>
  </si>
  <si>
    <t>499KCAL</t>
  </si>
  <si>
    <t>2092KJ</t>
  </si>
  <si>
    <t>22G</t>
  </si>
  <si>
    <t>64G</t>
  </si>
  <si>
    <t>58G</t>
  </si>
  <si>
    <t>LUGAR FESCO Y SECO</t>
  </si>
  <si>
    <t>603kcal</t>
  </si>
  <si>
    <t>2523 Kj</t>
  </si>
  <si>
    <t>6.3g</t>
  </si>
  <si>
    <t>8.6g</t>
  </si>
  <si>
    <t>0,0377</t>
  </si>
  <si>
    <t>Ingredientes: coco y azúcar</t>
  </si>
  <si>
    <t>2142</t>
  </si>
  <si>
    <t>TURRON DE PISTACHO CALIDAD SUPREMA 80G</t>
  </si>
  <si>
    <t>8435646621425</t>
  </si>
  <si>
    <t>025032</t>
  </si>
  <si>
    <t>Ingredientes: Pistacho tostado mondado 49,4%, Jarabe (glucosa-fructosa,azúcar,agua) 37,4% miel(romero) 5,8% glucosa 3,8%, agua 3%, albúmina de huevo 0,3%, Oblea 0,3%.</t>
  </si>
  <si>
    <t>2010KJ</t>
  </si>
  <si>
    <t>480KCAL</t>
  </si>
  <si>
    <t>2,1G</t>
  </si>
  <si>
    <t>LUGAR FRESCO Y SECO.</t>
  </si>
  <si>
    <t>2146</t>
  </si>
  <si>
    <t>SURTIDO DE TURRONES FUSION 800G</t>
  </si>
  <si>
    <t>8435646621463</t>
  </si>
  <si>
    <t>TURRON BLANDO DE CACAHUETE:Azúcar, CACAHUETE (58%), miel y clara de HUEVO TURRON DURO DE CACAHUETE:Azúcar, CACAHUETE (40%), miel, clara de HUEVO y oblea (fécula de patata) TURRON DE ARANDANOS:Azúcar, ALMENDRA (40%), arándanos (11%), conservantes (E-200, E-202) y colorantes (E-122, E-132) TURRON DE COCO:Azúcar, coco rallado, glucosa y conservantes (E200, E-202)</t>
  </si>
  <si>
    <t>2012kj</t>
  </si>
  <si>
    <t>481kxal</t>
  </si>
  <si>
    <t>22,7g</t>
  </si>
  <si>
    <t>8,05g</t>
  </si>
  <si>
    <t>56,9g</t>
  </si>
  <si>
    <t>27,75g</t>
  </si>
  <si>
    <t>9,05</t>
  </si>
  <si>
    <t>0,01</t>
  </si>
  <si>
    <t>2148</t>
  </si>
  <si>
    <t>SURTIDO DE LICORES 300ML</t>
  </si>
  <si>
    <t>128</t>
  </si>
  <si>
    <t>LICORES</t>
  </si>
  <si>
    <t>8435646621487</t>
  </si>
  <si>
    <t>CREMA LICOR: Base láctea, orujo, alcohol de melazas, aromas y colorante LICOR DE HIERBAS: Aguardiente, alcohol, hierbas, agua, LICOR CAFE: Aguardiente, alcohol, café macerado en aguardiente, agua y azucar</t>
  </si>
  <si>
    <t>PANETTONE CLÁSICO 750G</t>
  </si>
  <si>
    <t>029</t>
  </si>
  <si>
    <t>029057</t>
  </si>
  <si>
    <t>8,8</t>
  </si>
  <si>
    <t>PANETTONE CON CHOCOLATE 750G</t>
  </si>
  <si>
    <t>414KCAL</t>
  </si>
  <si>
    <t>conservar en lugar fresco</t>
  </si>
  <si>
    <t>3445</t>
  </si>
  <si>
    <t>COBERTURA CHOCOLATE BLANCO</t>
  </si>
  <si>
    <t>5.000,00</t>
  </si>
  <si>
    <t>azúcar; manteca de cacao; leche desnatada en polvo; materia grasa láctea; emulgente: lecitinas (soja); aroma natural de vainilla; aroma</t>
  </si>
  <si>
    <t>568KCAL</t>
  </si>
  <si>
    <t>35,2G</t>
  </si>
  <si>
    <t>21,2G</t>
  </si>
  <si>
    <t>55,3G</t>
  </si>
  <si>
    <t>55,1G</t>
  </si>
  <si>
    <t>6,9G</t>
  </si>
  <si>
    <t>0.18G</t>
  </si>
  <si>
    <t>temperatura recomendad:12 - 20 °C</t>
  </si>
  <si>
    <t>3446</t>
  </si>
  <si>
    <t>COBERTURA CHOCOLATE CON LECHE</t>
  </si>
  <si>
    <t>030001</t>
  </si>
  <si>
    <t>azúcar; manteca de cacao; leche desnatada en polvo; pasta de cacao; lactosuero en polvo (leche); materia grasa láctea; leche entera en polvo; emulgente: lecitinas (soja); aroma natural de vainilla; aroma</t>
  </si>
  <si>
    <t>0,2065</t>
  </si>
  <si>
    <t>0,1902</t>
  </si>
  <si>
    <t>3,1781</t>
  </si>
  <si>
    <t>0,1677</t>
  </si>
  <si>
    <t>3,5294</t>
  </si>
  <si>
    <t>018</t>
  </si>
  <si>
    <t>018044</t>
  </si>
  <si>
    <t>0,1512</t>
  </si>
  <si>
    <t>027</t>
  </si>
  <si>
    <t>027052</t>
  </si>
  <si>
    <t>008037</t>
  </si>
  <si>
    <t>5,1974</t>
  </si>
  <si>
    <t>8421853020007</t>
  </si>
  <si>
    <t>3,5070</t>
  </si>
  <si>
    <t>014029</t>
  </si>
  <si>
    <t>1,9860</t>
  </si>
  <si>
    <t>1,4117</t>
  </si>
  <si>
    <t>014036</t>
  </si>
  <si>
    <t>0,8721</t>
  </si>
  <si>
    <t>0,9330</t>
  </si>
  <si>
    <t>1,3619</t>
  </si>
  <si>
    <t>0,4756</t>
  </si>
  <si>
    <t>0,3024</t>
  </si>
  <si>
    <t>524 KCAL</t>
  </si>
  <si>
    <t>2195 KJ</t>
  </si>
  <si>
    <t>5G</t>
  </si>
  <si>
    <t>67G</t>
  </si>
  <si>
    <t>3G</t>
  </si>
  <si>
    <t>Ingredientes: Anacardo y azúcar</t>
  </si>
  <si>
    <t>490 KCAL</t>
  </si>
  <si>
    <t>2060 KJ</t>
  </si>
  <si>
    <t>21G</t>
  </si>
  <si>
    <t>66G</t>
  </si>
  <si>
    <t>48G</t>
  </si>
  <si>
    <t>Ingredientes: cacahuete y azúcar</t>
  </si>
  <si>
    <t>469 KCAL</t>
  </si>
  <si>
    <t>1973 KJ</t>
  </si>
  <si>
    <t>61G</t>
  </si>
  <si>
    <t>Ingredientes: pipas y azúcar</t>
  </si>
  <si>
    <t>427 KCAL</t>
  </si>
  <si>
    <t>1984 KJ</t>
  </si>
  <si>
    <t>74G</t>
  </si>
  <si>
    <t>Ingredientes: nuez y azúcar</t>
  </si>
  <si>
    <t>487 KCAL</t>
  </si>
  <si>
    <t>2047 KJ</t>
  </si>
  <si>
    <t>75G</t>
  </si>
  <si>
    <t>62G</t>
  </si>
  <si>
    <t>Ingredientes: piñón y azúcar</t>
  </si>
  <si>
    <t>444 KCAL</t>
  </si>
  <si>
    <t>1874 KJ</t>
  </si>
  <si>
    <t>12G</t>
  </si>
  <si>
    <t>1G</t>
  </si>
  <si>
    <t>73G</t>
  </si>
  <si>
    <t>Ingredientes: sésamo y azúcar</t>
  </si>
  <si>
    <t>1916 Kj</t>
  </si>
  <si>
    <t>13G</t>
  </si>
  <si>
    <t>79G</t>
  </si>
  <si>
    <t>68G</t>
  </si>
  <si>
    <t>Ingredientes; avellana y azúcar</t>
  </si>
  <si>
    <t>36,2G</t>
  </si>
  <si>
    <t>5,4G</t>
  </si>
  <si>
    <t>33,3G</t>
  </si>
  <si>
    <t>26,6G</t>
  </si>
  <si>
    <t>9,1G</t>
  </si>
  <si>
    <t>0,2343</t>
  </si>
  <si>
    <t>Ingredientes: almendra, sésamo y azúcar</t>
  </si>
  <si>
    <t>0,4480</t>
  </si>
  <si>
    <t>Ingredientes: pipas de calabaza y azúcar</t>
  </si>
  <si>
    <t>53G</t>
  </si>
  <si>
    <t>11,4G</t>
  </si>
  <si>
    <t>30G</t>
  </si>
  <si>
    <t>15G</t>
  </si>
  <si>
    <t>31,5G</t>
  </si>
  <si>
    <t>Ingredientes: Almendra y azúcar</t>
  </si>
  <si>
    <t>499 KCAL</t>
  </si>
  <si>
    <t>2141</t>
  </si>
  <si>
    <t>SURTIDO DE TURRONES BEST SELLERS 290G</t>
  </si>
  <si>
    <t>8435646621418</t>
  </si>
  <si>
    <t>TURRON BLANDO DE ALMENDRA:: ALMENDRA (64%), azúcar, miel, arroz inflado y clara de HUEVO TURRON DURO CACAHUETE:Azúcar, CACAHUETE (40%), miel, clara de HUEVO y oblea (fécula de patata) TURRON COCO:Azúcar, coco rallado, glucosa y conservantes (E200, E-202)</t>
  </si>
  <si>
    <t>2126,5 KJ</t>
  </si>
  <si>
    <t>509 kcal</t>
  </si>
  <si>
    <t>51,8g</t>
  </si>
  <si>
    <t>50,23g</t>
  </si>
  <si>
    <t>9,4G</t>
  </si>
  <si>
    <t>2143</t>
  </si>
  <si>
    <t>SURTIDO DE TURRONES CLÁSICOS 300G</t>
  </si>
  <si>
    <t>8435646621432</t>
  </si>
  <si>
    <t>TURRON DE NATA Y NUECES:Azúcar, ALMENDRA (35%), NUECES (10%), LECHE en polvo y conservantes (E-200, E-202) TURRON BLANDO CACAHUETE:Azúcar, CACAHUETE (58%), miel y clara de HUEVO. TURRON DURO ALMENDRA:Azúcar, ALMENDRA (46%), miel, clara de HUEVO y oblea (Fécula de patata)</t>
  </si>
  <si>
    <t>2092kj</t>
  </si>
  <si>
    <t>26,3g</t>
  </si>
  <si>
    <t>12,6g</t>
  </si>
  <si>
    <t>55,8g</t>
  </si>
  <si>
    <t>2144</t>
  </si>
  <si>
    <t>SURTIDO TURRONES ESPECIALIDAD 290G</t>
  </si>
  <si>
    <t>8435646621449</t>
  </si>
  <si>
    <t>TURRON ALMENDRA CRUJIENTE:ALMENDRA (64%), azúcar, miel, arroz inflado y clara de HUEVO TURRON ALMENDRA DURO:Azúcar, ALMENDRA (46%), miel, clara de HUEVO y oblea (Fécula de patata) TURRON NATA NUECES:Azúcar, ALMENDRA (35%), NUECES (10%), LECHE en polvo y conservantes (E-200, E-202)</t>
  </si>
  <si>
    <t>2164KJ</t>
  </si>
  <si>
    <t>518KCAL</t>
  </si>
  <si>
    <t>29,9G</t>
  </si>
  <si>
    <t>12,4G</t>
  </si>
  <si>
    <t>42,6G</t>
  </si>
  <si>
    <t>2145</t>
  </si>
  <si>
    <t>SURTIDO DE TURRONES OBRADOR 800G</t>
  </si>
  <si>
    <t>8435646621456</t>
  </si>
  <si>
    <t>TURRÓN DE ARANDANOS:Ingredientes: Azúcar, ALMENDRA (40%), arándanos (11%), conservantes (E-200, E-202) y colorantes (E-122, E-132) TURRON DE COCO: Azúcar, ALMENDRA (35%), NUECES (10%), LECHE en polvo y conservantes (E-200, E-202) TURRON DE NATA Y NUECES: Azúcar, ALMENDRA (35%), NUECES (10%), LECHE en polvo y conservantes (E-200, E-202) TURRON DE YEMA TOSTADA:Azúcar, ALMENDRA (40%), yema de HUEVO (1%) y conservantes (E-200, E-202)</t>
  </si>
  <si>
    <t>1974kj</t>
  </si>
  <si>
    <t>471KCAL</t>
  </si>
  <si>
    <t>23,85G</t>
  </si>
  <si>
    <t>10,30G</t>
  </si>
  <si>
    <t>54,5</t>
  </si>
  <si>
    <t>8,32G</t>
  </si>
  <si>
    <t>2147</t>
  </si>
  <si>
    <t>PASTAS TRADICIONALES CON CHOCOLATES 140G</t>
  </si>
  <si>
    <t>8435646621470</t>
  </si>
  <si>
    <t>019035</t>
  </si>
  <si>
    <t>Harina de trigo 39,7%,Grasas vegetal (palma),agua,aceites vegetales(girasol,coiza)sal,emulgentes(E-322,E471),aroma,conservador (E202), acidulante(E330), masa madre inactiva TRIGO, colorante (E-160ai) 24,8% Chisp de chocolate (azúcar, pasta de cacao, dextrosa, mantecado de cacao, emulgente (E-322) 14,9% Azúcar 9,9% Aceite de girasol 5% huevo 4% Lactaseuro 0,6% antiaglomerantes (E500ii, E503ii) 0,5%</t>
  </si>
  <si>
    <t>1985KJ</t>
  </si>
  <si>
    <t>474KCAL</t>
  </si>
  <si>
    <t>25,0G</t>
  </si>
  <si>
    <t>58,0G</t>
  </si>
  <si>
    <t>23G</t>
  </si>
  <si>
    <t>2,0G</t>
  </si>
  <si>
    <t>2149</t>
  </si>
  <si>
    <t>TURRON DE BROWNIE 80G</t>
  </si>
  <si>
    <t>8435646621494</t>
  </si>
  <si>
    <t>azúcar 40%, almendra repelada 31,2%, nuez 15,6%, yema confitada, (huevo,azúcar , jarabe de glucosa, agua. almidon, almidon modificadod, estabilizantes (E-422, E466), acidulante (E366), conservador (E 200), colorante (E-160b)(ii) 6,7%. Nata en polvo 2,2%, conservadores (E-200, E-202) 0,2%, Aroma de vainilla 0,1%</t>
  </si>
  <si>
    <t>2080Kj</t>
  </si>
  <si>
    <t>487Kcal</t>
  </si>
  <si>
    <t>34,1000</t>
  </si>
  <si>
    <t>17,4500</t>
  </si>
  <si>
    <t>YEMA CONFITADA DURA</t>
  </si>
  <si>
    <t>3,7406</t>
  </si>
  <si>
    <t>Huevo completo cocido con adición de azúcar, estable a la congelación e ideal para ser quemada (caramelizada).</t>
  </si>
  <si>
    <t>1104 kj</t>
  </si>
  <si>
    <t>261 KCAL</t>
  </si>
  <si>
    <t>1,3g</t>
  </si>
  <si>
    <t>3439</t>
  </si>
  <si>
    <t>LECHE EN POLVO</t>
  </si>
  <si>
    <t>3,1760</t>
  </si>
  <si>
    <t>Producto seco y pulverulento que se obtiene mediante la deshidratación de la leche natural desnatada</t>
  </si>
  <si>
    <t>1516kj</t>
  </si>
  <si>
    <t>357kcal</t>
  </si>
  <si>
    <t>54,5g</t>
  </si>
  <si>
    <t>0G</t>
  </si>
  <si>
    <t>32,5g</t>
  </si>
  <si>
    <t>3441</t>
  </si>
  <si>
    <t>CACAO EN POLVO</t>
  </si>
  <si>
    <t>Polvo de color marrón fluido, con olor y sabor típicos del cacao, libre de cualquier olor y/o sabor extraño.</t>
  </si>
  <si>
    <t>321 KCAL</t>
  </si>
  <si>
    <t>1336 KJ</t>
  </si>
  <si>
    <t>13,5g</t>
  </si>
  <si>
    <t>1,0g</t>
  </si>
  <si>
    <t>23,0g</t>
  </si>
  <si>
    <t>FRESA DESHIDRATADA</t>
  </si>
  <si>
    <t>Huevos de gallina con cáscara 100%</t>
  </si>
  <si>
    <t>2876 KJ</t>
  </si>
  <si>
    <t>688 KCAL</t>
  </si>
  <si>
    <t>30%</t>
  </si>
  <si>
    <t>conservar a temperatura 15-20°C</t>
  </si>
  <si>
    <t>3437</t>
  </si>
  <si>
    <t>AROMA DE NATA 1KG</t>
  </si>
  <si>
    <t>15,4500</t>
  </si>
  <si>
    <t>Los aromas alimentarios están exentos del requisito de información nutricional obligatoria (Anexo V Reglamento (UE)  Nº 1169/2011) debido a que sus contenidos nutricionales en el alimento final son despreciables. Sin embargo, Flavorix puede proporcionar dicha información bajo petición</t>
  </si>
  <si>
    <t>3448</t>
  </si>
  <si>
    <t>AROMA DE AVELLANA</t>
  </si>
  <si>
    <t>PROPILENGICOL E-1520</t>
  </si>
  <si>
    <t>3449</t>
  </si>
  <si>
    <t>AROMA DE PISTACHO</t>
  </si>
  <si>
    <t>PROLIPOLINGLICOL E-1520</t>
  </si>
  <si>
    <t>Mono y diglicéridos de ácidos grasos (E-471).</t>
  </si>
  <si>
    <t>900 Kcal</t>
  </si>
  <si>
    <t>0,0G</t>
  </si>
  <si>
    <t>1,6620</t>
  </si>
  <si>
    <t>Azúcar de remolacha y/o caña  Dióxido de silicio: Mineral</t>
  </si>
  <si>
    <t>98,8G</t>
  </si>
  <si>
    <t>0,9803</t>
  </si>
  <si>
    <t>NUEZ MITADES CALIFORNIA</t>
  </si>
  <si>
    <t>ARANDANO DESHIDRATADO</t>
  </si>
  <si>
    <t>2,3710</t>
  </si>
  <si>
    <t>028</t>
  </si>
  <si>
    <t>028044</t>
  </si>
  <si>
    <t>028057</t>
  </si>
  <si>
    <t>028048</t>
  </si>
  <si>
    <t>2,4300</t>
  </si>
  <si>
    <t>029004</t>
  </si>
  <si>
    <t>029056</t>
  </si>
  <si>
    <t>029044</t>
  </si>
  <si>
    <t>029054</t>
  </si>
  <si>
    <t>1,0900</t>
  </si>
  <si>
    <t>028053</t>
  </si>
  <si>
    <t>SURTIDO DE BOMBONES 250G</t>
  </si>
  <si>
    <t>1,4586</t>
  </si>
  <si>
    <t>025012</t>
  </si>
  <si>
    <t>BOCADITOS DE HIGO Y ALMENDRA 150G</t>
  </si>
  <si>
    <t>2,0124</t>
  </si>
  <si>
    <t>018062</t>
  </si>
  <si>
    <t>3,3966</t>
  </si>
  <si>
    <t>025049</t>
  </si>
  <si>
    <t>1,8221</t>
  </si>
  <si>
    <t>1,2904</t>
  </si>
  <si>
    <t>025031</t>
  </si>
  <si>
    <t>2,0185</t>
  </si>
  <si>
    <t>0,5099</t>
  </si>
  <si>
    <t>CACAHUETES CARAMELIZADOS A LA SAL 90G</t>
  </si>
  <si>
    <t>0,2446</t>
  </si>
  <si>
    <t>0,3735</t>
  </si>
  <si>
    <t>6,2525</t>
  </si>
  <si>
    <t>1,0999</t>
  </si>
  <si>
    <t>007059</t>
  </si>
  <si>
    <t>0,7173</t>
  </si>
  <si>
    <t>0,7741</t>
  </si>
  <si>
    <t>1,1181</t>
  </si>
  <si>
    <t>0,1326</t>
  </si>
  <si>
    <t>0,6127</t>
  </si>
  <si>
    <t>1,4420</t>
  </si>
  <si>
    <t>1,4563</t>
  </si>
  <si>
    <t>1,4185</t>
  </si>
  <si>
    <t>0,9687</t>
  </si>
  <si>
    <t>2,5092</t>
  </si>
  <si>
    <t>2,4785</t>
  </si>
  <si>
    <t>1,1235</t>
  </si>
  <si>
    <t>1,1108</t>
  </si>
  <si>
    <t>1,2518</t>
  </si>
  <si>
    <t>1,1246</t>
  </si>
  <si>
    <t>1,9197</t>
  </si>
  <si>
    <t>1,0801</t>
  </si>
  <si>
    <t>0,8185</t>
  </si>
  <si>
    <t>0,7298</t>
  </si>
  <si>
    <t>0,7996</t>
  </si>
  <si>
    <t>0,7185</t>
  </si>
  <si>
    <t>1,2098</t>
  </si>
  <si>
    <t>2,5599</t>
  </si>
  <si>
    <t>3,8385</t>
  </si>
  <si>
    <t>1,9196</t>
  </si>
  <si>
    <t>4,7511</t>
  </si>
  <si>
    <t>4,4223</t>
  </si>
  <si>
    <t>0,6950</t>
  </si>
  <si>
    <t>0,4293</t>
  </si>
  <si>
    <t>014060</t>
  </si>
  <si>
    <t>3,1934</t>
  </si>
  <si>
    <t>Paté de cerdo y ciervo: Guiso de ciervo (30.6%) (agua de cocción y carne de ciervo (38%)), hígado de cerdo, tocino de cerdo, cebolla frita (cebolla, aceite de oliva y sal), setas cultivadas (Pleurotus ostreatus), azúcares, leche desnatada en polvo, vino Pedro Ximénez (1.7%), aceite de oliva virgen extra (1.4%), sal, fibra de guisante, huevo en polvo, ajo, almidón de maíz, aromas, especias y plantas aromáticas. Paté de perdiz: Higaditos de pollo, guiso de perdiz (20%) (Perdiz (89%), agua), tocino de cerdo, cebolla frita (cebolla, aceite de oliva y sal), champiñón (Agaricus bisporus), leche desnatada en polvo, aceite de oliva virgen extra (1%), vino, sal, fibra de guisante, huevo en polvo, ajo, azúcares, almidón de maíz, aromas naturales, especias y plantas aromáticas. Paté de morcilla con piñones: Cebolla, arroz, sangre de cerdo, tocino de cerdo (antioxidantes E-320 y E-321), sal, fécula de patata, especias, azúcar, piñones (1%), aroma, emulgentes (E-451i, E-452i), colorante natural (extracto de pimentón), aceite de girasol, conservador (acetato de sodio), plantas aromáticas y antioxidantes (lactato de sodio). Contiene LECHE, HUEVOS y FRUTOS DE CÁSCARA.</t>
  </si>
  <si>
    <t>3,6272</t>
  </si>
  <si>
    <t>0,7925</t>
  </si>
  <si>
    <t>0,5485</t>
  </si>
  <si>
    <t>1,4389</t>
  </si>
  <si>
    <t>1,4447</t>
  </si>
  <si>
    <t>0,7938</t>
  </si>
  <si>
    <t>1,7340</t>
  </si>
  <si>
    <t>1,5787</t>
  </si>
  <si>
    <t>028028</t>
  </si>
  <si>
    <t>4,2961</t>
  </si>
  <si>
    <t>2,0400</t>
  </si>
  <si>
    <t>1,0821</t>
  </si>
  <si>
    <t>8,6724</t>
  </si>
  <si>
    <t>6,4192</t>
  </si>
  <si>
    <t>001005</t>
  </si>
  <si>
    <t>5,3671</t>
  </si>
  <si>
    <t>13,5152</t>
  </si>
  <si>
    <t>9,8500</t>
  </si>
  <si>
    <t>7,9200</t>
  </si>
  <si>
    <t>6,8272</t>
  </si>
  <si>
    <t>6,6507</t>
  </si>
  <si>
    <t>2,1518</t>
  </si>
  <si>
    <t>1,9911</t>
  </si>
  <si>
    <t>028055</t>
  </si>
  <si>
    <t>1,9000</t>
  </si>
  <si>
    <t>2,0752</t>
  </si>
  <si>
    <t>6,9546</t>
  </si>
  <si>
    <t>0,9501</t>
  </si>
  <si>
    <t>0,9524</t>
  </si>
  <si>
    <t>1,0910</t>
  </si>
  <si>
    <t>1,0903</t>
  </si>
  <si>
    <t>2,9941</t>
  </si>
  <si>
    <t>7,1497</t>
  </si>
  <si>
    <t>0,6361</t>
  </si>
  <si>
    <t>1,4896</t>
  </si>
  <si>
    <t>10,7075</t>
  </si>
  <si>
    <t>28,6044</t>
  </si>
  <si>
    <t>11,7298</t>
  </si>
  <si>
    <t>7,5694</t>
  </si>
  <si>
    <t>0,7831</t>
  </si>
  <si>
    <t>0,6116</t>
  </si>
  <si>
    <t>1,7359</t>
  </si>
  <si>
    <t>0,9177</t>
  </si>
  <si>
    <t>3,2464</t>
  </si>
  <si>
    <t>1,5620</t>
  </si>
  <si>
    <t>El producto es una pasta sólida blanca y homogénea compuesta de sacarosa y glucosa finamente cristalizadas. almíbar de sabor dulce neutro. El producto se puede utilizar como glaseado, como relleno o como repostería.</t>
  </si>
  <si>
    <t>1496 kJ</t>
  </si>
  <si>
    <t>352 KCAL</t>
  </si>
  <si>
    <t>78,4G</t>
  </si>
  <si>
    <t>conservar entre 15Cº y 25Cº</t>
  </si>
  <si>
    <t>0,1651</t>
  </si>
  <si>
    <t>2,1354</t>
  </si>
  <si>
    <t>0,3512</t>
  </si>
  <si>
    <t>7,6900</t>
  </si>
  <si>
    <t>466,7875</t>
  </si>
  <si>
    <t>2,4386</t>
  </si>
  <si>
    <t>1,2800</t>
  </si>
  <si>
    <t>3,3900</t>
  </si>
  <si>
    <t>6,1900</t>
  </si>
  <si>
    <t>0,1494</t>
  </si>
  <si>
    <t>005</t>
  </si>
  <si>
    <t>005015</t>
  </si>
  <si>
    <t>3,2260</t>
  </si>
  <si>
    <t>53,0200</t>
  </si>
  <si>
    <t>0,1336</t>
  </si>
  <si>
    <t>28,0006</t>
  </si>
  <si>
    <t>0,4032</t>
  </si>
  <si>
    <t>7,6861</t>
  </si>
  <si>
    <t>0,8259</t>
  </si>
  <si>
    <t>4,3643</t>
  </si>
  <si>
    <t>0,9921</t>
  </si>
  <si>
    <t>1,3220</t>
  </si>
  <si>
    <t>0,8180</t>
  </si>
  <si>
    <t>1,1570</t>
  </si>
  <si>
    <t>1,0410</t>
  </si>
  <si>
    <t>1,1979</t>
  </si>
  <si>
    <t>1,5700</t>
  </si>
  <si>
    <t>44081</t>
  </si>
  <si>
    <t>044008</t>
  </si>
  <si>
    <t>340,00</t>
  </si>
  <si>
    <t>0432722107</t>
  </si>
  <si>
    <t>2410</t>
  </si>
  <si>
    <t>2411</t>
  </si>
  <si>
    <t>2414</t>
  </si>
  <si>
    <t>2409</t>
  </si>
  <si>
    <t>2412</t>
  </si>
  <si>
    <t>301030</t>
  </si>
  <si>
    <t>231027</t>
  </si>
  <si>
    <t>43,00</t>
  </si>
  <si>
    <t>2408</t>
  </si>
  <si>
    <t>2413</t>
  </si>
  <si>
    <t>23J30</t>
  </si>
  <si>
    <t>240211</t>
  </si>
  <si>
    <t>231007</t>
  </si>
  <si>
    <t>231020</t>
  </si>
  <si>
    <t>255,00</t>
  </si>
  <si>
    <t>5,00</t>
  </si>
  <si>
    <t>SaE España SL.2024-03-10</t>
  </si>
  <si>
    <t>SaE España SL.2024-03-12</t>
  </si>
  <si>
    <t>SaE España SL.2024-03-18</t>
  </si>
  <si>
    <t>252,00</t>
  </si>
  <si>
    <t>0207/4</t>
  </si>
  <si>
    <t>P000270</t>
  </si>
  <si>
    <t>JOSE PELLUZ BERNAL S.L</t>
  </si>
  <si>
    <t>0258/4</t>
  </si>
  <si>
    <t>0121/4</t>
  </si>
  <si>
    <t>195,00</t>
  </si>
  <si>
    <t>0842024-03-26</t>
  </si>
  <si>
    <t>359,00</t>
  </si>
  <si>
    <t>780,00</t>
  </si>
  <si>
    <t>870,00</t>
  </si>
  <si>
    <t>230824</t>
  </si>
  <si>
    <t>230831</t>
  </si>
  <si>
    <t>420,00</t>
  </si>
  <si>
    <t>DO05221</t>
  </si>
  <si>
    <t>DO5221</t>
  </si>
  <si>
    <t>66,00</t>
  </si>
  <si>
    <t>D0423l4-2</t>
  </si>
  <si>
    <t>DO423L2-7</t>
  </si>
  <si>
    <t>DO423L2-8</t>
  </si>
  <si>
    <t>D0423L2-7</t>
  </si>
  <si>
    <t>DO4232L-7</t>
  </si>
  <si>
    <t>D0423L4-1</t>
  </si>
  <si>
    <t>d0423l1-7</t>
  </si>
  <si>
    <t>3,00</t>
  </si>
  <si>
    <t>237497</t>
  </si>
  <si>
    <t>4941</t>
  </si>
  <si>
    <t>4945</t>
  </si>
  <si>
    <t>4922</t>
  </si>
  <si>
    <t>31224</t>
  </si>
  <si>
    <t>11224</t>
  </si>
  <si>
    <t>11223</t>
  </si>
  <si>
    <t>24030</t>
  </si>
  <si>
    <t>24024</t>
  </si>
  <si>
    <t>24010</t>
  </si>
  <si>
    <t>24021</t>
  </si>
  <si>
    <t>132,00</t>
  </si>
  <si>
    <t>92,00</t>
  </si>
  <si>
    <t>55,00</t>
  </si>
  <si>
    <t>240046</t>
  </si>
  <si>
    <t>230303</t>
  </si>
  <si>
    <t>TURRÓN DURO DE PIÑÓN 80 GR</t>
  </si>
  <si>
    <t>470,00</t>
  </si>
  <si>
    <t>161,00</t>
  </si>
  <si>
    <t>230896</t>
  </si>
  <si>
    <t>240139</t>
  </si>
  <si>
    <t>240167</t>
  </si>
  <si>
    <t>240100</t>
  </si>
  <si>
    <t>230818</t>
  </si>
  <si>
    <t>230768</t>
  </si>
  <si>
    <t>240097</t>
  </si>
  <si>
    <t>240098</t>
  </si>
  <si>
    <t>240166</t>
  </si>
  <si>
    <t>22,00</t>
  </si>
  <si>
    <t>240138</t>
  </si>
  <si>
    <t>240163</t>
  </si>
  <si>
    <t>230784</t>
  </si>
  <si>
    <t>240164</t>
  </si>
  <si>
    <t>240099</t>
  </si>
  <si>
    <t>240168</t>
  </si>
  <si>
    <t>396,00</t>
  </si>
  <si>
    <t>240188</t>
  </si>
  <si>
    <t>240186</t>
  </si>
  <si>
    <t>240187</t>
  </si>
  <si>
    <t>504,00</t>
  </si>
  <si>
    <t>756,00</t>
  </si>
  <si>
    <t>240113</t>
  </si>
  <si>
    <t>240195</t>
  </si>
  <si>
    <t>240191</t>
  </si>
  <si>
    <t>936,00</t>
  </si>
  <si>
    <t>240142</t>
  </si>
  <si>
    <t>240193</t>
  </si>
  <si>
    <t>240189</t>
  </si>
  <si>
    <t>230755</t>
  </si>
  <si>
    <t>230842</t>
  </si>
  <si>
    <t>240185</t>
  </si>
  <si>
    <t>240144</t>
  </si>
  <si>
    <t>240180</t>
  </si>
  <si>
    <t>240145</t>
  </si>
  <si>
    <t>240173</t>
  </si>
  <si>
    <t>575,00</t>
  </si>
  <si>
    <t>4078</t>
  </si>
  <si>
    <t>4025</t>
  </si>
  <si>
    <t>232,00</t>
  </si>
  <si>
    <t>C180926203</t>
  </si>
  <si>
    <t>A28116203</t>
  </si>
  <si>
    <t>A281126206</t>
  </si>
  <si>
    <t>216,00</t>
  </si>
  <si>
    <t>560,00</t>
  </si>
  <si>
    <t>37,00</t>
  </si>
  <si>
    <t>570,00</t>
  </si>
  <si>
    <t>10824</t>
  </si>
  <si>
    <t>12/24</t>
  </si>
  <si>
    <t>04-24</t>
  </si>
  <si>
    <t>07-24</t>
  </si>
  <si>
    <t>L:08-24</t>
  </si>
  <si>
    <t>11-24</t>
  </si>
  <si>
    <t>OE3041</t>
  </si>
  <si>
    <t>ODA111</t>
  </si>
  <si>
    <t>ODC251</t>
  </si>
  <si>
    <t>OE2221</t>
  </si>
  <si>
    <t>OBD141</t>
  </si>
  <si>
    <t>OE3011</t>
  </si>
  <si>
    <t>348,00</t>
  </si>
  <si>
    <t>OCD011</t>
  </si>
  <si>
    <t>OE2161</t>
  </si>
  <si>
    <t>176,00</t>
  </si>
  <si>
    <t>009201</t>
  </si>
  <si>
    <t>008081</t>
  </si>
  <si>
    <t>38,00</t>
  </si>
  <si>
    <t>OD6201</t>
  </si>
  <si>
    <t>OE2071</t>
  </si>
  <si>
    <t>OD9271</t>
  </si>
  <si>
    <t>0166/4</t>
  </si>
  <si>
    <t>312,00</t>
  </si>
  <si>
    <t>039.01/24.26</t>
  </si>
  <si>
    <t>11-27</t>
  </si>
  <si>
    <t>12-24</t>
  </si>
  <si>
    <t>05-24</t>
  </si>
  <si>
    <t>238,00</t>
  </si>
  <si>
    <t>240216</t>
  </si>
  <si>
    <t>L24P123</t>
  </si>
  <si>
    <t>L052G</t>
  </si>
  <si>
    <t>9074329/73610</t>
  </si>
  <si>
    <t>064054</t>
  </si>
  <si>
    <t>OE3131</t>
  </si>
  <si>
    <t>OE2201</t>
  </si>
  <si>
    <t>OE2261</t>
  </si>
  <si>
    <t>OE2211</t>
  </si>
  <si>
    <t>OE2231</t>
  </si>
  <si>
    <t>OD2211</t>
  </si>
  <si>
    <t>64,00</t>
  </si>
  <si>
    <t>368,00</t>
  </si>
  <si>
    <t>OE2151</t>
  </si>
  <si>
    <t>OS9281</t>
  </si>
  <si>
    <t>ODC9281</t>
  </si>
  <si>
    <t>OE2281</t>
  </si>
  <si>
    <t>0812024-03-31</t>
  </si>
  <si>
    <t>11/03/24</t>
  </si>
  <si>
    <t>230721,10794,01</t>
  </si>
  <si>
    <t>J2216796</t>
  </si>
  <si>
    <t>24/0459</t>
  </si>
  <si>
    <t>360775</t>
  </si>
  <si>
    <t>391179</t>
  </si>
  <si>
    <t>360755</t>
  </si>
  <si>
    <t>000DDR</t>
  </si>
  <si>
    <t>2500224</t>
  </si>
  <si>
    <t>240174</t>
  </si>
  <si>
    <t>241071</t>
  </si>
  <si>
    <t>230833</t>
  </si>
  <si>
    <t>230914</t>
  </si>
  <si>
    <t>241221</t>
  </si>
  <si>
    <t>241005</t>
  </si>
  <si>
    <t>336,00</t>
  </si>
  <si>
    <t>240714</t>
  </si>
  <si>
    <t>1.530,00</t>
  </si>
  <si>
    <t>231003</t>
  </si>
  <si>
    <t>231023</t>
  </si>
  <si>
    <t>10,9299</t>
  </si>
  <si>
    <t>4,0089</t>
  </si>
  <si>
    <t>0,7911</t>
  </si>
  <si>
    <t>1,4350</t>
  </si>
  <si>
    <t>12,8301</t>
  </si>
  <si>
    <t>6,8926</t>
  </si>
  <si>
    <t>0,3132</t>
  </si>
  <si>
    <t>0,8017</t>
  </si>
  <si>
    <t>5,0374</t>
  </si>
  <si>
    <t>1,2785</t>
  </si>
  <si>
    <t>3,4697</t>
  </si>
  <si>
    <t>6,2655</t>
  </si>
  <si>
    <t>5,5384</t>
  </si>
  <si>
    <t>10,7356</t>
  </si>
  <si>
    <t>0,6102</t>
  </si>
  <si>
    <t>4,7868</t>
  </si>
  <si>
    <t>9,7566</t>
  </si>
  <si>
    <t>5,7603</t>
  </si>
  <si>
    <t>0,0911</t>
  </si>
  <si>
    <t>0,7277</t>
  </si>
  <si>
    <t>3458</t>
  </si>
  <si>
    <t>TURRÓN IMPERIAL SIN AZÚCARES AÑADIDOS 200G</t>
  </si>
  <si>
    <t>8410223902067</t>
  </si>
  <si>
    <t>ALMENDRA (60%) (UE, No UE), edulcorantes (maltitoles y sorbitoles), oblea [fécula de patata, aceite de girasol]. CLARA DE HUEVO, edulcorante (E-950), aroma. Puede contener CACAHUETES, OTROS FRUTOS DE CÁSCARA .</t>
  </si>
  <si>
    <t>2047kj</t>
  </si>
  <si>
    <t>494kcal</t>
  </si>
  <si>
    <t>0,02</t>
  </si>
  <si>
    <t>3459</t>
  </si>
  <si>
    <t>TURRÓN BLANDO SIN AZÚCARES AÑADIDOS 200G</t>
  </si>
  <si>
    <t>8410223902012</t>
  </si>
  <si>
    <t>ALMENDRA (64%) (UE, No UE), edulcorantes (maltitoles y sorbitoles), estabilizante (E-471), CLARA DE HUEVO, edulcorante (E-950), aroma. Puede contener CACAHUETES, OTROS FRUTOS DE CÁSCARA.</t>
  </si>
  <si>
    <t>2125KJ</t>
  </si>
  <si>
    <t>514KCAL</t>
  </si>
  <si>
    <t>conservar en lugar fesco y seco</t>
  </si>
  <si>
    <t>3460</t>
  </si>
  <si>
    <t>TURRÓN DE YEMA TOSTADA SIN AZÚCARES AÑADIDOS 200G</t>
  </si>
  <si>
    <t>8410223902135</t>
  </si>
  <si>
    <t>Edulcorante (maltitoles), ALMENDRA (41%) (UE, No UE), YEMA en polvo (UE), agua, conservador (E-200), edulcorante (E-950), aroma, YEMA (13%). Puede contener LECHE, OTROS FRUTOS DE CÁSCARA .</t>
  </si>
  <si>
    <t>1689kj</t>
  </si>
  <si>
    <t>408kcal</t>
  </si>
  <si>
    <t>consevar en lugar fesco y seco</t>
  </si>
  <si>
    <t>3461</t>
  </si>
  <si>
    <t>SURTIDO DE PORCIONES SIN AZÚCARES AÑADIDOS 400G</t>
  </si>
  <si>
    <t>8410223903446</t>
  </si>
  <si>
    <t>1. Turrón imperial con edulcorantes : ALMENDRA (60%) (UE, No UE), edulcorantes (maltitoles y sorbitoles), oblea [fécula de patata, aceite de girasol]. CLARA DE HUEVO, edulcorante (E-950), aroma. Puede contener CACAHUETES, SÉSAMO, OTROS FRUTOS DE CÁSCARA , LECHE, SOJA.  2. Turrón de chocolate con edulcorantes: Edulcorantes (maltitoles), manteca de cacao (No UE), LECHE entera en polvo, pasta de cacao (No UE), aceite de girasol, arroz hinchado (6,0%) [harina de arroz, harina de TRIGO, extracto de malta de CEBADA]. ALMENDRA (5,0%), LECHE desnatada en polvo, pasta de AVELLANA, emulgente (lecitinas de SOJA y girasol), aroma. Puede contener CACAHUETES, HUEVO.  3. Turrón yema tostada con edulcorantes : Edulcorantes (maltitoles), ALMENDRA (41%) (UE, No UE), YEMA en polvo (UE), agua, conservador (E-200), edulcorante (E-950), aroma, YEMA (13%). Puede contener OTROS FRUTOS DE CÁSCARA , LECHE.  4. Crema de turrón con edulcorantes: ALMENDRA (64%) (UE, No UE), edulcorantes (maltitoles y sorbitoles), estabilizante (E-471), CLARA DE HUEVO, edulcorante (E-950), aroma. Puede contener CACAHUETES, OTROS FRUTOS DE CÁSCARA .</t>
  </si>
  <si>
    <t>3464</t>
  </si>
  <si>
    <t>CUBITS DE CHOCOLATE BLANCO CON FRAMBUESA 100G</t>
  </si>
  <si>
    <t>8410223907932</t>
  </si>
  <si>
    <t>028045</t>
  </si>
  <si>
    <t>Chocolate blanco (46%) [azúcar, manteca de cacao (No UE), LECHE entera en polvo, emulgente (lecitinas de SOJA y girasol), aroma natural de vainilla]. ALMENDRA (30%) (UE, No UE), cereales crujientes [harina de arroz, azúcar, harina de maíz, dextrosa, sal]. Frambuesa liofilizada (5,0%) (UE, No UE). Puede contener CACAHUETES, OTROS FRUTOS DE CÁSCARA.</t>
  </si>
  <si>
    <t>2287kj</t>
  </si>
  <si>
    <t>549kcal</t>
  </si>
  <si>
    <t>35,4g</t>
  </si>
  <si>
    <t>12,9g</t>
  </si>
  <si>
    <t>42,8g</t>
  </si>
  <si>
    <t>29,4g</t>
  </si>
  <si>
    <t>11,7g</t>
  </si>
  <si>
    <t>0,35</t>
  </si>
  <si>
    <t>3465</t>
  </si>
  <si>
    <t>BARRITA DE ALMENDRA CON PROTEINA 35G</t>
  </si>
  <si>
    <t>028046</t>
  </si>
  <si>
    <t>Ingredientes Frutas y frutas azucaradas (50%) [arándano rojo azucarado (no UE) 23% (azúcar, arándano, aceite de girasol), arándano azul liofilizado (5,0%) (UE, No UE), albaricoque seco (albaricoque, harina de arroz) (26%), coco (10%)]. ALMENDRA (20%) (UE, No UE), jarabe de arroz, pipas de calabaza (7,0%) (No UE), pasta de ALMENDRA (3,0%), jarabe de arroz deshidratado en polvo, aceite de girasol, aroma natural de arándano azul, sal, antioxidante (Extrato rico en tocoferoles). Puede contener CACAHUETES, LECHE, SOJA, OTROS FRUTOS DE CÁSCARA</t>
  </si>
  <si>
    <t>2102kj</t>
  </si>
  <si>
    <t>505kcal</t>
  </si>
  <si>
    <t>0,77g</t>
  </si>
  <si>
    <t>conservar lugar y fresco</t>
  </si>
  <si>
    <t>3466</t>
  </si>
  <si>
    <t>BARRITA DE ALMENDRA CON FRUTA 35G</t>
  </si>
  <si>
    <t>Frutas y frutas azucaradas (50%) [arándano rojo azucarado (no UE) 23% (azúcar, arándano, aceite de girasol), arándano azul liofilizado (5,0%) (UE, No UE), albaricoque seco (albaricoque, harina de arroz) (26%), coco (10%)]. ALMENDRA (20%) (UE, No UE), jarabe de arroz, pipas de calabaza (7,0%) (No UE), pasta de ALMENDRA (3,0%), jarabe de arroz deshidratado en polvo, aceite de girasol, aroma natural de arándano azul, sal, antioxidante (Extrato rico en tocoferoles). Puede contener CACAHUETES, LECHE, SOJA, OTROS FRUTOS DE CÁSCARA</t>
  </si>
  <si>
    <t>1922KJ</t>
  </si>
  <si>
    <t>460KCAL</t>
  </si>
  <si>
    <t>0,9006</t>
  </si>
  <si>
    <t>2,7784</t>
  </si>
  <si>
    <t>9,4839</t>
  </si>
  <si>
    <t>0,0689</t>
  </si>
  <si>
    <t>0,5504</t>
  </si>
  <si>
    <t>0,3952</t>
  </si>
  <si>
    <t>0,2533</t>
  </si>
  <si>
    <t>0,0773</t>
  </si>
  <si>
    <t>0,3311</t>
  </si>
  <si>
    <t>0,7155</t>
  </si>
  <si>
    <t>0,0287</t>
  </si>
  <si>
    <t>6,7600</t>
  </si>
  <si>
    <t>8,7200</t>
  </si>
  <si>
    <t>3,5766</t>
  </si>
  <si>
    <t>0,5379</t>
  </si>
  <si>
    <t>0,5225</t>
  </si>
  <si>
    <t>0,3344</t>
  </si>
  <si>
    <t>0,1022</t>
  </si>
  <si>
    <t>0,0684</t>
  </si>
  <si>
    <t>0,4377</t>
  </si>
  <si>
    <t>0,9466</t>
  </si>
  <si>
    <t>0,0380</t>
  </si>
  <si>
    <t>0,3470</t>
  </si>
  <si>
    <t>0,1823</t>
  </si>
  <si>
    <t>3462</t>
  </si>
  <si>
    <t>CUBITS DE CARAMELO A LA SAL 100G</t>
  </si>
  <si>
    <t>8410223907925</t>
  </si>
  <si>
    <t>Chocolate blanco [azúcar, manteca de cacao, LECHE entera en polvo, LECHE desnatada en polvo, LACTOSUERO en polvo, cacao desgrasado en polvo, emulgente (lecitinas de SOJA), aroma natural de vainilla]. ALMENDRA (27%) (UE, No UE), cereales crujientes [harina de arroz, azúcar, harina de maíz, dextrosa, sal]. Caramelo (10%) (UE) [azúcar, MANTEQUILLA, LECHE entera en polvo, LECHE desnatada en polvo, sal, emulgente (lecitinas de girasol)]. Sal (0,3%). Puede contener CACAHUETES, OTROS FRUTOS DE CÁSCARA</t>
  </si>
  <si>
    <t>2013kj</t>
  </si>
  <si>
    <t>488kcal</t>
  </si>
  <si>
    <t>9,7g</t>
  </si>
  <si>
    <t>7,9g</t>
  </si>
  <si>
    <t>3463</t>
  </si>
  <si>
    <t>CUBITS DE CHOCOLATE CON LECHE 100G</t>
  </si>
  <si>
    <t>Chocolate con LECHE (41%) [azúcar, manteca de cacao (No UE), LECHE entera en polvo, pasta de cacao (No UE), emulgente (lecitinas de SOJA y girasol), aroma natural de vainilla]. ALMENDRA (30%) (UE, No UE), cereales crujientes [sémola de arroz, azúcar, jarabe de glucosa, cacao en polvo, sal, emulgente (mono y diglicéridos de los ácidos grasos), aromas]. Puede contener CACAHUETES, OTROS FRUTOS DE CÁSCARA.</t>
  </si>
  <si>
    <t>2231kj</t>
  </si>
  <si>
    <t>531kcal</t>
  </si>
  <si>
    <t>32,4g</t>
  </si>
  <si>
    <t>44,3g</t>
  </si>
  <si>
    <t>32,9g</t>
  </si>
  <si>
    <t>11,9g</t>
  </si>
  <si>
    <t>2,4129</t>
  </si>
  <si>
    <t>0,6248</t>
  </si>
  <si>
    <t>1,0846</t>
  </si>
  <si>
    <t>0,2706</t>
  </si>
  <si>
    <t>1,0586</t>
  </si>
  <si>
    <t>0,4928</t>
  </si>
  <si>
    <t>3,3908</t>
  </si>
  <si>
    <t>1,1218</t>
  </si>
  <si>
    <t>0,5530</t>
  </si>
  <si>
    <t>0,6920</t>
  </si>
  <si>
    <t>0,8277</t>
  </si>
  <si>
    <t>0,9852</t>
  </si>
  <si>
    <t>1,3472</t>
  </si>
  <si>
    <t>0,3368</t>
  </si>
  <si>
    <t>0,3820</t>
  </si>
  <si>
    <t>1,6593</t>
  </si>
  <si>
    <t>0,5606</t>
  </si>
  <si>
    <t>0,1713</t>
  </si>
  <si>
    <t>0,6141</t>
  </si>
  <si>
    <t>0,8314</t>
  </si>
  <si>
    <t>1,2853</t>
  </si>
  <si>
    <t>1,9409</t>
  </si>
  <si>
    <t>0,6871</t>
  </si>
  <si>
    <t>0,7681</t>
  </si>
  <si>
    <t>0,8164</t>
  </si>
  <si>
    <t>0,6192</t>
  </si>
  <si>
    <t>0,3730</t>
  </si>
  <si>
    <t>0,6202</t>
  </si>
  <si>
    <t>1,9147</t>
  </si>
  <si>
    <t>0,7129</t>
  </si>
  <si>
    <t>1,1187</t>
  </si>
  <si>
    <t>1,2398</t>
  </si>
  <si>
    <t>0,9122</t>
  </si>
  <si>
    <t>6,8941</t>
  </si>
  <si>
    <t>2,3408</t>
  </si>
  <si>
    <t>10,5697</t>
  </si>
  <si>
    <t>1,5449</t>
  </si>
  <si>
    <t>9,9458</t>
  </si>
  <si>
    <t>2,5138</t>
  </si>
  <si>
    <t>0,5639</t>
  </si>
  <si>
    <t>0,3533</t>
  </si>
  <si>
    <t>0,2797</t>
  </si>
  <si>
    <t>0,1342</t>
  </si>
  <si>
    <t>0,3515</t>
  </si>
  <si>
    <t>540,00</t>
  </si>
  <si>
    <t>4.500,00</t>
  </si>
  <si>
    <t>2.520,00</t>
  </si>
  <si>
    <t>2.344,00</t>
  </si>
  <si>
    <t>930,00</t>
  </si>
  <si>
    <t>77,00</t>
  </si>
  <si>
    <t>9.600,00</t>
  </si>
  <si>
    <t>23.000,00</t>
  </si>
  <si>
    <t>1.962,00</t>
  </si>
  <si>
    <t>903,00</t>
  </si>
  <si>
    <t>1.642,00</t>
  </si>
  <si>
    <t>614,00</t>
  </si>
  <si>
    <t>41,00</t>
  </si>
  <si>
    <t>223,00</t>
  </si>
  <si>
    <t>983,00</t>
  </si>
  <si>
    <t>357,00</t>
  </si>
  <si>
    <t>402,00</t>
  </si>
  <si>
    <t>1.019,00</t>
  </si>
  <si>
    <t>307,00</t>
  </si>
  <si>
    <t>654,00</t>
  </si>
  <si>
    <t>1.341,00</t>
  </si>
  <si>
    <t>44,00</t>
  </si>
  <si>
    <t>54,00</t>
  </si>
  <si>
    <t>827,00</t>
  </si>
  <si>
    <t>405,00</t>
  </si>
  <si>
    <t>186,00</t>
  </si>
  <si>
    <t>439,00</t>
  </si>
  <si>
    <t>466,00</t>
  </si>
  <si>
    <t>241141</t>
  </si>
  <si>
    <t>929,00</t>
  </si>
  <si>
    <t>462,00</t>
  </si>
  <si>
    <t>179,00</t>
  </si>
  <si>
    <t>39,00</t>
  </si>
  <si>
    <t>525,00</t>
  </si>
  <si>
    <t>1.044,00</t>
  </si>
  <si>
    <t>1.224,00</t>
  </si>
  <si>
    <t>432,00</t>
  </si>
  <si>
    <t>720,00</t>
  </si>
  <si>
    <t>1.043,00</t>
  </si>
  <si>
    <t>240206</t>
  </si>
  <si>
    <t>1.116,00</t>
  </si>
  <si>
    <t>468,00</t>
  </si>
  <si>
    <t>899,00</t>
  </si>
  <si>
    <t>177,00</t>
  </si>
  <si>
    <t>240210</t>
  </si>
  <si>
    <t>950,00</t>
  </si>
  <si>
    <t>1.025,00</t>
  </si>
  <si>
    <t>1.317,00</t>
  </si>
  <si>
    <t>143,00</t>
  </si>
  <si>
    <t>675,00</t>
  </si>
  <si>
    <t>1.092,00</t>
  </si>
  <si>
    <t>364,00</t>
  </si>
  <si>
    <t>644,00</t>
  </si>
  <si>
    <t>912,00</t>
  </si>
  <si>
    <t>346,00</t>
  </si>
  <si>
    <t>489,00</t>
  </si>
  <si>
    <t>157,00</t>
  </si>
  <si>
    <t>1.462,00</t>
  </si>
  <si>
    <t>610,00</t>
  </si>
  <si>
    <t>OD9041</t>
  </si>
  <si>
    <t>154,00</t>
  </si>
  <si>
    <t>51,00</t>
  </si>
  <si>
    <t>ODB151</t>
  </si>
  <si>
    <t>OE1081</t>
  </si>
  <si>
    <t>ODC071</t>
  </si>
  <si>
    <t>OE3191</t>
  </si>
  <si>
    <t>629,00</t>
  </si>
  <si>
    <t>0277/4</t>
  </si>
  <si>
    <t>258,00</t>
  </si>
  <si>
    <t>78,00</t>
  </si>
  <si>
    <t>754,00</t>
  </si>
  <si>
    <t>295,00</t>
  </si>
  <si>
    <t>544,00</t>
  </si>
  <si>
    <t>960,00</t>
  </si>
  <si>
    <t>442,00</t>
  </si>
  <si>
    <t>39E0104402</t>
  </si>
  <si>
    <t>OE3181</t>
  </si>
  <si>
    <t>852,00</t>
  </si>
  <si>
    <t>OE3111</t>
  </si>
  <si>
    <t>319,00</t>
  </si>
  <si>
    <t>272,00</t>
  </si>
  <si>
    <t>224,00</t>
  </si>
  <si>
    <t>416,00</t>
  </si>
  <si>
    <t>465,00</t>
  </si>
  <si>
    <t>378,00</t>
  </si>
  <si>
    <t>2415</t>
  </si>
  <si>
    <t>684,00</t>
  </si>
  <si>
    <t>240203</t>
  </si>
  <si>
    <t>1.020,00</t>
  </si>
  <si>
    <t>147,00</t>
  </si>
  <si>
    <t>PEDIDO PC5508 TIENDA 1045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</si>
</sst>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mm/yyyy\ h:mm:ss"/>
  </numFmts>
  <fonts count="41" x14ac:knownFonts="1">
    <font>
      <sz val="11"/>
      <color theme="1"/>
      <name val="Calibri"/>
      <family val="2"/>
      <scheme val="minor"/>
    </font>
    <font>
      <b/>
      <sz val="11"/>
      <color theme="1"/>
      <name val="Calibri"/>
      <family val="2"/>
      <scheme val="minor"/>
    </font>
    <font>
      <sz val="11"/>
      <color theme="0"/>
      <name val="Calibri"/>
      <family val="2"/>
      <scheme val="minor"/>
    </font>
    <font>
      <b/>
      <sz val="18"/>
      <color theme="0"/>
      <name val="Barlow"/>
    </font>
    <font>
      <sz val="18"/>
      <color theme="1"/>
      <name val="Calibri"/>
      <family val="2"/>
      <scheme val="minor"/>
    </font>
    <font>
      <sz val="18"/>
      <color theme="0"/>
      <name val="Calibri"/>
      <family val="2"/>
      <scheme val="minor"/>
    </font>
    <font>
      <sz val="18"/>
      <name val="Calibri"/>
      <family val="2"/>
      <scheme val="minor"/>
    </font>
    <font>
      <sz val="18"/>
      <color theme="7"/>
      <name val="Calibri"/>
      <family val="2"/>
      <scheme val="minor"/>
    </font>
    <font>
      <sz val="18"/>
      <color theme="0" tint="-0.499984740745262"/>
      <name val="Calibri"/>
      <family val="2"/>
      <scheme val="minor"/>
    </font>
    <font>
      <b/>
      <sz val="16"/>
      <color theme="1"/>
      <name val="Calibri"/>
      <family val="2"/>
      <scheme val="minor"/>
    </font>
    <font>
      <sz val="16"/>
      <color theme="1"/>
      <name val="Calibri"/>
      <family val="2"/>
      <scheme val="minor"/>
    </font>
    <font>
      <sz val="12"/>
      <color theme="7"/>
      <name val="Calibri"/>
      <family val="2"/>
      <scheme val="minor"/>
    </font>
    <font>
      <sz val="26"/>
      <color theme="1"/>
      <name val="Calibri"/>
      <family val="2"/>
      <scheme val="minor"/>
    </font>
    <font>
      <sz val="26"/>
      <color theme="0"/>
      <name val="Calibri"/>
      <family val="2"/>
      <scheme val="minor"/>
    </font>
    <font>
      <sz val="24"/>
      <color theme="1"/>
      <name val="Calibri"/>
      <family val="2"/>
      <scheme val="minor"/>
    </font>
    <font>
      <sz val="8"/>
      <name val="Calibri"/>
      <family val="2"/>
      <scheme val="minor"/>
    </font>
    <font>
      <sz val="11"/>
      <color rgb="FFFF0000"/>
      <name val="Calibri"/>
      <family val="2"/>
      <scheme val="minor"/>
    </font>
    <font>
      <sz val="11"/>
      <color rgb="FF000000"/>
      <name val="Calibri"/>
      <family val="2"/>
      <scheme val="minor"/>
    </font>
    <font>
      <b/>
      <sz val="12"/>
      <color theme="1"/>
      <name val="Calibri"/>
      <family val="2"/>
      <scheme val="minor"/>
    </font>
    <font>
      <b/>
      <sz val="20"/>
      <color theme="1"/>
      <name val="Calibri"/>
      <family val="2"/>
      <scheme val="minor"/>
    </font>
    <font>
      <sz val="11"/>
      <color rgb="FFFFC000"/>
      <name val="Calibri"/>
      <family val="2"/>
      <scheme val="minor"/>
    </font>
    <font>
      <sz val="11"/>
      <color rgb="FF00B050"/>
      <name val="Calibri"/>
      <family val="2"/>
      <scheme val="minor"/>
    </font>
    <font>
      <b/>
      <sz val="18"/>
      <color theme="7" tint="0.59999389629810485"/>
      <name val="Calibri"/>
      <family val="2"/>
      <scheme val="minor"/>
    </font>
    <font>
      <b/>
      <sz val="14"/>
      <color theme="1"/>
      <name val="Calibri"/>
      <family val="2"/>
      <scheme val="minor"/>
    </font>
    <font>
      <b/>
      <sz val="12"/>
      <color theme="0"/>
      <name val="Barlow"/>
    </font>
    <font>
      <b/>
      <sz val="14"/>
      <color theme="0"/>
      <name val="Calibri"/>
      <family val="2"/>
      <scheme val="minor"/>
    </font>
    <font>
      <sz val="11"/>
      <color rgb="FF000000"/>
      <name val="Calibri"/>
      <family val="2"/>
    </font>
    <font>
      <b/>
      <sz val="11"/>
      <color theme="0"/>
      <name val="Calibri"/>
      <family val="2"/>
      <scheme val="minor"/>
    </font>
    <font>
      <b/>
      <sz val="11"/>
      <name val="Calibri"/>
      <family val="2"/>
      <scheme val="minor"/>
    </font>
    <font>
      <sz val="11"/>
      <color rgb="FF0070C0"/>
      <name val="Calibri"/>
      <family val="2"/>
      <scheme val="minor"/>
    </font>
    <font>
      <sz val="11"/>
      <name val="Calibri"/>
      <family val="2"/>
      <scheme val="minor"/>
    </font>
    <font>
      <sz val="12"/>
      <color rgb="FFFFC000"/>
      <name val="Calibri"/>
      <family val="2"/>
      <scheme val="minor"/>
    </font>
    <font>
      <sz val="11"/>
      <color theme="7" tint="0.59999389629810485"/>
      <name val="Calibri"/>
      <family val="2"/>
      <scheme val="minor"/>
    </font>
    <font>
      <u/>
      <sz val="18"/>
      <color rgb="FFFF0000"/>
      <name val="Calibri"/>
      <family val="2"/>
      <scheme val="minor"/>
    </font>
    <font>
      <sz val="11"/>
      <color theme="1"/>
      <name val="Calibri"/>
      <family val="2"/>
      <scheme val="minor"/>
    </font>
    <font>
      <sz val="18"/>
      <color rgb="FF000000"/>
      <name val="Calibri"/>
      <family val="2"/>
      <scheme val="minor"/>
    </font>
    <font>
      <sz val="16"/>
      <color rgb="FF000000"/>
      <name val="Calibri"/>
      <family val="2"/>
      <scheme val="minor"/>
    </font>
    <font>
      <sz val="12"/>
      <color theme="0"/>
      <name val="Calibri"/>
      <family val="2"/>
      <scheme val="minor"/>
    </font>
    <font>
      <sz val="7"/>
      <color rgb="FFFFC000"/>
      <name val="Calibri"/>
      <family val="2"/>
      <scheme val="minor"/>
    </font>
    <font>
      <sz val="14"/>
      <color rgb="FFFFC000"/>
      <name val="Calibri"/>
      <family val="2"/>
      <scheme val="minor"/>
    </font>
    <font>
      <sz val="11"/>
      <color theme="0" tint="-0.499984740745262"/>
      <name val="Calibri"/>
      <family val="2"/>
      <scheme val="minor"/>
    </font>
  </fonts>
  <fills count="14">
    <fill>
      <patternFill patternType="none"/>
    </fill>
    <fill>
      <patternFill patternType="gray125"/>
    </fill>
    <fill>
      <patternFill patternType="solid">
        <fgColor theme="1"/>
        <bgColor indexed="64"/>
      </patternFill>
    </fill>
    <fill>
      <patternFill patternType="solid">
        <fgColor theme="1"/>
        <bgColor theme="0" tint="-0.14999847407452621"/>
      </patternFill>
    </fill>
    <fill>
      <patternFill patternType="solid">
        <fgColor theme="7" tint="0.79998168889431442"/>
        <bgColor theme="9" tint="0.79998168889431442"/>
      </patternFill>
    </fill>
    <fill>
      <patternFill patternType="solid">
        <fgColor theme="7" tint="0.79998168889431442"/>
        <bgColor theme="0" tint="-0.14999847407452621"/>
      </patternFill>
    </fill>
    <fill>
      <patternFill patternType="solid">
        <fgColor theme="7" tint="0.79998168889431442"/>
        <bgColor indexed="64"/>
      </patternFill>
    </fill>
    <fill>
      <patternFill patternType="solid">
        <fgColor theme="8" tint="0.79998168889431442"/>
        <bgColor indexed="64"/>
      </patternFill>
    </fill>
    <fill>
      <patternFill patternType="solid">
        <fgColor rgb="FFE2EFDA"/>
        <bgColor rgb="FF000000"/>
      </patternFill>
    </fill>
    <fill>
      <patternFill patternType="solid">
        <fgColor theme="1" tint="0.249977111117893"/>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DDEBF7"/>
        <bgColor indexed="64"/>
      </patternFill>
    </fill>
    <fill>
      <patternFill patternType="solid">
        <fgColor theme="5" tint="0.39997558519241921"/>
        <bgColor indexed="64"/>
      </patternFill>
    </fill>
  </fills>
  <borders count="20">
    <border>
      <left/>
      <right/>
      <top/>
      <bottom/>
      <diagonal/>
    </border>
    <border>
      <left/>
      <right/>
      <top/>
      <bottom style="thin">
        <color theme="7"/>
      </bottom>
      <diagonal/>
    </border>
    <border>
      <left/>
      <right/>
      <top/>
      <bottom style="thin">
        <color indexed="64"/>
      </bottom>
      <diagonal/>
    </border>
    <border>
      <left/>
      <right/>
      <top style="thin">
        <color theme="7"/>
      </top>
      <bottom/>
      <diagonal/>
    </border>
    <border>
      <left style="thin">
        <color theme="0"/>
      </left>
      <right style="medium">
        <color theme="0"/>
      </right>
      <top style="medium">
        <color theme="0"/>
      </top>
      <bottom style="thin">
        <color theme="0"/>
      </bottom>
      <diagonal/>
    </border>
    <border>
      <left style="medium">
        <color theme="0"/>
      </left>
      <right style="thin">
        <color theme="0"/>
      </right>
      <top style="thin">
        <color theme="0"/>
      </top>
      <bottom style="thin">
        <color theme="0"/>
      </bottom>
      <diagonal/>
    </border>
    <border>
      <left style="thin">
        <color theme="0"/>
      </left>
      <right style="medium">
        <color theme="0"/>
      </right>
      <top style="thin">
        <color theme="0"/>
      </top>
      <bottom style="thin">
        <color theme="0"/>
      </bottom>
      <diagonal/>
    </border>
    <border>
      <left style="medium">
        <color theme="0"/>
      </left>
      <right style="medium">
        <color theme="0"/>
      </right>
      <top style="medium">
        <color theme="0"/>
      </top>
      <bottom style="medium">
        <color theme="0"/>
      </bottom>
      <diagonal/>
    </border>
    <border>
      <left style="medium">
        <color theme="0"/>
      </left>
      <right style="medium">
        <color theme="0"/>
      </right>
      <top/>
      <bottom style="medium">
        <color theme="0"/>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style="thin">
        <color theme="9" tint="0.39997558519241921"/>
      </left>
      <right/>
      <top style="thin">
        <color theme="9" tint="0.39997558519241921"/>
      </top>
      <bottom/>
      <diagonal/>
    </border>
    <border>
      <left/>
      <right/>
      <top style="thin">
        <color theme="9" tint="0.39997558519241921"/>
      </top>
      <bottom/>
      <diagonal/>
    </border>
    <border>
      <left/>
      <right style="thin">
        <color theme="9" tint="0.39997558519241921"/>
      </right>
      <top style="thin">
        <color theme="9" tint="0.39997558519241921"/>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s>
  <cellStyleXfs count="2">
    <xf numFmtId="0" fontId="0" fillId="0" borderId="0"/>
    <xf numFmtId="9" fontId="34" fillId="0" borderId="0" applyFont="0" applyFill="0" applyBorder="0" applyAlignment="0" applyProtection="0"/>
  </cellStyleXfs>
  <cellXfs count="114">
    <xf numFmtId="0" fontId="0" fillId="0" borderId="0" xfId="0"/>
    <xf numFmtId="49" fontId="0" fillId="0" borderId="0" xfId="0" applyNumberFormat="1"/>
    <xf numFmtId="1" fontId="0" fillId="0" borderId="0" xfId="0" applyNumberFormat="1"/>
    <xf numFmtId="0" fontId="1" fillId="0" borderId="0" xfId="0" applyFont="1"/>
    <xf numFmtId="0" fontId="0" fillId="2" borderId="0" xfId="0" applyFill="1"/>
    <xf numFmtId="0" fontId="2" fillId="2" borderId="0" xfId="0" applyFont="1" applyFill="1"/>
    <xf numFmtId="0" fontId="4" fillId="2" borderId="0" xfId="0" applyFont="1" applyFill="1"/>
    <xf numFmtId="0" fontId="5" fillId="2" borderId="0" xfId="0" applyFont="1" applyFill="1"/>
    <xf numFmtId="49" fontId="4" fillId="3" borderId="0" xfId="0" applyNumberFormat="1" applyFont="1" applyFill="1"/>
    <xf numFmtId="0" fontId="7" fillId="2" borderId="0" xfId="0" applyFont="1" applyFill="1" applyAlignment="1">
      <alignment horizontal="center"/>
    </xf>
    <xf numFmtId="0" fontId="5" fillId="2" borderId="0" xfId="0" applyFont="1" applyFill="1" applyAlignment="1">
      <alignment horizontal="left"/>
    </xf>
    <xf numFmtId="0" fontId="6" fillId="2" borderId="0" xfId="0" applyFont="1" applyFill="1"/>
    <xf numFmtId="0" fontId="8" fillId="2" borderId="2" xfId="0" applyFont="1" applyFill="1" applyBorder="1" applyAlignment="1">
      <alignment horizontal="right"/>
    </xf>
    <xf numFmtId="0" fontId="8" fillId="2" borderId="2" xfId="0" applyFont="1" applyFill="1" applyBorder="1" applyAlignment="1">
      <alignment horizontal="left"/>
    </xf>
    <xf numFmtId="0" fontId="9" fillId="0" borderId="0" xfId="0" applyFont="1"/>
    <xf numFmtId="0" fontId="10" fillId="0" borderId="0" xfId="0" applyFont="1"/>
    <xf numFmtId="0" fontId="4" fillId="2" borderId="1" xfId="0" applyFont="1" applyFill="1" applyBorder="1"/>
    <xf numFmtId="0" fontId="5" fillId="2" borderId="1" xfId="0" applyFont="1" applyFill="1" applyBorder="1"/>
    <xf numFmtId="0" fontId="7" fillId="2" borderId="1" xfId="0" applyFont="1" applyFill="1" applyBorder="1"/>
    <xf numFmtId="0" fontId="11" fillId="2" borderId="1" xfId="0" applyFont="1" applyFill="1" applyBorder="1" applyAlignment="1">
      <alignment horizontal="right"/>
    </xf>
    <xf numFmtId="0" fontId="12" fillId="2" borderId="0" xfId="0" applyFont="1" applyFill="1"/>
    <xf numFmtId="0" fontId="13" fillId="2" borderId="0" xfId="0" applyFont="1" applyFill="1"/>
    <xf numFmtId="0" fontId="12" fillId="0" borderId="0" xfId="0" applyFont="1"/>
    <xf numFmtId="14" fontId="0" fillId="0" borderId="0" xfId="0" applyNumberFormat="1"/>
    <xf numFmtId="0" fontId="6" fillId="2" borderId="0" xfId="0" applyFont="1" applyFill="1" applyAlignment="1">
      <alignment horizontal="right" vertical="center"/>
    </xf>
    <xf numFmtId="1" fontId="2" fillId="2" borderId="0" xfId="0" applyNumberFormat="1" applyFont="1" applyFill="1"/>
    <xf numFmtId="0" fontId="6" fillId="2" borderId="0" xfId="0" applyFont="1" applyFill="1" applyAlignment="1">
      <alignment horizontal="center" vertical="center"/>
    </xf>
    <xf numFmtId="49" fontId="14" fillId="4" borderId="7" xfId="0" applyNumberFormat="1" applyFont="1" applyFill="1" applyBorder="1" applyAlignment="1" applyProtection="1">
      <alignment horizontal="right"/>
      <protection locked="0"/>
    </xf>
    <xf numFmtId="1" fontId="14" fillId="5" borderId="8" xfId="0" applyNumberFormat="1" applyFont="1" applyFill="1" applyBorder="1" applyAlignment="1" applyProtection="1">
      <alignment horizontal="right"/>
      <protection locked="0"/>
    </xf>
    <xf numFmtId="1" fontId="12" fillId="5" borderId="4" xfId="0" applyNumberFormat="1" applyFont="1" applyFill="1" applyBorder="1" applyAlignment="1" applyProtection="1">
      <alignment horizontal="right" vertical="center"/>
      <protection locked="0"/>
    </xf>
    <xf numFmtId="1" fontId="12" fillId="5" borderId="6" xfId="0" applyNumberFormat="1" applyFont="1" applyFill="1" applyBorder="1" applyAlignment="1" applyProtection="1">
      <alignment horizontal="right" vertical="center"/>
      <protection locked="0"/>
    </xf>
    <xf numFmtId="0" fontId="11" fillId="2" borderId="0" xfId="0" applyFont="1" applyFill="1" applyAlignment="1">
      <alignment horizontal="right"/>
    </xf>
    <xf numFmtId="0" fontId="11" fillId="2" borderId="3" xfId="0" applyFont="1" applyFill="1" applyBorder="1" applyAlignment="1">
      <alignment horizontal="right"/>
    </xf>
    <xf numFmtId="164" fontId="11" fillId="2" borderId="3" xfId="0" applyNumberFormat="1" applyFont="1" applyFill="1" applyBorder="1" applyAlignment="1">
      <alignment horizontal="right"/>
    </xf>
    <xf numFmtId="49" fontId="14" fillId="6" borderId="5" xfId="0" quotePrefix="1" applyNumberFormat="1" applyFont="1" applyFill="1" applyBorder="1" applyProtection="1">
      <protection locked="0"/>
    </xf>
    <xf numFmtId="49" fontId="14" fillId="6" borderId="5" xfId="0" applyNumberFormat="1" applyFont="1" applyFill="1" applyBorder="1" applyProtection="1">
      <protection locked="0"/>
    </xf>
    <xf numFmtId="164" fontId="11" fillId="2" borderId="0" xfId="0" applyNumberFormat="1" applyFont="1" applyFill="1" applyAlignment="1">
      <alignment horizontal="right"/>
    </xf>
    <xf numFmtId="49" fontId="2" fillId="2" borderId="0" xfId="0" applyNumberFormat="1" applyFont="1" applyFill="1"/>
    <xf numFmtId="0" fontId="0" fillId="7" borderId="0" xfId="0" applyFill="1"/>
    <xf numFmtId="0" fontId="17" fillId="8" borderId="0" xfId="0" applyFont="1" applyFill="1"/>
    <xf numFmtId="0" fontId="1" fillId="0" borderId="2" xfId="0" applyFont="1" applyBorder="1" applyAlignment="1">
      <alignment horizontal="center"/>
    </xf>
    <xf numFmtId="0" fontId="0" fillId="0" borderId="2" xfId="0" applyBorder="1" applyAlignment="1">
      <alignment horizontal="right"/>
    </xf>
    <xf numFmtId="0" fontId="0" fillId="0" borderId="0" xfId="0" applyAlignment="1">
      <alignment horizontal="right"/>
    </xf>
    <xf numFmtId="0" fontId="16" fillId="0" borderId="0" xfId="0" applyFont="1" applyAlignment="1">
      <alignment horizontal="right"/>
    </xf>
    <xf numFmtId="0" fontId="20" fillId="0" borderId="0" xfId="0" applyFont="1" applyAlignment="1">
      <alignment horizontal="right"/>
    </xf>
    <xf numFmtId="0" fontId="21" fillId="0" borderId="0" xfId="0" applyFont="1" applyAlignment="1">
      <alignment horizontal="right"/>
    </xf>
    <xf numFmtId="0" fontId="3" fillId="2" borderId="0" xfId="0" applyFont="1" applyFill="1" applyAlignment="1">
      <alignment horizontal="right"/>
    </xf>
    <xf numFmtId="0" fontId="5" fillId="2" borderId="0" xfId="0" applyFont="1" applyFill="1" applyAlignment="1">
      <alignment horizontal="right"/>
    </xf>
    <xf numFmtId="0" fontId="3" fillId="2" borderId="0" xfId="0" applyFont="1" applyFill="1" applyAlignment="1" applyProtection="1">
      <alignment horizontal="center"/>
      <protection locked="0"/>
    </xf>
    <xf numFmtId="0" fontId="0" fillId="0" borderId="0" xfId="0" applyAlignment="1">
      <alignment vertical="center"/>
    </xf>
    <xf numFmtId="0" fontId="23" fillId="0" borderId="0" xfId="0" applyFont="1" applyAlignment="1">
      <alignment horizontal="right" vertical="center"/>
    </xf>
    <xf numFmtId="0" fontId="0" fillId="0" borderId="0" xfId="0" applyAlignment="1">
      <alignment horizontal="center"/>
    </xf>
    <xf numFmtId="0" fontId="24" fillId="0" borderId="0" xfId="0" applyFont="1" applyAlignment="1" applyProtection="1">
      <alignment horizontal="center" vertical="center"/>
      <protection locked="0"/>
    </xf>
    <xf numFmtId="0" fontId="25" fillId="2" borderId="0" xfId="0" applyFont="1" applyFill="1" applyAlignment="1">
      <alignment horizontal="center" vertical="center"/>
    </xf>
    <xf numFmtId="0" fontId="24" fillId="9" borderId="0" xfId="0" applyFont="1" applyFill="1" applyAlignment="1" applyProtection="1">
      <alignment horizontal="center" vertical="center"/>
      <protection locked="0"/>
    </xf>
    <xf numFmtId="0" fontId="22" fillId="2" borderId="0" xfId="0" applyFont="1" applyFill="1" applyAlignment="1" applyProtection="1">
      <alignment horizontal="center"/>
      <protection locked="0"/>
    </xf>
    <xf numFmtId="0" fontId="0" fillId="11" borderId="9" xfId="0" applyFill="1" applyBorder="1"/>
    <xf numFmtId="0" fontId="0" fillId="11" borderId="10" xfId="0" applyFill="1" applyBorder="1"/>
    <xf numFmtId="0" fontId="0" fillId="11" borderId="11" xfId="0" applyFill="1" applyBorder="1"/>
    <xf numFmtId="0" fontId="28" fillId="10" borderId="12" xfId="0" applyFont="1" applyFill="1" applyBorder="1"/>
    <xf numFmtId="0" fontId="28" fillId="10" borderId="13" xfId="0" applyFont="1" applyFill="1" applyBorder="1"/>
    <xf numFmtId="0" fontId="27" fillId="10" borderId="13" xfId="0" applyFont="1" applyFill="1" applyBorder="1"/>
    <xf numFmtId="0" fontId="27" fillId="10" borderId="14" xfId="0" applyFont="1" applyFill="1" applyBorder="1"/>
    <xf numFmtId="0" fontId="18" fillId="0" borderId="15" xfId="0" applyFont="1" applyBorder="1"/>
    <xf numFmtId="0" fontId="0" fillId="0" borderId="16" xfId="0" applyBorder="1"/>
    <xf numFmtId="0" fontId="18" fillId="0" borderId="17" xfId="0" applyFont="1" applyBorder="1"/>
    <xf numFmtId="0" fontId="0" fillId="0" borderId="18" xfId="0" applyBorder="1"/>
    <xf numFmtId="0" fontId="29" fillId="0" borderId="0" xfId="0" applyFont="1" applyAlignment="1">
      <alignment horizontal="right"/>
    </xf>
    <xf numFmtId="0" fontId="0" fillId="0" borderId="0" xfId="0" applyAlignment="1">
      <alignment wrapText="1"/>
    </xf>
    <xf numFmtId="0" fontId="0" fillId="12" borderId="0" xfId="0" applyFill="1"/>
    <xf numFmtId="0" fontId="30" fillId="13" borderId="0" xfId="0" applyFont="1" applyFill="1"/>
    <xf numFmtId="165" fontId="0" fillId="7" borderId="0" xfId="0" applyNumberFormat="1" applyFill="1"/>
    <xf numFmtId="0" fontId="31" fillId="2" borderId="0" xfId="0" applyFont="1" applyFill="1" applyAlignment="1">
      <alignment horizontal="right"/>
    </xf>
    <xf numFmtId="0" fontId="32" fillId="2" borderId="0" xfId="0" applyFont="1" applyFill="1"/>
    <xf numFmtId="165" fontId="0" fillId="0" borderId="0" xfId="0" applyNumberFormat="1"/>
    <xf numFmtId="0" fontId="0" fillId="0" borderId="2" xfId="0" applyBorder="1" applyAlignment="1">
      <alignment horizontal="right" wrapText="1"/>
    </xf>
    <xf numFmtId="0" fontId="35" fillId="2" borderId="0" xfId="0" applyFont="1" applyFill="1" applyAlignment="1">
      <alignment horizontal="left" vertical="top"/>
    </xf>
    <xf numFmtId="0" fontId="36" fillId="2" borderId="0" xfId="0" applyFont="1" applyFill="1" applyAlignment="1">
      <alignment horizontal="left" vertical="top" wrapText="1"/>
    </xf>
    <xf numFmtId="0" fontId="35" fillId="2" borderId="0" xfId="0" applyFont="1" applyFill="1" applyAlignment="1">
      <alignment vertical="top"/>
    </xf>
    <xf numFmtId="0" fontId="35" fillId="2" borderId="0" xfId="0" applyFont="1" applyFill="1"/>
    <xf numFmtId="0" fontId="0" fillId="0" borderId="19" xfId="0" applyBorder="1" applyAlignment="1">
      <alignment horizontal="right" wrapText="1"/>
    </xf>
    <xf numFmtId="11" fontId="0" fillId="0" borderId="0" xfId="0" applyNumberFormat="1"/>
    <xf numFmtId="0" fontId="0" fillId="0" borderId="0" xfId="0" quotePrefix="1" applyAlignment="1">
      <alignment horizontal="center" vertical="center" wrapText="1"/>
    </xf>
    <xf numFmtId="0" fontId="10" fillId="0" borderId="0" xfId="0" quotePrefix="1" applyFont="1" applyAlignment="1">
      <alignment horizontal="center" vertical="center"/>
    </xf>
    <xf numFmtId="0" fontId="11" fillId="2" borderId="0" xfId="0" applyFont="1" applyFill="1" applyAlignment="1" applyProtection="1">
      <alignment horizontal="right"/>
      <protection locked="0"/>
    </xf>
    <xf numFmtId="0" fontId="0" fillId="0" borderId="2" xfId="0" applyBorder="1" applyAlignment="1" applyProtection="1">
      <alignment horizontal="center"/>
      <protection hidden="1"/>
    </xf>
    <xf numFmtId="0" fontId="0" fillId="0" borderId="2" xfId="0" applyBorder="1" applyAlignment="1" applyProtection="1">
      <alignment horizontal="right"/>
      <protection hidden="1"/>
    </xf>
    <xf numFmtId="0" fontId="0" fillId="0" borderId="2" xfId="0" applyBorder="1" applyAlignment="1" applyProtection="1">
      <alignment horizontal="right" wrapText="1"/>
      <protection hidden="1"/>
    </xf>
    <xf numFmtId="22" fontId="0" fillId="0" borderId="0" xfId="0" applyNumberFormat="1" applyAlignment="1" applyProtection="1">
      <alignment horizontal="right"/>
      <protection hidden="1"/>
    </xf>
    <xf numFmtId="0" fontId="0" fillId="0" borderId="0" xfId="0" applyAlignment="1" applyProtection="1">
      <alignment horizontal="right"/>
      <protection hidden="1"/>
    </xf>
    <xf numFmtId="1" fontId="0" fillId="0" borderId="0" xfId="0" applyNumberFormat="1" applyAlignment="1" applyProtection="1">
      <alignment horizontal="right"/>
      <protection hidden="1"/>
    </xf>
    <xf numFmtId="164" fontId="29" fillId="0" borderId="0" xfId="0" applyNumberFormat="1" applyFont="1" applyAlignment="1" applyProtection="1">
      <alignment horizontal="right"/>
      <protection hidden="1"/>
    </xf>
    <xf numFmtId="0" fontId="0" fillId="0" borderId="0" xfId="0" applyProtection="1">
      <protection hidden="1"/>
    </xf>
    <xf numFmtId="0" fontId="2" fillId="2" borderId="0" xfId="0" applyFont="1" applyFill="1" applyAlignment="1">
      <alignment horizontal="center"/>
    </xf>
    <xf numFmtId="0" fontId="38" fillId="2" borderId="0" xfId="0" applyFont="1" applyFill="1" applyAlignment="1">
      <alignment horizontal="center" vertical="center"/>
    </xf>
    <xf numFmtId="164" fontId="0" fillId="0" borderId="0" xfId="1" applyNumberFormat="1" applyFont="1" applyAlignment="1">
      <alignment horizontal="right"/>
    </xf>
    <xf numFmtId="164" fontId="0" fillId="0" borderId="0" xfId="0" applyNumberFormat="1" applyAlignment="1">
      <alignment horizontal="right"/>
    </xf>
    <xf numFmtId="0" fontId="0" fillId="0" borderId="2" xfId="0" applyBorder="1" applyAlignment="1">
      <alignment horizontal="center" wrapText="1"/>
    </xf>
    <xf numFmtId="0" fontId="0" fillId="0" borderId="2" xfId="0" applyBorder="1" applyAlignment="1">
      <alignment horizontal="centerContinuous"/>
    </xf>
    <xf numFmtId="0" fontId="0" fillId="0" borderId="0" xfId="0" applyAlignment="1">
      <alignment horizontal="centerContinuous"/>
    </xf>
    <xf numFmtId="0" fontId="19" fillId="0" borderId="2" xfId="0" applyFont="1" applyBorder="1" applyAlignment="1">
      <alignment horizontal="centerContinuous"/>
    </xf>
    <xf numFmtId="14" fontId="37" fillId="2" borderId="0" xfId="0" applyNumberFormat="1" applyFont="1" applyFill="1" applyAlignment="1" applyProtection="1">
      <alignment horizontal="center" vertical="center"/>
      <protection locked="0"/>
    </xf>
    <xf numFmtId="0" fontId="39" fillId="2" borderId="0" xfId="0" applyFont="1" applyFill="1"/>
    <xf numFmtId="0" fontId="5" fillId="2" borderId="0" xfId="0" applyFont="1" applyFill="1" applyProtection="1">
      <protection locked="0"/>
    </xf>
    <xf numFmtId="0" fontId="40" fillId="0" borderId="0" xfId="0" applyFont="1"/>
    <xf numFmtId="0" fontId="0" fillId="0" borderId="0" xfId="0" applyProtection="1">
      <protection locked="0"/>
    </xf>
    <xf numFmtId="14" fontId="0" fillId="0" borderId="0" xfId="0" applyNumberFormat="1" applyProtection="1">
      <protection locked="0"/>
    </xf>
    <xf numFmtId="3" fontId="17" fillId="8" borderId="0" xfId="0" applyNumberFormat="1" applyFont="1" applyFill="1"/>
    <xf numFmtId="0" fontId="7" fillId="2" borderId="3" xfId="0" applyFont="1" applyFill="1" applyBorder="1" applyAlignment="1">
      <alignment horizontal="center"/>
    </xf>
    <xf numFmtId="0" fontId="33" fillId="2" borderId="0" xfId="0" applyFont="1" applyFill="1" applyAlignment="1" applyProtection="1">
      <alignment horizontal="center"/>
      <protection locked="0"/>
    </xf>
    <xf numFmtId="165" fontId="0" fillId="12" borderId="0" xfId="0" applyNumberFormat="1" applyFill="1"/>
    <xf numFmtId="0" fontId="0" fillId="0" borderId="0" xfId="0" applyNumberFormat="1" applyFill="1"/>
    <xf numFmtId="0" fontId="0" fillId="0" borderId="0" xfId="0" applyNumberFormat="1" applyAlignment="1">
      <alignment horizontal="center"/>
    </xf>
    <xf numFmtId="0" fontId="0" fillId="0" borderId="0" xfId="0" applyNumberFormat="1"/>
  </cellXfs>
  <cellStyles count="2">
    <cellStyle name="Normal" xfId="0" builtinId="0"/>
    <cellStyle name="Porcentaje" xfId="1" builtinId="5"/>
  </cellStyles>
  <dxfs count="110">
    <dxf>
      <font>
        <color rgb="FF0070C0"/>
      </font>
      <fill>
        <patternFill>
          <bgColor rgb="FFFFC000"/>
        </patternFill>
      </fill>
    </dxf>
    <dxf>
      <font>
        <color rgb="FFFF0000"/>
      </font>
      <fill>
        <patternFill>
          <bgColor rgb="FFFFFF00"/>
        </patternFill>
      </fill>
    </dxf>
    <dxf>
      <font>
        <color rgb="FF9C0006"/>
      </font>
      <fill>
        <patternFill>
          <bgColor rgb="FFFFC7CE"/>
        </patternFill>
      </fill>
    </dxf>
    <dxf>
      <font>
        <color rgb="FFFF000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B050"/>
      </font>
    </dxf>
    <dxf>
      <font>
        <color rgb="FFFFC000"/>
      </font>
    </dxf>
    <dxf>
      <font>
        <color rgb="FFFF0000"/>
      </font>
    </dxf>
    <dxf>
      <numFmt numFmtId="0" formatCode="General"/>
    </dxf>
    <dxf>
      <numFmt numFmtId="0" formatCode="General"/>
    </dxf>
    <dxf>
      <numFmt numFmtId="19" formatCode="dd/mm/yyyy"/>
    </dxf>
    <dxf>
      <numFmt numFmtId="0" formatCode="General"/>
    </dxf>
    <dxf>
      <numFmt numFmtId="0" formatCode="General"/>
    </dxf>
    <dxf>
      <numFmt numFmtId="19" formatCode="dd/mm/yyyy"/>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30" formatCode="@"/>
    </dxf>
    <dxf>
      <numFmt numFmtId="0" formatCode="General"/>
    </dxf>
    <dxf>
      <numFmt numFmtId="0" formatCode="General"/>
    </dxf>
    <dxf>
      <numFmt numFmtId="0" formatCode="General"/>
    </dxf>
    <dxf>
      <numFmt numFmtId="165" formatCode="dd/mm/yyyy\ h:mm:ss"/>
    </dxf>
    <dxf>
      <font>
        <b/>
        <i val="0"/>
        <strike val="0"/>
        <condense val="0"/>
        <extend val="0"/>
        <outline val="0"/>
        <shadow val="0"/>
        <u val="none"/>
        <vertAlign val="baseline"/>
        <sz val="11"/>
        <color theme="1"/>
        <name val="Calibri"/>
        <family val="2"/>
        <scheme val="minor"/>
      </font>
    </dxf>
    <dxf>
      <alignment horizontal="center" vertical="bottom" textRotation="0" wrapText="0" indent="0" justifyLastLine="0" shrinkToFit="0" readingOrder="0"/>
    </dxf>
    <dxf>
      <numFmt numFmtId="165" formatCode="dd/mm/yyyy\ h:mm:ss"/>
    </dxf>
    <dxf>
      <font>
        <b/>
        <i val="0"/>
        <strike val="0"/>
        <condense val="0"/>
        <extend val="0"/>
        <outline val="0"/>
        <shadow val="0"/>
        <u val="none"/>
        <vertAlign val="baseline"/>
        <sz val="11"/>
        <color theme="1"/>
        <name val="Calibri"/>
        <family val="2"/>
        <scheme val="minor"/>
      </font>
    </dxf>
    <dxf>
      <numFmt numFmtId="0" formatCode="General"/>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patternType="solid">
          <fgColor indexed="64"/>
          <bgColor rgb="FFDDEBF7"/>
        </patternFill>
      </fill>
    </dxf>
    <dxf>
      <alignment horizontal="center" vertical="bottom" textRotation="0" wrapText="0" indent="0" justifyLastLine="0" shrinkToFit="0" readingOrder="0"/>
    </dxf>
    <dxf>
      <numFmt numFmtId="0" formatCode="General"/>
    </dxf>
    <dxf>
      <numFmt numFmtId="0" formatCode="General"/>
      <alignment horizontal="center" vertical="bottom" textRotation="0" wrapText="0" indent="0" justifyLastLine="0" shrinkToFit="0" readingOrder="0"/>
    </dxf>
    <dxf>
      <numFmt numFmtId="0" formatCode="General"/>
      <fill>
        <patternFill patternType="none">
          <fgColor indexed="64"/>
          <bgColor auto="1"/>
        </patternFill>
      </fill>
    </dxf>
    <dxf>
      <numFmt numFmtId="0" formatCode="General"/>
      <fill>
        <patternFill patternType="none">
          <fgColor indexed="64"/>
          <bgColor auto="1"/>
        </patternFill>
      </fill>
    </dxf>
    <dxf>
      <fill>
        <patternFill patternType="solid">
          <fgColor indexed="64"/>
          <bgColor theme="8" tint="0.79998168889431442"/>
        </patternFill>
      </fill>
    </dxf>
    <dxf>
      <fill>
        <patternFill patternType="solid">
          <fgColor indexed="64"/>
          <bgColor theme="8" tint="0.79998168889431442"/>
        </patternFill>
      </fill>
    </dxf>
    <dxf>
      <fill>
        <patternFill patternType="solid">
          <fgColor indexed="64"/>
          <bgColor theme="8" tint="0.79998168889431442"/>
        </patternFill>
      </fill>
    </dxf>
    <dxf>
      <fill>
        <patternFill patternType="solid">
          <fgColor indexed="64"/>
          <bgColor rgb="FFDDEBF7"/>
        </patternFill>
      </fill>
    </dxf>
    <dxf>
      <fill>
        <patternFill patternType="solid">
          <fgColor indexed="64"/>
          <bgColor theme="8" tint="0.79998168889431442"/>
        </patternFill>
      </fill>
    </dxf>
    <dxf>
      <numFmt numFmtId="1" formatCode="0"/>
    </dxf>
    <dxf>
      <font>
        <b val="0"/>
        <i val="0"/>
        <strike val="0"/>
        <condense val="0"/>
        <extend val="0"/>
        <outline val="0"/>
        <shadow val="0"/>
        <u val="none"/>
        <vertAlign val="baseline"/>
        <sz val="11"/>
        <color rgb="FF000000"/>
        <name val="Calibri"/>
        <family val="2"/>
        <scheme val="minor"/>
      </font>
      <fill>
        <patternFill patternType="solid">
          <fgColor rgb="FF000000"/>
          <bgColor rgb="FFE2EFDA"/>
        </patternFill>
      </fill>
    </dxf>
    <dxf>
      <font>
        <b val="0"/>
        <i val="0"/>
        <strike val="0"/>
        <condense val="0"/>
        <extend val="0"/>
        <outline val="0"/>
        <shadow val="0"/>
        <u val="none"/>
        <vertAlign val="baseline"/>
        <sz val="11"/>
        <color rgb="FF000000"/>
        <name val="Calibri"/>
        <family val="2"/>
        <scheme val="minor"/>
      </font>
      <fill>
        <patternFill patternType="solid">
          <fgColor rgb="FF000000"/>
          <bgColor rgb="FFE2EFDA"/>
        </patternFill>
      </fill>
    </dxf>
    <dxf>
      <font>
        <b val="0"/>
        <i val="0"/>
        <strike val="0"/>
        <condense val="0"/>
        <extend val="0"/>
        <outline val="0"/>
        <shadow val="0"/>
        <u val="none"/>
        <vertAlign val="baseline"/>
        <sz val="11"/>
        <color rgb="FF000000"/>
        <name val="Calibri"/>
        <family val="2"/>
        <scheme val="minor"/>
      </font>
      <fill>
        <patternFill patternType="solid">
          <fgColor rgb="FF000000"/>
          <bgColor rgb="FFE2EFDA"/>
        </patternFill>
      </fill>
    </dxf>
    <dxf>
      <protection locked="0" hidden="0"/>
    </dxf>
    <dxf>
      <protection locked="0" hidden="0"/>
    </dxf>
    <dxf>
      <numFmt numFmtId="19" formatCode="dd/mm/yyyy"/>
      <protection locked="0" hidden="0"/>
    </dxf>
    <dxf>
      <numFmt numFmtId="0" formatCode="General"/>
      <protection locked="0" hidden="0"/>
    </dxf>
    <dxf>
      <protection locked="0" hidden="0"/>
    </dxf>
    <dxf>
      <protection locked="0" hidden="0"/>
    </dxf>
  </dxfs>
  <tableStyles count="0" defaultTableStyle="TableStyleMedium2" defaultPivotStyle="PivotStyleLight16"/>
  <colors>
    <mruColors>
      <color rgb="FFFFC000"/>
      <color rgb="FFDDEBF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connections" Target="connections.xml"/><Relationship Id="rId26" Type="http://schemas.openxmlformats.org/officeDocument/2006/relationships/customXml" Target="../customXml/item3.xml"/><Relationship Id="rId39" Type="http://schemas.openxmlformats.org/officeDocument/2006/relationships/customXml" Target="../customXml/item16.xml"/><Relationship Id="rId21" Type="http://schemas.openxmlformats.org/officeDocument/2006/relationships/sheetMetadata" Target="metadata.xml"/><Relationship Id="rId34" Type="http://schemas.openxmlformats.org/officeDocument/2006/relationships/customXml" Target="../customXml/item11.xml"/><Relationship Id="rId42" Type="http://schemas.openxmlformats.org/officeDocument/2006/relationships/customXml" Target="../customXml/item19.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customXml" Target="../customXml/item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32" Type="http://schemas.openxmlformats.org/officeDocument/2006/relationships/customXml" Target="../customXml/item9.xml"/><Relationship Id="rId37" Type="http://schemas.openxmlformats.org/officeDocument/2006/relationships/customXml" Target="../customXml/item14.xml"/><Relationship Id="rId40" Type="http://schemas.openxmlformats.org/officeDocument/2006/relationships/customXml" Target="../customXml/item17.xml"/><Relationship Id="rId45" Type="http://schemas.openxmlformats.org/officeDocument/2006/relationships/customXml" Target="../customXml/item2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28" Type="http://schemas.openxmlformats.org/officeDocument/2006/relationships/customXml" Target="../customXml/item5.xml"/><Relationship Id="rId36" Type="http://schemas.openxmlformats.org/officeDocument/2006/relationships/customXml" Target="../customXml/item13.xml"/><Relationship Id="rId10" Type="http://schemas.openxmlformats.org/officeDocument/2006/relationships/worksheet" Target="worksheets/sheet10.xml"/><Relationship Id="rId19" Type="http://schemas.openxmlformats.org/officeDocument/2006/relationships/styles" Target="styles.xml"/><Relationship Id="rId31" Type="http://schemas.openxmlformats.org/officeDocument/2006/relationships/customXml" Target="../customXml/item8.xml"/><Relationship Id="rId44" Type="http://schemas.openxmlformats.org/officeDocument/2006/relationships/customXml" Target="../customXml/item2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owerPivotData" Target="model/item.data"/><Relationship Id="rId27" Type="http://schemas.openxmlformats.org/officeDocument/2006/relationships/customXml" Target="../customXml/item4.xml"/><Relationship Id="rId30" Type="http://schemas.openxmlformats.org/officeDocument/2006/relationships/customXml" Target="../customXml/item7.xml"/><Relationship Id="rId35" Type="http://schemas.openxmlformats.org/officeDocument/2006/relationships/customXml" Target="../customXml/item12.xml"/><Relationship Id="rId43" Type="http://schemas.openxmlformats.org/officeDocument/2006/relationships/customXml" Target="../customXml/item20.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theme" Target="theme/theme1.xml"/><Relationship Id="rId25" Type="http://schemas.openxmlformats.org/officeDocument/2006/relationships/customXml" Target="../customXml/item2.xml"/><Relationship Id="rId33" Type="http://schemas.openxmlformats.org/officeDocument/2006/relationships/customXml" Target="../customXml/item10.xml"/><Relationship Id="rId38" Type="http://schemas.openxmlformats.org/officeDocument/2006/relationships/customXml" Target="../customXml/item15.xml"/><Relationship Id="rId46" Type="http://schemas.microsoft.com/office/2006/relationships/vbaProject" Target="vbaProject.bin"/><Relationship Id="rId20" Type="http://schemas.openxmlformats.org/officeDocument/2006/relationships/sharedStrings" Target="sharedStrings.xml"/><Relationship Id="rId41" Type="http://schemas.openxmlformats.org/officeDocument/2006/relationships/customXml" Target="../customXml/item1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activeX/activeX4.xml><?xml version="1.0" encoding="utf-8"?>
<ax:ocx xmlns:ax="http://schemas.microsoft.com/office/2006/activeX" xmlns:r="http://schemas.openxmlformats.org/officeDocument/2006/relationships" ax:classid="{D7053240-CE69-11CD-A777-00DD01143C57}" r:id="rId1"/>
</file>

<file path=xl/activeX/activeX5.xml><?xml version="1.0" encoding="utf-8"?>
<ax:ocx xmlns:ax="http://schemas.microsoft.com/office/2006/activeX" xmlns:r="http://schemas.openxmlformats.org/officeDocument/2006/relationships" ax:classid="{D7053240-CE69-11CD-A777-00DD01143C57}" r:id="rId1"/>
</file>

<file path=xl/activeX/activeX6.xml><?xml version="1.0" encoding="utf-8"?>
<ax:ocx xmlns:ax="http://schemas.microsoft.com/office/2006/activeX" xmlns:r="http://schemas.openxmlformats.org/officeDocument/2006/relationships" ax:classid="{D7053240-CE69-11CD-A777-00DD01143C57}" r:id="rId1"/>
</file>

<file path=xl/activeX/activeX7.xml><?xml version="1.0" encoding="utf-8"?>
<ax:ocx xmlns:ax="http://schemas.microsoft.com/office/2006/activeX" xmlns:r="http://schemas.openxmlformats.org/officeDocument/2006/relationships" ax:classid="{D7053240-CE69-11CD-A777-00DD01143C57}" r:id="rId1"/>
</file>

<file path=xl/activeX/activeX8.xml><?xml version="1.0" encoding="utf-8"?>
<ax:ocx xmlns:ax="http://schemas.microsoft.com/office/2006/activeX" xmlns:r="http://schemas.openxmlformats.org/officeDocument/2006/relationships" ax:classid="{D7053240-CE69-11CD-A777-00DD01143C57}" r:id="rId1"/>
</file>

<file path=xl/activeX/activeX9.xml><?xml version="1.0" encoding="utf-8"?>
<ax:ocx xmlns:ax="http://schemas.microsoft.com/office/2006/activeX" xmlns:r="http://schemas.openxmlformats.org/officeDocument/2006/relationships" ax:classid="{D7053240-CE69-11CD-A777-00DD01143C57}"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6" Type="http://schemas.openxmlformats.org/officeDocument/2006/relationships/image" Target="../media/image2.emf"/><Relationship Id="rId5" Type="http://schemas.openxmlformats.org/officeDocument/2006/relationships/image" Target="../media/image7.emf"/><Relationship Id="rId4"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228600</xdr:colOff>
          <xdr:row>2</xdr:row>
          <xdr:rowOff>68580</xdr:rowOff>
        </xdr:from>
        <xdr:to>
          <xdr:col>11</xdr:col>
          <xdr:colOff>579120</xdr:colOff>
          <xdr:row>3</xdr:row>
          <xdr:rowOff>182880</xdr:rowOff>
        </xdr:to>
        <xdr:sp macro="" textlink="">
          <xdr:nvSpPr>
            <xdr:cNvPr id="3073" name="btCopiaDashboard"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952500</xdr:colOff>
          <xdr:row>14</xdr:row>
          <xdr:rowOff>0</xdr:rowOff>
        </xdr:from>
        <xdr:to>
          <xdr:col>2</xdr:col>
          <xdr:colOff>5097780</xdr:colOff>
          <xdr:row>18</xdr:row>
          <xdr:rowOff>0</xdr:rowOff>
        </xdr:to>
        <xdr:sp macro="" textlink="">
          <xdr:nvSpPr>
            <xdr:cNvPr id="1025" name="btAceptar"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960120</xdr:colOff>
          <xdr:row>27</xdr:row>
          <xdr:rowOff>7620</xdr:rowOff>
        </xdr:from>
        <xdr:to>
          <xdr:col>2</xdr:col>
          <xdr:colOff>5059680</xdr:colOff>
          <xdr:row>31</xdr:row>
          <xdr:rowOff>83820</xdr:rowOff>
        </xdr:to>
        <xdr:sp macro="" textlink="">
          <xdr:nvSpPr>
            <xdr:cNvPr id="1026" name="btPausar" hidden="1">
              <a:extLst>
                <a:ext uri="{63B3BB69-23CF-44E3-9099-C40C66FF867C}">
                  <a14:compatExt spid="_x0000_s1026"/>
                </a:ext>
                <a:ext uri="{FF2B5EF4-FFF2-40B4-BE49-F238E27FC236}">
                  <a16:creationId xmlns:a16="http://schemas.microsoft.com/office/drawing/2014/main" id="{00000000-0008-0000-03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68580</xdr:colOff>
          <xdr:row>27</xdr:row>
          <xdr:rowOff>30480</xdr:rowOff>
        </xdr:from>
        <xdr:to>
          <xdr:col>3</xdr:col>
          <xdr:colOff>906780</xdr:colOff>
          <xdr:row>31</xdr:row>
          <xdr:rowOff>106680</xdr:rowOff>
        </xdr:to>
        <xdr:sp macro="" textlink="">
          <xdr:nvSpPr>
            <xdr:cNvPr id="1027" name="btReactivar" hidden="1">
              <a:extLst>
                <a:ext uri="{63B3BB69-23CF-44E3-9099-C40C66FF867C}">
                  <a14:compatExt spid="_x0000_s1027"/>
                </a:ext>
                <a:ext uri="{FF2B5EF4-FFF2-40B4-BE49-F238E27FC236}">
                  <a16:creationId xmlns:a16="http://schemas.microsoft.com/office/drawing/2014/main" id="{00000000-0008-0000-03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998220</xdr:colOff>
          <xdr:row>32</xdr:row>
          <xdr:rowOff>182880</xdr:rowOff>
        </xdr:from>
        <xdr:to>
          <xdr:col>2</xdr:col>
          <xdr:colOff>2773680</xdr:colOff>
          <xdr:row>35</xdr:row>
          <xdr:rowOff>0</xdr:rowOff>
        </xdr:to>
        <xdr:sp macro="" textlink="">
          <xdr:nvSpPr>
            <xdr:cNvPr id="1028" name="btIniciar" hidden="1">
              <a:extLst>
                <a:ext uri="{63B3BB69-23CF-44E3-9099-C40C66FF867C}">
                  <a14:compatExt spid="_x0000_s1028"/>
                </a:ext>
                <a:ext uri="{FF2B5EF4-FFF2-40B4-BE49-F238E27FC236}">
                  <a16:creationId xmlns:a16="http://schemas.microsoft.com/office/drawing/2014/main" id="{00000000-0008-0000-03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3268980</xdr:colOff>
          <xdr:row>33</xdr:row>
          <xdr:rowOff>0</xdr:rowOff>
        </xdr:from>
        <xdr:to>
          <xdr:col>2</xdr:col>
          <xdr:colOff>5036820</xdr:colOff>
          <xdr:row>35</xdr:row>
          <xdr:rowOff>7620</xdr:rowOff>
        </xdr:to>
        <xdr:sp macro="" textlink="">
          <xdr:nvSpPr>
            <xdr:cNvPr id="1029" name="btDetener"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2560320</xdr:colOff>
          <xdr:row>27</xdr:row>
          <xdr:rowOff>38100</xdr:rowOff>
        </xdr:from>
        <xdr:to>
          <xdr:col>2</xdr:col>
          <xdr:colOff>800100</xdr:colOff>
          <xdr:row>31</xdr:row>
          <xdr:rowOff>83820</xdr:rowOff>
        </xdr:to>
        <xdr:sp macro="" textlink="">
          <xdr:nvSpPr>
            <xdr:cNvPr id="1030" name="btSinCantidad" hidden="1">
              <a:extLst>
                <a:ext uri="{63B3BB69-23CF-44E3-9099-C40C66FF867C}">
                  <a14:compatExt spid="_x0000_s1030"/>
                </a:ext>
                <a:ext uri="{FF2B5EF4-FFF2-40B4-BE49-F238E27FC236}">
                  <a16:creationId xmlns:a16="http://schemas.microsoft.com/office/drawing/2014/main" id="{00000000-0008-0000-03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198120</xdr:colOff>
          <xdr:row>0</xdr:row>
          <xdr:rowOff>678180</xdr:rowOff>
        </xdr:from>
        <xdr:to>
          <xdr:col>3</xdr:col>
          <xdr:colOff>922020</xdr:colOff>
          <xdr:row>0</xdr:row>
          <xdr:rowOff>1226820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4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100" b="0" i="0" u="none" strike="noStrike" baseline="0">
                  <a:solidFill>
                    <a:srgbClr val="000000"/>
                  </a:solidFill>
                  <a:latin typeface="Calibri"/>
                  <a:ea typeface="Calibri"/>
                  <a:cs typeface="Calibri"/>
                </a:rPr>
                <a:t>Desactiva Cotejo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1706880</xdr:colOff>
          <xdr:row>0</xdr:row>
          <xdr:rowOff>716280</xdr:rowOff>
        </xdr:from>
        <xdr:to>
          <xdr:col>3</xdr:col>
          <xdr:colOff>2598420</xdr:colOff>
          <xdr:row>0</xdr:row>
          <xdr:rowOff>1226820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100" b="0" i="0" u="none" strike="noStrike" baseline="0">
                  <a:solidFill>
                    <a:srgbClr val="000000"/>
                  </a:solidFill>
                  <a:latin typeface="Calibri"/>
                  <a:ea typeface="Calibri"/>
                  <a:cs typeface="Calibri"/>
                </a:rPr>
                <a:t>Cotejo</a:t>
              </a:r>
            </a:p>
          </xdr:txBody>
        </xdr:sp>
        <xdr:clientData fPrintsWithSheet="0"/>
      </xdr:twoCellAnchor>
    </mc:Choice>
    <mc:Fallback/>
  </mc:AlternateContent>
  <xdr:twoCellAnchor>
    <xdr:from>
      <xdr:col>3</xdr:col>
      <xdr:colOff>1523133</xdr:colOff>
      <xdr:row>0</xdr:row>
      <xdr:rowOff>54553</xdr:rowOff>
    </xdr:from>
    <xdr:to>
      <xdr:col>3</xdr:col>
      <xdr:colOff>2736272</xdr:colOff>
      <xdr:row>0</xdr:row>
      <xdr:rowOff>623455</xdr:rowOff>
    </xdr:to>
    <xdr:sp macro="" textlink="">
      <xdr:nvSpPr>
        <xdr:cNvPr id="2" name="Rectángulo: esquinas redondeadas 1">
          <a:extLst>
            <a:ext uri="{FF2B5EF4-FFF2-40B4-BE49-F238E27FC236}">
              <a16:creationId xmlns:a16="http://schemas.microsoft.com/office/drawing/2014/main" id="{00000000-0008-0000-0400-000002000000}"/>
            </a:ext>
            <a:ext uri="{6ECC49D1-AA05-4338-93AA-15A1B29DFB0A}">
              <asl:scriptLink xmlns:asl="http://schemas.microsoft.com/office/drawing/2021/scriptlink" val="{&quot;shareId&quot;:&quot;ms-officescript%3A%2F%2Fonedrive_business_sharinglink%2Fu!aHR0cHM6Ly9zYWJvcmFlc3BhbmEtbXkuc2hhcmVwb2ludC5jb20vOnU6L2cvcGVyc29uYWwvY2FybG9zX3JvZHJpZ3Vlel9zYWJvci1lc3BhbmFfY29tL0VaaGw1SlJsbWM5TXRURFpfRzF1OHFZQmNMMHdILVhlVzkzSmU0X2x1ajZoUnc&quot;}"/>
            </a:ext>
          </a:extLst>
        </xdr:cNvPr>
        <xdr:cNvSpPr/>
      </xdr:nvSpPr>
      <xdr:spPr>
        <a:xfrm>
          <a:off x="4675042" y="54553"/>
          <a:ext cx="1213139" cy="568902"/>
        </a:xfrm>
        <a:prstGeom prst="roundRect">
          <a:avLst/>
        </a:prstGeom>
        <a:solidFill>
          <a:schemeClr val="accent2">
            <a:lumMod val="75000"/>
          </a:schemeClr>
        </a:solidFill>
        <a:ln w="12700" cap="flat" cmpd="sng" algn="ctr">
          <a:solidFill>
            <a:schemeClr val="accent1">
              <a:shade val="15000"/>
            </a:schemeClr>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a:t>Cotejo</a:t>
          </a:r>
        </a:p>
      </xdr:txBody>
    </xdr:sp>
    <xdr:clientData/>
  </xdr:twoCellAnchor>
  <xdr:twoCellAnchor>
    <xdr:from>
      <xdr:col>3</xdr:col>
      <xdr:colOff>25112</xdr:colOff>
      <xdr:row>0</xdr:row>
      <xdr:rowOff>51954</xdr:rowOff>
    </xdr:from>
    <xdr:to>
      <xdr:col>3</xdr:col>
      <xdr:colOff>1117023</xdr:colOff>
      <xdr:row>0</xdr:row>
      <xdr:rowOff>632113</xdr:rowOff>
    </xdr:to>
    <xdr:sp macro="" textlink="">
      <xdr:nvSpPr>
        <xdr:cNvPr id="3" name="Rectángulo: esquinas redondeadas 2">
          <a:extLst>
            <a:ext uri="{FF2B5EF4-FFF2-40B4-BE49-F238E27FC236}">
              <a16:creationId xmlns:a16="http://schemas.microsoft.com/office/drawing/2014/main" id="{00000000-0008-0000-0400-000003000000}"/>
            </a:ext>
            <a:ext uri="{6ECC49D1-AA05-4338-93AA-15A1B29DFB0A}">
              <asl:scriptLink xmlns:asl="http://schemas.microsoft.com/office/drawing/2021/scriptlink" val="{&quot;shareId&quot;:&quot;ms-officescript%3A%2F%2Fonedrive_business_sharinglink%2Fu!aHR0cHM6Ly9zYWJvcmFlc3BhbmEtbXkuc2hhcmVwb2ludC5jb20vOnU6L2cvcGVyc29uYWwvY2FybG9zX3JvZHJpZ3Vlel9zYWJvci1lc3BhbmFfY29tL0ViYWlwYzNoR2hkTW9JdFY0LS1qN2RBQlg0YlQ5ZlVjOUk2Y2t2Y0F0SXZ3SVE&quot;}"/>
            </a:ext>
          </a:extLst>
        </xdr:cNvPr>
        <xdr:cNvSpPr/>
      </xdr:nvSpPr>
      <xdr:spPr>
        <a:xfrm>
          <a:off x="3177021" y="51954"/>
          <a:ext cx="1091911" cy="580159"/>
        </a:xfrm>
        <a:prstGeom prst="roundRect">
          <a:avLst/>
        </a:prstGeom>
        <a:solidFill>
          <a:schemeClr val="accent2">
            <a:lumMod val="75000"/>
          </a:schemeClr>
        </a:solidFill>
        <a:ln w="12700" cap="flat" cmpd="sng" algn="ctr">
          <a:solidFill>
            <a:schemeClr val="accent1">
              <a:shade val="15000"/>
            </a:schemeClr>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a:t>Desactiva Cotejo</a:t>
          </a:r>
        </a:p>
      </xdr:txBody>
    </xdr:sp>
    <xdr:clientData/>
  </xdr:twoCellAnchor>
  <xdr:twoCellAnchor>
    <xdr:from>
      <xdr:col>7</xdr:col>
      <xdr:colOff>33771</xdr:colOff>
      <xdr:row>0</xdr:row>
      <xdr:rowOff>43295</xdr:rowOff>
    </xdr:from>
    <xdr:to>
      <xdr:col>7</xdr:col>
      <xdr:colOff>800100</xdr:colOff>
      <xdr:row>0</xdr:row>
      <xdr:rowOff>606137</xdr:rowOff>
    </xdr:to>
    <xdr:sp macro="" textlink="">
      <xdr:nvSpPr>
        <xdr:cNvPr id="5" name="Rectángulo: esquinas redondeadas 4">
          <a:extLst>
            <a:ext uri="{FF2B5EF4-FFF2-40B4-BE49-F238E27FC236}">
              <a16:creationId xmlns:a16="http://schemas.microsoft.com/office/drawing/2014/main" id="{00000000-0008-0000-0400-000005000000}"/>
            </a:ext>
            <a:ext uri="{6ECC49D1-AA05-4338-93AA-15A1B29DFB0A}">
              <asl:scriptLink xmlns:asl="http://schemas.microsoft.com/office/drawing/2021/scriptlink" val="{&quot;shareId&quot;:&quot;ms-officescript%3A%2F%2Fonedrive_business_sharinglink%2Fu!aHR0cHM6Ly9zYWJvcmFlc3BhbmEtbXkuc2hhcmVwb2ludC5jb20vOnU6L2cvcGVyc29uYWwvY2FybG9zX3JvZHJpZ3Vlel9zYWJvci1lc3BhbmFfY29tL0VldjFTbFFXZnZwTXRVQUFWWllPZG1JQkYwQ1NsMWxIVmprZGd3OFZKZWZtdGc&quot;}"/>
            </a:ext>
          </a:extLst>
        </xdr:cNvPr>
        <xdr:cNvSpPr/>
      </xdr:nvSpPr>
      <xdr:spPr>
        <a:xfrm>
          <a:off x="5967846" y="43295"/>
          <a:ext cx="766329" cy="562842"/>
        </a:xfrm>
        <a:prstGeom prst="roundRect">
          <a:avLst/>
        </a:prstGeom>
        <a:solidFill>
          <a:srgbClr val="FFC000"/>
        </a:solidFill>
        <a:ln w="12700" cap="flat" cmpd="sng" algn="ctr">
          <a:solidFill>
            <a:schemeClr val="accent1">
              <a:shade val="15000"/>
            </a:schemeClr>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a:solidFill>
                <a:sysClr val="windowText" lastClr="000000"/>
              </a:solidFill>
            </a:rPr>
            <a:t>Sin Cantidad</a:t>
          </a:r>
        </a:p>
      </xdr:txBody>
    </xdr:sp>
    <xdr:clientData/>
  </xdr:twoCellAnchor>
  <xdr:twoCellAnchor>
    <xdr:from>
      <xdr:col>7</xdr:col>
      <xdr:colOff>47625</xdr:colOff>
      <xdr:row>0</xdr:row>
      <xdr:rowOff>671945</xdr:rowOff>
    </xdr:from>
    <xdr:to>
      <xdr:col>7</xdr:col>
      <xdr:colOff>790575</xdr:colOff>
      <xdr:row>0</xdr:row>
      <xdr:rowOff>1217469</xdr:rowOff>
    </xdr:to>
    <xdr:sp macro="" textlink="">
      <xdr:nvSpPr>
        <xdr:cNvPr id="6" name="Rectángulo: esquinas redondeadas 5">
          <a:extLst>
            <a:ext uri="{FF2B5EF4-FFF2-40B4-BE49-F238E27FC236}">
              <a16:creationId xmlns:a16="http://schemas.microsoft.com/office/drawing/2014/main" id="{00000000-0008-0000-0400-000006000000}"/>
            </a:ext>
            <a:ext uri="{6ECC49D1-AA05-4338-93AA-15A1B29DFB0A}">
              <asl:scriptLink xmlns:asl="http://schemas.microsoft.com/office/drawing/2021/scriptlink" val="{&quot;shareId&quot;:&quot;ms-officescript%3A%2F%2Fonedrive_business_sharinglink%2Fu!aHR0cHM6Ly9zYWJvcmFlc3BhbmEtbXkuc2hhcmVwb2ludC5jb20vOnU6L2cvcGVyc29uYWwvY2FybG9zX3JvZHJpZ3Vlel9zYWJvci1lc3BhbmFfY29tL0VlWW9sdG5sZjU1UGdIUWJCOU1OY0VFQkxqTHU4RkxmT1NkdWhWNnZyZGZTa3c&quot;}"/>
            </a:ext>
          </a:extLst>
        </xdr:cNvPr>
        <xdr:cNvSpPr/>
      </xdr:nvSpPr>
      <xdr:spPr>
        <a:xfrm>
          <a:off x="5981700" y="671945"/>
          <a:ext cx="742950" cy="545524"/>
        </a:xfrm>
        <a:prstGeom prst="roundRect">
          <a:avLst/>
        </a:prstGeom>
        <a:solidFill>
          <a:srgbClr val="FFC000"/>
        </a:solidFill>
        <a:ln w="12700" cap="flat" cmpd="sng" algn="ctr">
          <a:solidFill>
            <a:schemeClr val="accent1">
              <a:shade val="15000"/>
            </a:schemeClr>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800">
              <a:solidFill>
                <a:sysClr val="windowText" lastClr="000000"/>
              </a:solidFill>
            </a:rPr>
            <a:t>Borra filtro</a:t>
          </a:r>
          <a:r>
            <a:rPr lang="es-ES" sz="800" baseline="0">
              <a:solidFill>
                <a:sysClr val="windowText" lastClr="000000"/>
              </a:solidFill>
            </a:rPr>
            <a:t> Cantidad</a:t>
          </a:r>
          <a:endParaRPr lang="es-ES" sz="8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xdr:from>
          <xdr:col>14</xdr:col>
          <xdr:colOff>45720</xdr:colOff>
          <xdr:row>0</xdr:row>
          <xdr:rowOff>106680</xdr:rowOff>
        </xdr:from>
        <xdr:to>
          <xdr:col>14</xdr:col>
          <xdr:colOff>845820</xdr:colOff>
          <xdr:row>0</xdr:row>
          <xdr:rowOff>601980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400-000006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121920</xdr:colOff>
          <xdr:row>0</xdr:row>
          <xdr:rowOff>114300</xdr:rowOff>
        </xdr:from>
        <xdr:to>
          <xdr:col>12</xdr:col>
          <xdr:colOff>845820</xdr:colOff>
          <xdr:row>0</xdr:row>
          <xdr:rowOff>563880</xdr:rowOff>
        </xdr:to>
        <xdr:sp macro="" textlink="">
          <xdr:nvSpPr>
            <xdr:cNvPr id="2058" name="btAudita" hidden="1">
              <a:extLst>
                <a:ext uri="{63B3BB69-23CF-44E3-9099-C40C66FF867C}">
                  <a14:compatExt spid="_x0000_s2058"/>
                </a:ext>
                <a:ext uri="{FF2B5EF4-FFF2-40B4-BE49-F238E27FC236}">
                  <a16:creationId xmlns:a16="http://schemas.microsoft.com/office/drawing/2014/main" id="{00000000-0008-0000-0400-00000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114300</xdr:colOff>
          <xdr:row>0</xdr:row>
          <xdr:rowOff>723900</xdr:rowOff>
        </xdr:from>
        <xdr:to>
          <xdr:col>12</xdr:col>
          <xdr:colOff>838200</xdr:colOff>
          <xdr:row>0</xdr:row>
          <xdr:rowOff>1173480</xdr:rowOff>
        </xdr:to>
        <xdr:sp macro="" textlink="">
          <xdr:nvSpPr>
            <xdr:cNvPr id="2059" name="btBorraFiltroAudita" hidden="1">
              <a:extLst>
                <a:ext uri="{63B3BB69-23CF-44E3-9099-C40C66FF867C}">
                  <a14:compatExt spid="_x0000_s2059"/>
                </a:ext>
                <a:ext uri="{FF2B5EF4-FFF2-40B4-BE49-F238E27FC236}">
                  <a16:creationId xmlns:a16="http://schemas.microsoft.com/office/drawing/2014/main" id="{00000000-0008-0000-0400-00000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4" xr16:uid="{A3E5C697-2293-4C6B-AFCC-9766801B4E4F}" autoFormatId="16" applyNumberFormats="0" applyBorderFormats="0" applyFontFormats="0" applyPatternFormats="0" applyAlignmentFormats="0" applyWidthHeightFormats="0">
  <queryTableRefresh nextId="5">
    <queryTableFields count="4">
      <queryTableField id="1" name="Tienda" tableColumnId="1"/>
      <queryTableField id="2" name="Fecha Expedición" tableColumnId="2"/>
      <queryTableField id="3" name="Peso (Kg)" tableColumnId="3"/>
      <queryTableField id="4" name="Altura (cm)" tableColumnId="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2" connectionId="1" xr16:uid="{ABACD286-0205-400C-8BD7-2DC181312B84}" autoFormatId="16" applyNumberFormats="0" applyBorderFormats="0" applyFontFormats="0" applyPatternFormats="0" applyAlignmentFormats="0" applyWidthHeightFormats="0">
  <queryTableRefresh nextId="10">
    <queryTableFields count="3">
      <queryTableField id="1" name="Número de artículo" tableColumnId="1"/>
      <queryTableField id="7" name="Descripción de artículo" tableColumnId="7"/>
      <queryTableField id="9" name="Código de barras" tableColumnId="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atosExternos_1" backgroundRefresh="0" connectionId="7" xr16:uid="{E7EE988E-57EF-4751-9EEB-E2ED6CB08DE8}" autoFormatId="16" applyNumberFormats="0" applyBorderFormats="0" applyFontFormats="0" applyPatternFormats="0" applyAlignmentFormats="0" applyWidthHeightFormats="0">
  <queryTableRefresh nextId="60">
    <queryTableFields count="52">
      <queryTableField id="1" name="Número de artículo" tableColumnId="1"/>
      <queryTableField id="2" name="Descripción de artículo" tableColumnId="2"/>
      <queryTableField id="3" name="Grupo de artículos" tableColumnId="3"/>
      <queryTableField id="4" name="Nombre de grupo" tableColumnId="4"/>
      <queryTableField id="5" name="Código de barras" tableColumnId="5"/>
      <queryTableField id="6" name="Artículo de compra" tableColumnId="6"/>
      <queryTableField id="7" name="Artículo de venta" tableColumnId="7"/>
      <queryTableField id="8" name="Artículo de inventario" tableColumnId="8"/>
      <queryTableField id="9" name="Último precio de compra" tableColumnId="9"/>
      <queryTableField id="10" name="Último precio evaluado" tableColumnId="10"/>
      <queryTableField id="11" name="Sincronización Externa" tableColumnId="11"/>
      <queryTableField id="12" name="% tasa" tableColumnId="12"/>
      <queryTableField id="18" name="SaE_Familia" tableColumnId="14"/>
      <queryTableField id="19" name="SaE_Subfamilia" tableColumnId="15"/>
      <queryTableField id="20" name="SaE_Estado" tableColumnId="16"/>
      <queryTableField id="17" name="Pareto" tableColumnId="13"/>
      <queryTableField id="24" name="Unidades por Caja" tableColumnId="17"/>
      <queryTableField id="25" name="Peso en gramos" tableColumnId="18"/>
      <queryTableField id="26" name="Ingredientes" tableColumnId="19"/>
      <queryTableField id="27" name="Alérgenos" tableColumnId="20"/>
      <queryTableField id="28" name="Valor energético 1" tableColumnId="21"/>
      <queryTableField id="29" name="Valor energético 2" tableColumnId="22"/>
      <queryTableField id="30" name="Grasas" tableColumnId="23"/>
      <queryTableField id="31" name="Grasas saturadas" tableColumnId="24"/>
      <queryTableField id="32" name="Hidratos de carbono" tableColumnId="25"/>
      <queryTableField id="33" name="Azúcares" tableColumnId="26"/>
      <queryTableField id="34" name="Proteínas" tableColumnId="27"/>
      <queryTableField id="35" name="Sal" tableColumnId="28"/>
      <queryTableField id="36" name="Conservación" tableColumnId="29"/>
      <queryTableField id="37" name="Descripción Larga" tableColumnId="30"/>
      <queryTableField id="38" name="Artículo Web" tableColumnId="31"/>
      <queryTableField id="39" name="Etiqueta" tableColumnId="32"/>
      <queryTableField id="40" name="Embalaje" tableColumnId="33"/>
      <queryTableField id="41" name="Cantidad por embalaje" tableColumnId="34"/>
      <queryTableField id="42" name="Registro sanitario" tableColumnId="35"/>
      <queryTableField id="43" name="Vida útil en días" tableColumnId="36"/>
      <queryTableField id="44" name="Gluten" tableColumnId="37"/>
      <queryTableField id="45" name="Crustáceos" tableColumnId="38"/>
      <queryTableField id="46" name="Huevos" tableColumnId="39"/>
      <queryTableField id="47" name="Pescado" tableColumnId="40"/>
      <queryTableField id="48" name="Cacahuetes" tableColumnId="41"/>
      <queryTableField id="49" name="Soja" tableColumnId="42"/>
      <queryTableField id="50" name="Lácteos" tableColumnId="43"/>
      <queryTableField id="51" name="Cáscara" tableColumnId="44"/>
      <queryTableField id="52" name="Apio" tableColumnId="45"/>
      <queryTableField id="53" name="Mostaza" tableColumnId="46"/>
      <queryTableField id="54" name="Sésamo" tableColumnId="47"/>
      <queryTableField id="55" name="Dióxido de azufre y sulfitos" tableColumnId="48"/>
      <queryTableField id="56" name="Moluscos" tableColumnId="49"/>
      <queryTableField id="57" name="Altramuces" tableColumnId="50"/>
      <queryTableField id="58" name="Speech comercial" tableColumnId="51"/>
      <queryTableField id="59" name="Propiedad 50" tableColumnId="52"/>
    </queryTableFields>
  </queryTableRefresh>
  <extLst>
    <ext xmlns:x15="http://schemas.microsoft.com/office/spreadsheetml/2010/11/main" uri="{883FBD77-0823-4a55-B5E3-86C4891E6966}">
      <x15:queryTable sourceDataName="Consulta - Inventario"/>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atosExternos_1" connectionId="5" xr16:uid="{5F2100EC-D164-4E46-BDE8-0A9F168066D9}" autoFormatId="16" applyNumberFormats="0" applyBorderFormats="0" applyFontFormats="0" applyPatternFormats="0" applyAlignmentFormats="0" applyWidthHeightFormats="0">
  <queryTableRefresh nextId="14">
    <queryTableFields count="13">
      <queryTableField id="1" name="Número de artículo" tableColumnId="1"/>
      <queryTableField id="2" name="BatchNum" tableColumnId="2"/>
      <queryTableField id="3" name="Código de almacén" tableColumnId="3"/>
      <queryTableField id="4" name="Descripción de artículo" tableColumnId="4"/>
      <queryTableField id="5" name="Fecha de vencimiento" tableColumnId="5"/>
      <queryTableField id="6" name="PrdDate" tableColumnId="6"/>
      <queryTableField id="7" name="Fecha de admisión" tableColumnId="7"/>
      <queryTableField id="8" name="Cantidad" tableColumnId="8"/>
      <queryTableField id="9" name="Código IC" tableColumnId="9"/>
      <queryTableField id="10" name="Nombre de interlocutor comercial" tableColumnId="10"/>
      <queryTableField id="11" name="Fecha de creación" tableColumnId="11"/>
      <queryTableField id="12" name="Ordered" tableColumnId="12"/>
      <queryTableField id="13" name="IsCommited" tableColumnId="1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27C1044-521D-45D4-B1EE-7A77C1D8E058}" name="Pallets_1" displayName="Pallets_1" ref="B5:E6" tableType="queryTable" totalsRowShown="0" headerRowDxfId="109" dataDxfId="108">
  <autoFilter ref="B5:E6" xr:uid="{127C1044-521D-45D4-B1EE-7A77C1D8E058}"/>
  <tableColumns count="4">
    <tableColumn id="1" xr3:uid="{4415B441-4BC3-4C8C-8728-F093534D9108}" uniqueName="1" name="Tienda" queryTableFieldId="1" dataDxfId="107"/>
    <tableColumn id="2" xr3:uid="{3A2AD40C-DE2F-4329-9C4D-E71CF40C416C}" uniqueName="2" name="Fecha Expedición" queryTableFieldId="2" dataDxfId="106"/>
    <tableColumn id="3" xr3:uid="{862D86C5-3AFC-4D69-8138-F16EB538C418}" uniqueName="3" name="Peso (Kg)" queryTableFieldId="3" dataDxfId="105"/>
    <tableColumn id="4" xr3:uid="{79BB341D-B11E-43C7-AF31-7516A22DD043}" uniqueName="4" name="Altura (cm)" queryTableFieldId="4" dataDxfId="104"/>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B0AD4B2-A6A0-4785-A98B-23B57CE71FBB}" name="Pallets" displayName="Pallets" ref="A1:B2" insertRow="1" totalsRowShown="0">
  <autoFilter ref="A1:B2" xr:uid="{7B0AD4B2-A6A0-4785-A98B-23B57CE71FBB}"/>
  <tableColumns count="2">
    <tableColumn id="1" xr3:uid="{81545E14-D930-4074-BDD2-A284EF289F06}" name="Peso (Kg)"/>
    <tableColumn id="2" xr3:uid="{51C7FDF3-BA46-4B8C-87F4-2B7236F33006}" name="Altura (cm)"/>
  </tableColumns>
  <tableStyleInfo name="TableStyleMedium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6F624E8-6F84-450C-8339-C367DEA4E9A4}" name="tblPedidos" displayName="tblPedidos" ref="A2:AA9" totalsRowShown="0">
  <autoFilter ref="A2:AA9" xr:uid="{26F624E8-6F84-450C-8339-C367DEA4E9A4}"/>
  <sortState xmlns:xlrd2="http://schemas.microsoft.com/office/spreadsheetml/2017/richdata2" ref="A3:L3">
    <sortCondition ref="A3"/>
    <sortCondition ref="B3"/>
  </sortState>
  <tableColumns count="27">
    <tableColumn id="1" xr3:uid="{F643046B-B576-46C7-803C-E906025F0056}" name="Tienda" dataDxfId="103"/>
    <tableColumn id="2" xr3:uid="{3281855F-5E7F-4B00-A93F-BBCE5F94AC1B}" name="Referencia" dataDxfId="102"/>
    <tableColumn id="3" xr3:uid="{AC5DA147-D834-4523-B12F-6F076BA595FB}" name="Unidades" dataDxfId="101"/>
    <tableColumn id="11" xr3:uid="{D9E026AB-1000-4ADE-90AF-9D6769E1D17F}" name="Descripción" dataDxfId="100">
      <calculatedColumnFormula>VLOOKUP(TEXT(tblPedidos[[#This Row],[Referencia]],"0"),tblInventario[],2,FALSE)</calculatedColumnFormula>
    </tableColumn>
    <tableColumn id="5" xr3:uid="{37A78686-BD22-4DEE-A5FA-1E7BFD82F757}" name="Familia">
      <calculatedColumnFormula>VLOOKUP(TEXT(tblPedidos[[#This Row],[Referencia]],"0"),tblInventario[],13,FALSE)</calculatedColumnFormula>
    </tableColumn>
    <tableColumn id="6" xr3:uid="{BBA72B30-ED7B-440F-BB14-40FF85AD1FE2}" name="Subfamilia">
      <calculatedColumnFormula>VLOOKUP(TEXT(tblPedidos[[#This Row],[Referencia]],"0"),tblInventario[],14,FALSE)</calculatedColumnFormula>
    </tableColumn>
    <tableColumn id="7" xr3:uid="{55AE514D-3B92-4BD7-B799-7A1768F75F77}" name="Código de barras">
      <calculatedColumnFormula>VLOOKUP(TEXT(tblPedidos[[#This Row],[Referencia]],"0"),tblInventario[],5,FALSE)</calculatedColumnFormula>
    </tableColumn>
    <tableColumn id="10" xr3:uid="{46B372CB-148E-4529-825A-1496DAB5E00B}" name="Cantidad Preparada" dataDxfId="99"/>
    <tableColumn id="12" xr3:uid="{B17E22CF-49D7-46FE-9D3B-BCA1DFC01D0C}" name="TS Comienza" dataDxfId="98"/>
    <tableColumn id="9" xr3:uid="{740D0E28-858E-49C0-BC80-A2E8B6CE157B}" name="TS Preparado" dataDxfId="97"/>
    <tableColumn id="4" xr3:uid="{A8F1386D-03A1-447A-8056-087DFE6AB010}" name="TS Pausado" dataDxfId="96"/>
    <tableColumn id="8" xr3:uid="{9DA113E4-91AC-446F-B965-30231B7246E5}" name="Estado">
      <calculatedColumnFormula array="1">_xlfn.IFS(tblPedidos[[#This Row],[TS Pausado]]&lt;&gt;"","Pausado",OR(tblPedidos[[#This Row],[TS Preparado]]="",tblPedidos[[#This Row],[Cantidad Preparada]]=""),"Pendiente",1=1,"Preparado")</calculatedColumnFormula>
    </tableColumn>
    <tableColumn id="13" xr3:uid="{EACF3ED3-C354-459B-9AF9-55C72D7C0118}" name="Incidencia" dataDxfId="95"/>
    <tableColumn id="14" xr3:uid="{B8B364C1-5EB4-4ACD-AFB4-A6FB5E03D612}" name="Unid. X Caja" dataDxfId="94">
      <calculatedColumnFormula>INDEX(tblInventario[[#All],[Unidades por Caja]],MATCH(TEXT($B3,"0"),tblInventario[[#All],[Número de artículo]],0))</calculatedColumnFormula>
    </tableColumn>
    <tableColumn id="15" xr3:uid="{A0E3FD79-7F68-4AA9-B03E-08C1BB5B6839}" name="Cajas Preparadas" dataDxfId="93">
      <calculatedColumnFormula>ROUNDUP(tblPedidos[[#This Row],[Cantidad Preparada]]/tblPedidos[[#This Row],[Unid. X Caja]],0)</calculatedColumnFormula>
    </tableColumn>
    <tableColumn id="16" xr3:uid="{BC58F18E-F0AA-4622-9A66-3D411D706610}" name="Movimiento en SAP" dataDxfId="92">
      <calculatedColumnFormula>IF(_xlfn.IFNA(MATCH(tblPedidos[[#This Row],[Referencia]],Tabla10[Referencias Excluidas de Traslados y Salidas],0),0)&gt;=1,"SIN MOVIMIENTO",IF(VLOOKUP(TEXT(tblPedidos[[#This Row],[Referencia]],"0"),tblInventario[],MATCH("Propiedad 50",tblInventario[#Headers],0),FALSE)="Y","SALIDA de mercancías", "Solicitud de TRASLADO"))</calculatedColumnFormula>
    </tableColumn>
    <tableColumn id="17" xr3:uid="{D8C77D8E-12C3-45E4-855A-97D6C0397DFD}" name="Check de Unidades por Lote" dataDxfId="91">
      <calculatedColumnFormula>IF(_xlfn.IFNA(MATCH($B3&amp;"", Stock_por_lotes_Número_de_artículo,0),0)&lt;&gt;0, SUMIFS(tblLotes[Cantidad],tblLotes[Tienda],tblPedidos[[#This Row],[Tienda]],tblLotes[Referencia],tblPedidos[[#This Row],[Referencia]]),  tblPedidos[[#This Row],[Cantidad Preparada]])</calculatedColumnFormula>
    </tableColumn>
    <tableColumn id="19" xr3:uid="{5A114B53-E8D7-479B-9AF4-FE865EF78F0F}" name="Error en Cant/Lote" dataDxfId="90">
      <calculatedColumnFormula>IF(tblPedidos[[#This Row],[Cantidad Preparada]]&lt;&gt;tblPedidos[[#This Row],[Check de Unidades por Lote]], "Si", "")</calculatedColumnFormula>
    </tableColumn>
    <tableColumn id="18" xr3:uid="{EDD0B6C1-0A39-4D85-A150-90F7B2CDD699}" name="Pausas (s)" dataDxfId="89"/>
    <tableColumn id="20" xr3:uid="{78AAFA62-BE96-4495-8AEB-FDE2FFB553D5}" name="Tiempo (s)" dataDxfId="88">
      <calculatedColumnFormula>IF(tblPedidos[[#This Row],[TS Pausado]]="", IF(tblPedidos[[#This Row],[TS Preparado]]&lt;&gt;"", ROUND( ((tblPedidos[[#This Row],[TS Preparado]]-tblPedidos[[#This Row],[TS Comienza]])*86400) + tblPedidos[[#This Row],[Pausas (s)]], 0), ""), "")</calculatedColumnFormula>
    </tableColumn>
    <tableColumn id="21" xr3:uid="{3D1FC753-DB46-4A2B-9B4E-14F897075FEF}" name="Rotura de Servicio" dataDxfId="87">
      <calculatedColumnFormula>IF(tblPedidos[[#This Row],[Estado]]="Preparado", tblPedidos[[#This Row],[Unidades]]-tblPedidos[[#This Row],[Cantidad Preparada]], "")</calculatedColumnFormula>
    </tableColumn>
    <tableColumn id="22" xr3:uid="{8E40AE79-DA1E-4711-9046-A6A68A959A08}" name="Lotes" dataDxfId="86">
      <calculatedColumnFormula array="1">IFERROR(IF(Pedidos!$A3&lt;&gt;"",_xlfn.ARRAYTOTEXT(_xlfn._xlws.FILTER(tblLotes[Lote y Cantidad],TEXT(tblLotes[Referencia],0)=TEXT(Pedidos!$B3,0))),""),"")</calculatedColumnFormula>
    </tableColumn>
    <tableColumn id="23" xr3:uid="{9E61B45D-619C-48FF-B887-0981E4CC1F1B}" name="Pareto" dataDxfId="85">
      <calculatedColumnFormula>LEFT(VLOOKUP(TEXT(tblPedidos[[#This Row],[Referencia]],"0"),tblInventario[],16,FALSE), 1)</calculatedColumnFormula>
    </tableColumn>
    <tableColumn id="25" xr3:uid="{2374479D-EDCC-49D6-B228-18CBCF79A697}" name="RandomWeight" dataDxfId="84">
      <calculatedColumnFormula>IF(tblPedidos[[#This Row],[Pareto]]="A", RAND()*3, IF(tblPedidos[[#This Row],[Pareto]]="B", RAND()*2, RAND()))</calculatedColumnFormula>
    </tableColumn>
    <tableColumn id="26" xr3:uid="{71C3AE6A-63F0-4A12-8A12-919992567EC3}" name="Rank" dataDxfId="83">
      <calculatedColumnFormula>_xlfn.RANK.EQ(tblPedidos[[#This Row],[RandomWeight]], tblPedidos[RandomWeight], 1)</calculatedColumnFormula>
    </tableColumn>
    <tableColumn id="27" xr3:uid="{C3065F2F-C14A-48E8-8CDC-169160C906B3}" name="Propuesta Auditoría" dataDxfId="82">
      <calculatedColumnFormula>IF( tblPedidos[[#This Row],[Rank]] &gt;= MAX(tblPedidos[Rank]) - (ROUNDUP(0.2 * COUNTA(Pedidos_Referencia), 0)), "Audita", "No")</calculatedColumnFormula>
    </tableColumn>
    <tableColumn id="28" xr3:uid="{8FA98574-1D7B-43DE-B730-7B49EB0BD234}" name="Audita" dataDxfId="81"/>
  </tableColumns>
  <tableStyleInfo name="TableStyleMedium1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9D16594-234D-4979-B872-F7E6F207D798}" name="tblLotes" displayName="tblLotes" ref="A1:G2" insertRow="1" totalsRowShown="0" headerRowDxfId="80">
  <autoFilter ref="A1:G2" xr:uid="{A9D16594-234D-4979-B872-F7E6F207D798}"/>
  <tableColumns count="7">
    <tableColumn id="1" xr3:uid="{ADA8C703-2615-4FD2-A01B-34B5C890F53A}" name="Tienda"/>
    <tableColumn id="2" xr3:uid="{C096EDE5-AA83-4870-A8AD-C99FE6B3D5FE}" name="Referencia"/>
    <tableColumn id="3" xr3:uid="{F5441101-61E4-4C37-92B4-8ABB401D3836}" name="TS Preparado" dataDxfId="79"/>
    <tableColumn id="4" xr3:uid="{7876872B-5A4D-4AEE-8670-981072F119E0}" name="Descripción"/>
    <tableColumn id="5" xr3:uid="{4EBA0092-D726-4BBC-8B79-ED0D0E728839}" name="Lote"/>
    <tableColumn id="6" xr3:uid="{A4B0E197-59B7-4F6A-95F7-78633F27FE7F}" name="Cantidad"/>
    <tableColumn id="7" xr3:uid="{5E2A7490-7687-41A5-AA5A-FB1274A36CDC}" name="Lote y Cantidad" dataDxfId="78">
      <calculatedColumnFormula>IF(tblLotes[[#This Row],[Lote]]&lt;&gt;"",tblLotes[[#This Row],[Lote]]&amp;" (" &amp;tblLotes[[#This Row],[Cantidad]]&amp;")","")</calculatedColumnFormula>
    </tableColumn>
  </tableColumns>
  <tableStyleInfo name="TableStyleMedium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1E2012A-F324-4D96-9F83-D30B8EDC55AC}" name="tblDetenciones" displayName="tblDetenciones" ref="A1:B2" insertRow="1" totalsRowShown="0" headerRowDxfId="77">
  <autoFilter ref="A1:B2" xr:uid="{A9D16594-234D-4979-B872-F7E6F207D798}"/>
  <tableColumns count="2">
    <tableColumn id="1" xr3:uid="{97626053-69DD-45AF-969B-DAB0B3D6E847}" name="Tienda"/>
    <tableColumn id="3" xr3:uid="{9654E4B8-C2FA-415F-B6F1-4EC7222052C8}" name="TS Detención" dataDxfId="76"/>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3859BA3-8299-4F62-93DA-6D3806C36827}" name="Tabla10" displayName="Tabla10" ref="A1:A42" totalsRowShown="0">
  <autoFilter ref="A1:A42" xr:uid="{43859BA3-8299-4F62-93DA-6D3806C36827}"/>
  <tableColumns count="1">
    <tableColumn id="1" xr3:uid="{A79FD914-F01B-4BB9-A046-EB753F0358BD}" name="Referencias Excluidas de Traslados y Salidas"/>
  </tableColumns>
  <tableStyleInfo name="TableStyleMedium3"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9D15BCF-2614-4800-814A-EA7172D9AE6B}" name="Códigos_de_Barras" displayName="Códigos_de_Barras" ref="A1:C1295" tableType="queryTable" totalsRowShown="0">
  <autoFilter ref="A1:C1295" xr:uid="{99D15BCF-2614-4800-814A-EA7172D9AE6B}"/>
  <tableColumns count="3">
    <tableColumn id="1" xr3:uid="{2A4A72C6-F29A-4E49-A1FD-CFA38E9B184B}" uniqueName="1" name="Número de artículo" queryTableFieldId="1" dataDxfId="75"/>
    <tableColumn id="7" xr3:uid="{6A7ED18F-EFB5-4AF8-B2B2-B01A2BDFD686}" uniqueName="7" name="Descripción de artículo" queryTableFieldId="7" dataDxfId="74"/>
    <tableColumn id="8" xr3:uid="{A8DF4137-2108-4490-8B52-59A7D7664B5E}" uniqueName="8" name="Código de barras" queryTableFieldId="9" dataDxfId="7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B20CCF3-DBB1-46E5-A83E-CE59EDF62A10}" name="tblInventario" displayName="tblInventario" ref="A1:AZ2644" tableType="queryTable" totalsRowShown="0">
  <autoFilter ref="A1:AZ2644" xr:uid="{AB20CCF3-DBB1-46E5-A83E-CE59EDF62A10}"/>
  <tableColumns count="52">
    <tableColumn id="1" xr3:uid="{C05FD648-FE52-4F0A-9D6C-8A9FFFC7DE1F}" uniqueName="1" name="Número de artículo" queryTableFieldId="1" dataDxfId="72"/>
    <tableColumn id="2" xr3:uid="{3A5CAD2D-2CFA-409D-B9BB-01BA3A88306B}" uniqueName="2" name="Descripción de artículo" queryTableFieldId="2" dataDxfId="71"/>
    <tableColumn id="3" xr3:uid="{F2812827-6D9C-4910-9BC8-F8CC84494B1F}" uniqueName="3" name="Grupo de artículos" queryTableFieldId="3" dataDxfId="70"/>
    <tableColumn id="4" xr3:uid="{09A2D4C9-6E79-41E8-8984-30233A9A1EFC}" uniqueName="4" name="Nombre de grupo" queryTableFieldId="4" dataDxfId="69"/>
    <tableColumn id="5" xr3:uid="{D34DA77A-CAD5-4F38-9B67-B354DA853129}" uniqueName="5" name="Código de barras" queryTableFieldId="5" dataDxfId="68"/>
    <tableColumn id="6" xr3:uid="{861C2721-F43E-4E38-9ED7-8579C3BFA661}" uniqueName="6" name="Artículo de compra" queryTableFieldId="6" dataDxfId="67"/>
    <tableColumn id="7" xr3:uid="{CD59F0D6-30E9-47E2-8AF8-70B27BF38D23}" uniqueName="7" name="Artículo de venta" queryTableFieldId="7" dataDxfId="66"/>
    <tableColumn id="8" xr3:uid="{F45D6EDB-5ED9-41FD-9BEA-4921BE0993B0}" uniqueName="8" name="Artículo de inventario" queryTableFieldId="8" dataDxfId="65"/>
    <tableColumn id="9" xr3:uid="{48B6C263-0505-4688-A1CE-DFBC18B471F7}" uniqueName="9" name="Último precio de compra" queryTableFieldId="9" dataDxfId="64"/>
    <tableColumn id="10" xr3:uid="{3E32E449-6A52-4C7E-8D9D-DDF505377FAD}" uniqueName="10" name="Último precio evaluado" queryTableFieldId="10" dataDxfId="63"/>
    <tableColumn id="11" xr3:uid="{DBD65B12-EF9F-4229-86A2-6EA9580B7B8D}" uniqueName="11" name="Sincronización Externa" queryTableFieldId="11" dataDxfId="62"/>
    <tableColumn id="12" xr3:uid="{6D682C71-A7BB-4CCA-9253-14615044445A}" uniqueName="12" name="% tasa" queryTableFieldId="12" dataDxfId="61"/>
    <tableColumn id="14" xr3:uid="{277F0B42-E6FE-4D0F-BA09-AE5C437AFD3D}" uniqueName="14" name="SaE_Familia" queryTableFieldId="18" dataDxfId="60"/>
    <tableColumn id="15" xr3:uid="{7358506E-363B-4534-A3CF-FCD325EC97E6}" uniqueName="15" name="SaE_Subfamilia" queryTableFieldId="19" dataDxfId="59"/>
    <tableColumn id="16" xr3:uid="{890F83F2-5135-4702-8825-15C571783008}" uniqueName="16" name="SaE_Estado" queryTableFieldId="20" dataDxfId="58"/>
    <tableColumn id="13" xr3:uid="{B922E355-E39B-4460-8687-84426F47E748}" uniqueName="13" name="Pareto" queryTableFieldId="17" dataDxfId="57"/>
    <tableColumn id="17" xr3:uid="{01AC4845-E46A-4541-8C61-7E04DBAEB50E}" uniqueName="17" name="Unidades por Caja" queryTableFieldId="24" dataDxfId="56"/>
    <tableColumn id="18" xr3:uid="{71E7D212-64F5-4319-ADFC-91072FFF5871}" uniqueName="18" name="Peso en gramos" queryTableFieldId="25" dataDxfId="55"/>
    <tableColumn id="19" xr3:uid="{02F1C545-D3A0-4E6B-BDCF-7103E35C2CEE}" uniqueName="19" name="Ingredientes" queryTableFieldId="26" dataDxfId="54"/>
    <tableColumn id="20" xr3:uid="{A76FF186-DDC2-4B90-8093-5A201096793F}" uniqueName="20" name="Alérgenos" queryTableFieldId="27" dataDxfId="53"/>
    <tableColumn id="21" xr3:uid="{97BDAD6C-3F89-4DA9-8231-988BBE6BBF29}" uniqueName="21" name="Valor energético 1" queryTableFieldId="28" dataDxfId="52"/>
    <tableColumn id="22" xr3:uid="{1B52A551-6F7D-4CD3-923F-1506A69CAF81}" uniqueName="22" name="Valor energético 2" queryTableFieldId="29" dataDxfId="51"/>
    <tableColumn id="23" xr3:uid="{08A8AF03-2ADB-42D6-AB86-BF24A60AA380}" uniqueName="23" name="Grasas" queryTableFieldId="30" dataDxfId="50"/>
    <tableColumn id="24" xr3:uid="{DE63F32E-8153-41E2-9A6B-FAB9C1366DC9}" uniqueName="24" name="Grasas saturadas" queryTableFieldId="31" dataDxfId="49"/>
    <tableColumn id="25" xr3:uid="{D1A51119-0B16-4B35-B74B-2016C4E5E3F5}" uniqueName="25" name="Hidratos de carbono" queryTableFieldId="32" dataDxfId="48"/>
    <tableColumn id="26" xr3:uid="{C46DAE17-BB67-45C2-9751-2C44214B4DFA}" uniqueName="26" name="Azúcares" queryTableFieldId="33" dataDxfId="47"/>
    <tableColumn id="27" xr3:uid="{0DCF865B-2DE9-4741-98BF-60EF9A3961F6}" uniqueName="27" name="Proteínas" queryTableFieldId="34" dataDxfId="46"/>
    <tableColumn id="28" xr3:uid="{79F14507-3AB0-4A6E-9C8C-74493545C14B}" uniqueName="28" name="Sal" queryTableFieldId="35" dataDxfId="45"/>
    <tableColumn id="29" xr3:uid="{1AB722B0-B578-4279-B1E8-7A1445BF07A0}" uniqueName="29" name="Conservación" queryTableFieldId="36" dataDxfId="44"/>
    <tableColumn id="30" xr3:uid="{D236C7C3-42AC-48EB-839A-27EA9FC52337}" uniqueName="30" name="Descripción Larga" queryTableFieldId="37" dataDxfId="43"/>
    <tableColumn id="31" xr3:uid="{3980A879-2E81-4DCB-A5BB-ABD3127FC270}" uniqueName="31" name="Artículo Web" queryTableFieldId="38" dataDxfId="42"/>
    <tableColumn id="32" xr3:uid="{E75A0975-6D48-462A-888D-F3B506ABD85A}" uniqueName="32" name="Etiqueta" queryTableFieldId="39" dataDxfId="41"/>
    <tableColumn id="33" xr3:uid="{DDA97C0C-6027-403E-80C2-9B295CD4DD03}" uniqueName="33" name="Embalaje" queryTableFieldId="40" dataDxfId="40"/>
    <tableColumn id="34" xr3:uid="{CD121B80-C3AC-4519-89DF-75636571D85B}" uniqueName="34" name="Cantidad por embalaje" queryTableFieldId="41" dataDxfId="39"/>
    <tableColumn id="35" xr3:uid="{C8CD8332-8EF2-49AE-92F5-595C3A5D5EB7}" uniqueName="35" name="Registro sanitario" queryTableFieldId="42" dataDxfId="38"/>
    <tableColumn id="36" xr3:uid="{D948F17A-E7FE-46B6-A0FA-17127E9C99BE}" uniqueName="36" name="Vida útil en días" queryTableFieldId="43" dataDxfId="37"/>
    <tableColumn id="37" xr3:uid="{23EC54DD-217E-42D2-9425-ABECABCBC251}" uniqueName="37" name="Gluten" queryTableFieldId="44" dataDxfId="36"/>
    <tableColumn id="38" xr3:uid="{70BED79E-9C6F-4352-8D46-D790F7E80364}" uniqueName="38" name="Crustáceos" queryTableFieldId="45" dataDxfId="35"/>
    <tableColumn id="39" xr3:uid="{E1A902D8-14FD-42A8-AD05-B9F9CC3FAC99}" uniqueName="39" name="Huevos" queryTableFieldId="46" dataDxfId="34"/>
    <tableColumn id="40" xr3:uid="{59AC4004-36AE-435C-9651-8E5BC96DAA99}" uniqueName="40" name="Pescado" queryTableFieldId="47" dataDxfId="33"/>
    <tableColumn id="41" xr3:uid="{2CA6D3DD-95F4-4907-80BF-3BAA1B3BD669}" uniqueName="41" name="Cacahuetes" queryTableFieldId="48" dataDxfId="32"/>
    <tableColumn id="42" xr3:uid="{429C69EB-9869-4DAA-B87C-8232691D3D56}" uniqueName="42" name="Soja" queryTableFieldId="49" dataDxfId="31"/>
    <tableColumn id="43" xr3:uid="{C64EEBF1-054F-497D-8DD5-D2FE7130D25A}" uniqueName="43" name="Lácteos" queryTableFieldId="50" dataDxfId="30"/>
    <tableColumn id="44" xr3:uid="{6DF2BC6B-F947-4F77-A2A4-4795FA2E1150}" uniqueName="44" name="Cáscara" queryTableFieldId="51" dataDxfId="29"/>
    <tableColumn id="45" xr3:uid="{41BC51A2-C1B8-4608-8D4D-95A97670E1DC}" uniqueName="45" name="Apio" queryTableFieldId="52" dataDxfId="28"/>
    <tableColumn id="46" xr3:uid="{D69D7453-FF9F-4304-8CEF-0D31FD32DA23}" uniqueName="46" name="Mostaza" queryTableFieldId="53" dataDxfId="27"/>
    <tableColumn id="47" xr3:uid="{35B25377-84CA-4FBE-B185-2F71EE15DC7C}" uniqueName="47" name="Sésamo" queryTableFieldId="54" dataDxfId="26"/>
    <tableColumn id="48" xr3:uid="{1E7B8B5D-C0D1-46D2-B57B-110CA8BAB8D4}" uniqueName="48" name="Dióxido de azufre y sulfitos" queryTableFieldId="55" dataDxfId="25"/>
    <tableColumn id="49" xr3:uid="{B99AE02D-B22E-4845-8DC4-80FC70DC6D51}" uniqueName="49" name="Moluscos" queryTableFieldId="56" dataDxfId="24"/>
    <tableColumn id="50" xr3:uid="{A3F00731-03EE-4442-85DC-F39CA946BD60}" uniqueName="50" name="Altramuces" queryTableFieldId="57" dataDxfId="23"/>
    <tableColumn id="51" xr3:uid="{8651C4A9-59C6-46DE-8AC7-4E02376CBC23}" uniqueName="51" name="Speech comercial" queryTableFieldId="58" dataDxfId="22"/>
    <tableColumn id="52" xr3:uid="{F40541BB-74F7-4EE3-9E87-B848328228DA}" uniqueName="52" name="Propiedad 50" queryTableFieldId="59" dataDxfId="2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E6CFB67-328F-4682-AABB-20D7A11D30EE}" name="Stocks_por_Lotes_en_almacén_001" displayName="Stocks_por_Lotes_en_almacén_001" ref="A1:M701" tableType="queryTable" totalsRowShown="0">
  <autoFilter ref="A1:M701" xr:uid="{EE6CFB67-328F-4682-AABB-20D7A11D30EE}"/>
  <tableColumns count="13">
    <tableColumn id="1" xr3:uid="{CDA16747-A843-4AAB-9390-37995243A1F8}" uniqueName="1" name="Número de artículo" queryTableFieldId="1" dataDxfId="20"/>
    <tableColumn id="2" xr3:uid="{C68E1CF2-0D6A-484A-9173-92DDBCB114D6}" uniqueName="2" name="BatchNum" queryTableFieldId="2" dataDxfId="19"/>
    <tableColumn id="3" xr3:uid="{2EB61378-EDE9-4F4B-9F85-D45434866D47}" uniqueName="3" name="Código de almacén" queryTableFieldId="3"/>
    <tableColumn id="4" xr3:uid="{B8427DB5-FA00-46BD-A80C-BCF84B228F98}" uniqueName="4" name="Descripción de artículo" queryTableFieldId="4" dataDxfId="18"/>
    <tableColumn id="5" xr3:uid="{EDBF8DE1-CBA7-4358-8D04-F8420363A91A}" uniqueName="5" name="Fecha de vencimiento" queryTableFieldId="5" dataDxfId="17"/>
    <tableColumn id="6" xr3:uid="{A80BF5F2-40C7-491C-BD57-96CA4FE84D60}" uniqueName="6" name="PrdDate" queryTableFieldId="6"/>
    <tableColumn id="7" xr3:uid="{798BF9FD-96A0-4AEA-A5BA-AF77A30E4CC1}" uniqueName="7" name="Fecha de admisión" queryTableFieldId="7" dataDxfId="16"/>
    <tableColumn id="8" xr3:uid="{59E94AF0-A379-4B56-AFC6-F92B0C8F88B9}" uniqueName="8" name="Cantidad" queryTableFieldId="8"/>
    <tableColumn id="9" xr3:uid="{65A3EE13-843A-476A-8157-F38D1054893C}" uniqueName="9" name="Código IC" queryTableFieldId="9" dataDxfId="15"/>
    <tableColumn id="10" xr3:uid="{49C4677B-43A9-4814-89F6-7870F2303E6E}" uniqueName="10" name="Nombre de interlocutor comercial" queryTableFieldId="10" dataDxfId="14"/>
    <tableColumn id="11" xr3:uid="{88ECC8F6-B64B-4B32-8346-820BFF8301D1}" uniqueName="11" name="Fecha de creación" queryTableFieldId="11" dataDxfId="13"/>
    <tableColumn id="12" xr3:uid="{2BABD9D2-F3D1-4E5D-9372-061E6C510399}" uniqueName="12" name="Ordered" queryTableFieldId="12" dataDxfId="12"/>
    <tableColumn id="13" xr3:uid="{DCC73E17-DF69-41F8-A8EA-C295BFCA0A50}" uniqueName="13" name="IsCommited" queryTableFieldId="13" dataDxfId="11"/>
  </tableColumns>
  <tableStyleInfo name="TableStyleMedium7" showFirstColumn="0" showLastColumn="0" showRowStripes="1" showColumnStripes="0"/>
</table>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6.emf"/><Relationship Id="rId3" Type="http://schemas.openxmlformats.org/officeDocument/2006/relationships/vmlDrawing" Target="../drawings/vmlDrawing2.vml"/><Relationship Id="rId7" Type="http://schemas.openxmlformats.org/officeDocument/2006/relationships/image" Target="../media/image3.emf"/><Relationship Id="rId12" Type="http://schemas.openxmlformats.org/officeDocument/2006/relationships/control" Target="../activeX/activeX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11"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image" Target="../media/image7.emf"/><Relationship Id="rId10" Type="http://schemas.openxmlformats.org/officeDocument/2006/relationships/control" Target="../activeX/activeX5.xml"/><Relationship Id="rId4" Type="http://schemas.openxmlformats.org/officeDocument/2006/relationships/control" Target="../activeX/activeX2.xml"/><Relationship Id="rId9" Type="http://schemas.openxmlformats.org/officeDocument/2006/relationships/image" Target="../media/image4.emf"/><Relationship Id="rId1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3.vml"/><Relationship Id="rId7" Type="http://schemas.openxmlformats.org/officeDocument/2006/relationships/image" Target="../media/image9.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9.xml"/><Relationship Id="rId11" Type="http://schemas.openxmlformats.org/officeDocument/2006/relationships/table" Target="../tables/table3.xml"/><Relationship Id="rId5" Type="http://schemas.openxmlformats.org/officeDocument/2006/relationships/image" Target="../media/image8.emf"/><Relationship Id="rId10" Type="http://schemas.openxmlformats.org/officeDocument/2006/relationships/ctrlProp" Target="../ctrlProps/ctrlProp3.xml"/><Relationship Id="rId4" Type="http://schemas.openxmlformats.org/officeDocument/2006/relationships/control" Target="../activeX/activeX8.xml"/><Relationship Id="rId9"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0861FF-C8F1-49D1-ACBC-DC6F54EDD813}">
  <sheetPr codeName="Hoja9"/>
  <dimension ref="B2:AB32"/>
  <sheetViews>
    <sheetView showGridLines="0" showRowColHeaders="0" zoomScaleNormal="100" workbookViewId="0"/>
  </sheetViews>
  <sheetFormatPr baseColWidth="10" defaultColWidth="11.44140625" defaultRowHeight="14.4" x14ac:dyDescent="0.3"/>
  <cols>
    <col min="1" max="1" width="1.88671875" customWidth="1"/>
    <col min="2" max="2" width="15.6640625" customWidth="1"/>
    <col min="3" max="3" width="4.88671875" customWidth="1"/>
    <col min="4" max="4" width="1.109375" customWidth="1"/>
    <col min="5" max="5" width="23.88671875" customWidth="1"/>
    <col min="6" max="6" width="24" customWidth="1"/>
    <col min="7" max="7" width="11.109375" bestFit="1" customWidth="1"/>
    <col min="8" max="8" width="12.6640625" bestFit="1" customWidth="1"/>
    <col min="9" max="9" width="20.6640625" bestFit="1" customWidth="1"/>
    <col min="10" max="10" width="10.109375" bestFit="1" customWidth="1"/>
    <col min="11" max="11" width="11.44140625" customWidth="1"/>
    <col min="12" max="12" width="10.5546875" customWidth="1"/>
    <col min="13" max="14" width="17.33203125" hidden="1" customWidth="1"/>
    <col min="15" max="15" width="10" hidden="1" customWidth="1"/>
    <col min="16" max="16" width="10.44140625" hidden="1" customWidth="1"/>
    <col min="17" max="17" width="14" hidden="1" customWidth="1"/>
    <col min="18" max="18" width="13.6640625" customWidth="1"/>
    <col min="19" max="19" width="13.44140625" customWidth="1"/>
    <col min="20" max="20" width="8.88671875" bestFit="1" customWidth="1"/>
    <col min="21" max="21" width="12.88671875" hidden="1" customWidth="1"/>
    <col min="22" max="22" width="13" customWidth="1"/>
    <col min="23" max="23" width="12.5546875" customWidth="1"/>
  </cols>
  <sheetData>
    <row r="2" spans="2:28" ht="25.8" x14ac:dyDescent="0.5">
      <c r="B2" s="100" t="s">
        <v>0</v>
      </c>
      <c r="C2" s="100"/>
      <c r="D2" s="100"/>
      <c r="E2" s="100"/>
      <c r="F2" s="100"/>
      <c r="G2" s="100"/>
      <c r="H2" s="100"/>
      <c r="I2" s="100"/>
      <c r="J2" s="100"/>
      <c r="K2" s="100"/>
      <c r="L2" s="100"/>
      <c r="M2" s="100"/>
      <c r="N2" s="100"/>
      <c r="O2" s="100"/>
      <c r="P2" s="100"/>
      <c r="Q2" s="100"/>
      <c r="R2" s="100"/>
      <c r="S2" s="100"/>
      <c r="T2" s="100"/>
      <c r="U2" s="100"/>
      <c r="V2" s="100"/>
      <c r="W2" s="100"/>
      <c r="X2" s="100"/>
      <c r="Y2" s="100"/>
      <c r="Z2" s="100"/>
      <c r="AA2" s="100"/>
      <c r="AB2" s="100"/>
    </row>
    <row r="3" spans="2:28" x14ac:dyDescent="0.3">
      <c r="W3" s="98" t="s">
        <v>78</v>
      </c>
      <c r="X3" s="98"/>
      <c r="Y3" s="98"/>
      <c r="Z3" s="98"/>
      <c r="AA3" s="99"/>
    </row>
    <row r="4" spans="2:28" ht="43.2" x14ac:dyDescent="0.3">
      <c r="E4" s="40" t="s">
        <v>1</v>
      </c>
      <c r="F4" s="40" t="s">
        <v>2</v>
      </c>
      <c r="G4" s="40" t="s">
        <v>10352</v>
      </c>
      <c r="H4" s="40" t="s">
        <v>10360</v>
      </c>
      <c r="I4" s="40" t="s">
        <v>3</v>
      </c>
      <c r="J4" s="41" t="s">
        <v>4</v>
      </c>
      <c r="K4" s="41" t="s">
        <v>5</v>
      </c>
      <c r="L4" s="41" t="s">
        <v>6</v>
      </c>
      <c r="M4" s="41" t="s">
        <v>9545</v>
      </c>
      <c r="N4" s="41" t="s">
        <v>7</v>
      </c>
      <c r="O4" s="85" t="s">
        <v>8</v>
      </c>
      <c r="P4" s="85" t="s">
        <v>9</v>
      </c>
      <c r="Q4" s="86" t="s">
        <v>10</v>
      </c>
      <c r="R4" s="86" t="s">
        <v>11</v>
      </c>
      <c r="S4" s="87" t="s">
        <v>9541</v>
      </c>
      <c r="T4" s="75" t="s">
        <v>12</v>
      </c>
      <c r="U4" s="41" t="s">
        <v>13</v>
      </c>
      <c r="V4" s="97" t="s">
        <v>10357</v>
      </c>
      <c r="W4" s="87" t="s">
        <v>9548</v>
      </c>
      <c r="X4" s="80" t="s">
        <v>9774</v>
      </c>
      <c r="Y4" s="80" t="s">
        <v>9775</v>
      </c>
      <c r="Z4" s="80" t="s">
        <v>9776</v>
      </c>
      <c r="AA4" s="80" t="s">
        <v>9777</v>
      </c>
      <c r="AB4" s="80" t="s">
        <v>9778</v>
      </c>
    </row>
    <row r="5" spans="2:28" ht="15.6" x14ac:dyDescent="0.3">
      <c r="B5" s="63" t="s">
        <v>15</v>
      </c>
      <c r="C5" s="64" cm="1">
        <f t="array" ref="C5">SUM(1/COUNTIF(Pedidos_Tienda,Pedidos_Tienda))</f>
        <v>0.99999999999999978</v>
      </c>
      <c r="E5" t="str" cm="1">
        <f t="array" ref="E5">_xlfn.UNIQUE(tblPedidos[Tienda])</f>
        <v>PEDIDO PC5508 TIENDA 1045</v>
      </c>
      <c r="F5" t="str">
        <f>Preparación!C4</f>
        <v># Pendiente de Asignar #</v>
      </c>
      <c r="G5" s="51" t="str">
        <f>Preparación!E4</f>
        <v>Normal</v>
      </c>
      <c r="H5" s="51" t="str">
        <f>TEXT(fechaExpedicion,"dd/mm/aaaa")</f>
        <v>11/04/2024</v>
      </c>
      <c r="I5" s="51" t="str">
        <f>IF(N5=J5,"Terminado",IF(K5&lt;J5,"En preparación","Pendiente"))</f>
        <v>Pendiente</v>
      </c>
      <c r="J5" s="42">
        <f>COUNTIFS(Pedidos_Tienda,Dashboard!E5)</f>
        <v>7</v>
      </c>
      <c r="K5" s="43">
        <f>COUNTIFS(Pedidos_Tienda,Dashboard!E5,Pedidos_Estado,"Pendiente")</f>
        <v>7</v>
      </c>
      <c r="L5" s="44">
        <f>COUNTIFS(Pedidos_Tienda,Dashboard!E5,Pedidos_Estado,"Pausado")</f>
        <v>0</v>
      </c>
      <c r="M5" s="67">
        <f>COUNTIFS(Pedidos_Tienda,Dashboard!E5,tblPedidos[Error en Cant/Lote],"Si")</f>
        <v>0</v>
      </c>
      <c r="N5" s="45">
        <f>COUNTIFS(Pedidos_Tienda,Dashboard!E5,Pedidos_Estado,"Preparado")</f>
        <v>0</v>
      </c>
      <c r="O5" s="88" t="str">
        <f>IF(I5&lt;&gt;"Pendiente",MIN(Pedidos_TS_Comienza),"--")</f>
        <v>--</v>
      </c>
      <c r="P5" s="88" t="str">
        <f>IF(I5&lt;&gt;"Pendiente",MAX(Pedidos_TS_Preparado),"--")</f>
        <v>--</v>
      </c>
      <c r="Q5" s="89" t="e">
        <f>SUMIFS(tblPedidos[Cajas Preparadas],Pedidos_Tienda,Dashboard!E5)</f>
        <v>#N/A</v>
      </c>
      <c r="R5" s="90">
        <f>SUM(tblPedidos[Tiempo (s)]) / 60</f>
        <v>0</v>
      </c>
      <c r="S5" s="91" t="str">
        <f>IF(N5&gt;1,(Q5/ (R5/60)),"--")</f>
        <v>--</v>
      </c>
      <c r="T5" s="95" t="str">
        <f>IF(I5="Terminado", ROUND( ( COUNTIF(tblPedidos[Rotura de Servicio], "&gt;0") / COUNT(tblPedidos[Rotura de Servicio]) ) * 100, 1), "")</f>
        <v/>
      </c>
      <c r="U5" s="96" t="str" cm="1">
        <f t="array" ref="U5">IF(I5="Terminado", ROUND( ( SUMPRODUCT(--(tblPedidos[Rotura de Servicio]=Pedidos_Unidades)) / COUNT(tblPedidos[Rotura de Servicio]) ) * 100, 1 ), "")</f>
        <v/>
      </c>
      <c r="V5" s="96" t="str" cm="1">
        <f t="array" ref="V5">IF(I5="Terminado", ROUND( ( SUMPRODUCT(--(tblPedidos[Rotura de Servicio]&gt;(Pedidos_Unidades*0.2))) / COUNT(tblPedidos[Rotura de Servicio]) ) * 100, 1 ), "")</f>
        <v/>
      </c>
      <c r="W5" s="92">
        <f>COUNT(tblDetenciones[TS Detención])</f>
        <v>0</v>
      </c>
      <c r="X5">
        <f>COUNTIFS(Pedidos_Tienda,Dashboard!$E$5,tblPedidos[Incidencia],Pivot!H10)</f>
        <v>0</v>
      </c>
      <c r="Y5">
        <f>COUNTIFS(Pedidos_Tienda,Dashboard!$E$5,tblPedidos[Incidencia],Pivot!H11)</f>
        <v>0</v>
      </c>
      <c r="Z5">
        <f>COUNTIFS(Pedidos_Tienda,Dashboard!$E$5,tblPedidos[Incidencia],Pivot!H12)</f>
        <v>0</v>
      </c>
      <c r="AA5">
        <f>COUNTIFS(Pedidos_Tienda,Dashboard!$E$5,tblPedidos[Incidencia],Pivot!H13)</f>
        <v>0</v>
      </c>
      <c r="AB5">
        <f>COUNTIFS(Pedidos_Tienda,Dashboard!$E$5,tblPedidos[Incidencia],Pivot!H14)</f>
        <v>0</v>
      </c>
    </row>
    <row r="6" spans="2:28" ht="15.6" x14ac:dyDescent="0.3">
      <c r="B6" s="65" t="s">
        <v>16</v>
      </c>
      <c r="C6" s="66">
        <f>Pivot!E18</f>
        <v>7</v>
      </c>
    </row>
    <row r="13" spans="2:28" x14ac:dyDescent="0.3">
      <c r="E13" s="40" t="s">
        <v>9767</v>
      </c>
    </row>
    <row r="15" spans="2:28" x14ac:dyDescent="0.3">
      <c r="E15" s="41" t="s">
        <v>9768</v>
      </c>
      <c r="F15" s="41" t="s">
        <v>13</v>
      </c>
      <c r="G15" s="41" t="s">
        <v>14</v>
      </c>
    </row>
    <row r="16" spans="2:28" x14ac:dyDescent="0.3">
      <c r="E16" t="e" cm="1">
        <f t="array" ref="E16">_xlfn._xlws.FILTER(tblPedidos[Referencia], (tblPedidos[Rotura de Servicio]&lt;&gt;0) * (tblPedidos[Pareto]="A"), "")</f>
        <v>#N/A</v>
      </c>
      <c r="F16" t="e" cm="1">
        <f t="array" ref="F16">_xlfn._xlws.FILTER(tblPedidos[Referencia], (tblPedidos[Rotura de Servicio]=Pedidos_Unidades)*(tblPedidos[Pareto]="A"), "")</f>
        <v>#N/A</v>
      </c>
      <c r="G16" t="e" cm="1">
        <f t="array" ref="G16">_xlfn._xlws.FILTER(tblPedidos[Referencia], (tblPedidos[Rotura de Servicio]&lt;&gt;0)  * (tblPedidos[Rotura de Servicio]&lt;&gt;Pedidos_Unidades) * (tblPedidos[Pareto]="A"), "")</f>
        <v>#N/A</v>
      </c>
      <c r="I16" s="105"/>
      <c r="J16" s="105"/>
      <c r="K16" s="105"/>
      <c r="L16" s="105"/>
    </row>
    <row r="17" spans="9:12" x14ac:dyDescent="0.3">
      <c r="I17" s="105"/>
      <c r="J17" s="105"/>
      <c r="K17" s="105"/>
      <c r="L17" s="105"/>
    </row>
    <row r="18" spans="9:12" x14ac:dyDescent="0.3">
      <c r="I18" s="105"/>
      <c r="J18" s="105"/>
      <c r="K18" s="105"/>
      <c r="L18" s="105"/>
    </row>
    <row r="19" spans="9:12" x14ac:dyDescent="0.3">
      <c r="I19" s="105"/>
      <c r="J19" s="105"/>
      <c r="K19" s="105"/>
      <c r="L19" s="105"/>
    </row>
    <row r="20" spans="9:12" x14ac:dyDescent="0.3">
      <c r="I20" s="105"/>
      <c r="J20" s="105"/>
      <c r="K20" s="105"/>
      <c r="L20" s="105"/>
    </row>
    <row r="21" spans="9:12" x14ac:dyDescent="0.3">
      <c r="I21" s="105"/>
      <c r="J21" s="105"/>
      <c r="K21" s="105"/>
      <c r="L21" s="105"/>
    </row>
    <row r="22" spans="9:12" x14ac:dyDescent="0.3">
      <c r="I22" s="105"/>
      <c r="J22" s="105"/>
      <c r="K22" s="105"/>
      <c r="L22" s="105"/>
    </row>
    <row r="23" spans="9:12" x14ac:dyDescent="0.3">
      <c r="I23" s="105"/>
      <c r="J23" s="105"/>
      <c r="K23" s="105"/>
      <c r="L23" s="105"/>
    </row>
    <row r="24" spans="9:12" x14ac:dyDescent="0.3">
      <c r="I24" s="105"/>
      <c r="J24" s="105"/>
      <c r="K24" s="105"/>
      <c r="L24" s="105"/>
    </row>
    <row r="25" spans="9:12" x14ac:dyDescent="0.3">
      <c r="I25" s="105"/>
      <c r="J25" s="105"/>
      <c r="K25" s="105"/>
      <c r="L25" s="105"/>
    </row>
    <row r="26" spans="9:12" x14ac:dyDescent="0.3">
      <c r="I26" s="105"/>
      <c r="J26" s="105"/>
      <c r="K26" s="105"/>
      <c r="L26" s="105"/>
    </row>
    <row r="27" spans="9:12" x14ac:dyDescent="0.3">
      <c r="I27" s="105"/>
      <c r="J27" s="105"/>
      <c r="K27" s="105"/>
      <c r="L27" s="105"/>
    </row>
    <row r="28" spans="9:12" x14ac:dyDescent="0.3">
      <c r="I28" s="105"/>
      <c r="J28" s="105"/>
      <c r="K28" s="105"/>
      <c r="L28" s="105"/>
    </row>
    <row r="29" spans="9:12" x14ac:dyDescent="0.3">
      <c r="I29" s="105"/>
      <c r="J29" s="105"/>
      <c r="K29" s="105"/>
      <c r="L29" s="105"/>
    </row>
    <row r="30" spans="9:12" x14ac:dyDescent="0.3">
      <c r="I30" s="105"/>
      <c r="J30" s="105"/>
      <c r="K30" s="105"/>
      <c r="L30" s="105"/>
    </row>
    <row r="31" spans="9:12" x14ac:dyDescent="0.3">
      <c r="I31" s="105"/>
      <c r="J31" s="105"/>
      <c r="K31" s="105"/>
      <c r="L31" s="105"/>
    </row>
    <row r="32" spans="9:12" x14ac:dyDescent="0.3">
      <c r="I32" s="105"/>
      <c r="J32" s="105"/>
      <c r="K32" s="105"/>
      <c r="L32" s="105"/>
    </row>
  </sheetData>
  <sheetProtection algorithmName="SHA-512" hashValue="yFifORXEQbmHlJL9zLvR5XpAww/4kQvr7o/guUgxGpqUHrUvIVSZEgHISI1YahHNr39UMwPmvGwSJ4AdaQytKw==" saltValue="h76qL3kfMkTbGn0TkmHYvA==" spinCount="100000" sheet="1" objects="1" scenarios="1"/>
  <conditionalFormatting sqref="G6:G11 I5">
    <cfRule type="cellIs" dxfId="10" priority="10" operator="equal">
      <formula>"Pendiente"</formula>
    </cfRule>
    <cfRule type="cellIs" dxfId="9" priority="11" operator="equal">
      <formula>"En preparación"</formula>
    </cfRule>
    <cfRule type="cellIs" dxfId="8" priority="12" operator="equal">
      <formula>"Terminado"</formula>
    </cfRule>
  </conditionalFormatting>
  <conditionalFormatting sqref="M5">
    <cfRule type="cellIs" dxfId="7" priority="9" operator="greaterThan">
      <formula>0</formula>
    </cfRule>
  </conditionalFormatting>
  <conditionalFormatting sqref="F5:H5">
    <cfRule type="containsText" dxfId="6" priority="8" operator="containsText" text="#">
      <formula>NOT(ISERROR(SEARCH("#",F5)))</formula>
    </cfRule>
  </conditionalFormatting>
  <conditionalFormatting sqref="G5:H5">
    <cfRule type="cellIs" dxfId="5" priority="2" operator="equal">
      <formula>"Urgente"</formula>
    </cfRule>
  </conditionalFormatting>
  <conditionalFormatting sqref="G5">
    <cfRule type="containsText" dxfId="4" priority="1" operator="containsText" text="Urgente">
      <formula>NOT(ISERROR(SEARCH("Urgente",G5)))</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3073" r:id="rId4" name="btCopiaDashboard">
          <controlPr defaultSize="0" autoFill="0" autoLine="0" r:id="rId5">
            <anchor moveWithCells="1">
              <from>
                <xdr:col>10</xdr:col>
                <xdr:colOff>228600</xdr:colOff>
                <xdr:row>2</xdr:row>
                <xdr:rowOff>68580</xdr:rowOff>
              </from>
              <to>
                <xdr:col>11</xdr:col>
                <xdr:colOff>579120</xdr:colOff>
                <xdr:row>3</xdr:row>
                <xdr:rowOff>182880</xdr:rowOff>
              </to>
            </anchor>
          </controlPr>
        </control>
      </mc:Choice>
      <mc:Fallback>
        <control shapeId="3073" r:id="rId4" name="btCopiaDashboard"/>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8ED92D-C3B3-4E56-A0F8-C5762222C9BD}">
  <dimension ref="B3:E6"/>
  <sheetViews>
    <sheetView workbookViewId="0">
      <selection activeCell="C2" sqref="C2"/>
    </sheetView>
  </sheetViews>
  <sheetFormatPr baseColWidth="10" defaultRowHeight="14.4" x14ac:dyDescent="0.3"/>
  <cols>
    <col min="2" max="2" width="46.44140625" bestFit="1" customWidth="1"/>
    <col min="3" max="3" width="16.88671875" bestFit="1" customWidth="1"/>
    <col min="5" max="5" width="12" bestFit="1" customWidth="1"/>
  </cols>
  <sheetData>
    <row r="3" spans="2:5" x14ac:dyDescent="0.3">
      <c r="B3" s="104" t="s">
        <v>10361</v>
      </c>
    </row>
    <row r="4" spans="2:5" x14ac:dyDescent="0.3">
      <c r="B4" s="40" t="s">
        <v>10360</v>
      </c>
    </row>
    <row r="5" spans="2:5" x14ac:dyDescent="0.3">
      <c r="B5" s="105" t="s">
        <v>1</v>
      </c>
      <c r="C5" s="105" t="s">
        <v>11087</v>
      </c>
      <c r="D5" s="105" t="s">
        <v>10358</v>
      </c>
      <c r="E5" s="105" t="s">
        <v>10359</v>
      </c>
    </row>
    <row r="6" spans="2:5" x14ac:dyDescent="0.3">
      <c r="B6" s="105"/>
      <c r="C6" s="106">
        <v>45393</v>
      </c>
      <c r="D6" s="105"/>
      <c r="E6" s="105"/>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AB6480-7C72-46F5-81C6-6983EFB856DF}">
  <sheetPr codeName="Hoja12">
    <tabColor theme="9" tint="0.39997558519241921"/>
  </sheetPr>
  <dimension ref="A1:B1"/>
  <sheetViews>
    <sheetView workbookViewId="0">
      <selection activeCell="A2" sqref="A2"/>
    </sheetView>
  </sheetViews>
  <sheetFormatPr baseColWidth="10" defaultColWidth="11" defaultRowHeight="14.4" x14ac:dyDescent="0.3"/>
  <cols>
    <col min="2" max="2" width="12.6640625" customWidth="1"/>
    <col min="3" max="3" width="21.33203125" bestFit="1" customWidth="1"/>
    <col min="4" max="4" width="17.6640625" bestFit="1" customWidth="1"/>
  </cols>
  <sheetData>
    <row r="1" spans="1:2" x14ac:dyDescent="0.3">
      <c r="A1" t="s">
        <v>10358</v>
      </c>
      <c r="B1" t="s">
        <v>10359</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2398BB-3EBB-485F-9CE8-6FB6516F986C}">
  <sheetPr codeName="Hoja1">
    <tabColor rgb="FF92D050"/>
  </sheetPr>
  <dimension ref="A1:AR250"/>
  <sheetViews>
    <sheetView showGridLines="0" showRowColHeaders="0" zoomScale="110" zoomScaleNormal="110" workbookViewId="0">
      <selection activeCell="C2" sqref="C2"/>
    </sheetView>
  </sheetViews>
  <sheetFormatPr baseColWidth="10" defaultColWidth="11.44140625" defaultRowHeight="14.4" x14ac:dyDescent="0.3"/>
  <cols>
    <col min="1" max="1" width="12.5546875" customWidth="1"/>
    <col min="2" max="2" width="39.33203125" customWidth="1"/>
    <col min="3" max="3" width="77.6640625" customWidth="1"/>
    <col min="4" max="5" width="14.109375" customWidth="1"/>
    <col min="6" max="6" width="21.44140625" bestFit="1" customWidth="1"/>
    <col min="7" max="7" width="7.88671875" bestFit="1" customWidth="1"/>
    <col min="8" max="8" width="12" bestFit="1" customWidth="1"/>
    <col min="10" max="10" width="8.109375" bestFit="1" customWidth="1"/>
    <col min="11" max="11" width="9.109375" bestFit="1" customWidth="1"/>
    <col min="12" max="12" width="14.5546875" bestFit="1" customWidth="1"/>
    <col min="13" max="13" width="12.6640625" bestFit="1" customWidth="1"/>
    <col min="14" max="14" width="15.5546875" bestFit="1" customWidth="1"/>
    <col min="15" max="15" width="12.33203125" bestFit="1" customWidth="1"/>
    <col min="16" max="16" width="12.6640625" bestFit="1" customWidth="1"/>
    <col min="17" max="17" width="11.33203125" bestFit="1" customWidth="1"/>
    <col min="18" max="18" width="12.5546875" bestFit="1" customWidth="1"/>
    <col min="19" max="19" width="11.6640625" bestFit="1" customWidth="1"/>
    <col min="20" max="20" width="11.33203125" bestFit="1" customWidth="1"/>
    <col min="21" max="21" width="9.88671875" bestFit="1" customWidth="1"/>
    <col min="22" max="22" width="10.5546875" bestFit="1" customWidth="1"/>
    <col min="23" max="23" width="12.5546875" bestFit="1" customWidth="1"/>
    <col min="27" max="27" width="27" bestFit="1" customWidth="1"/>
    <col min="28" max="28" width="11.88671875" bestFit="1" customWidth="1"/>
    <col min="30" max="30" width="14.5546875" bestFit="1" customWidth="1"/>
  </cols>
  <sheetData>
    <row r="1" spans="1:44" ht="9.9" customHeight="1" x14ac:dyDescent="0.45">
      <c r="A1" s="94" t="str">
        <f>Dashboard!I5</f>
        <v>Pendiente</v>
      </c>
      <c r="B1" s="6"/>
      <c r="C1" s="6"/>
      <c r="D1" s="6"/>
      <c r="E1" s="6"/>
      <c r="F1" s="6"/>
      <c r="G1" s="6"/>
      <c r="H1" s="4"/>
      <c r="I1" s="4"/>
      <c r="J1" s="4"/>
      <c r="K1" s="4"/>
      <c r="L1" s="4"/>
      <c r="M1" s="4"/>
      <c r="N1" s="4"/>
      <c r="O1" s="4"/>
      <c r="P1" s="4"/>
      <c r="Q1" s="4"/>
      <c r="R1" s="4"/>
      <c r="S1" s="4"/>
      <c r="T1" s="4"/>
      <c r="U1" s="4"/>
      <c r="V1" s="4"/>
      <c r="W1" s="4"/>
      <c r="X1" s="4"/>
      <c r="Y1" s="4"/>
      <c r="Z1" s="4"/>
      <c r="AA1" s="4"/>
      <c r="AB1" s="4"/>
      <c r="AC1" s="4"/>
      <c r="AD1" s="4"/>
      <c r="AE1" s="4"/>
      <c r="AF1" s="4"/>
      <c r="AG1" s="4"/>
      <c r="AH1" s="4"/>
      <c r="AI1" s="4"/>
      <c r="AJ1" s="4"/>
      <c r="AK1" s="4"/>
      <c r="AL1" s="4"/>
      <c r="AM1" s="4"/>
      <c r="AN1" s="4"/>
      <c r="AO1" s="4"/>
      <c r="AP1" s="4"/>
      <c r="AQ1" s="4"/>
      <c r="AR1" s="4"/>
    </row>
    <row r="2" spans="1:44" ht="26.4" x14ac:dyDescent="0.55000000000000004">
      <c r="A2" s="93" t="s">
        <v>10356</v>
      </c>
      <c r="B2" s="46" t="s">
        <v>17</v>
      </c>
      <c r="C2" s="48" t="s">
        <v>9773</v>
      </c>
      <c r="D2" s="31" t="s">
        <v>19</v>
      </c>
      <c r="E2" s="31" t="e" cm="1">
        <f t="array" ref="E2">MATCH(Preparación!$C$2&amp;" | "&amp;"Pendiente",Pedidos_Tienda&amp;" | "&amp;Pedidos_Estado,0)&amp;" de "&amp;COUNT(Pedidos_Unidades)</f>
        <v>#N/A</v>
      </c>
      <c r="F2" s="6"/>
      <c r="G2" s="6"/>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row>
    <row r="3" spans="1:44" ht="3.75" customHeight="1" x14ac:dyDescent="0.45">
      <c r="A3" s="6"/>
      <c r="B3" s="7"/>
      <c r="C3" s="7"/>
      <c r="D3" s="6"/>
      <c r="E3" s="6"/>
      <c r="F3" s="6"/>
      <c r="G3" s="6"/>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row>
    <row r="4" spans="1:44" ht="27.75" customHeight="1" x14ac:dyDescent="0.45">
      <c r="A4" s="101">
        <v>45393</v>
      </c>
      <c r="B4" s="47" t="s">
        <v>20</v>
      </c>
      <c r="C4" s="55" t="s">
        <v>9779</v>
      </c>
      <c r="D4" s="31" t="s">
        <v>10351</v>
      </c>
      <c r="E4" s="84" t="s">
        <v>10353</v>
      </c>
      <c r="F4" s="6"/>
      <c r="G4" s="6"/>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c r="AQ4" s="4"/>
      <c r="AR4" s="4"/>
    </row>
    <row r="5" spans="1:44" ht="23.4" x14ac:dyDescent="0.45">
      <c r="A5" s="102"/>
      <c r="B5" s="18" t="s">
        <v>22</v>
      </c>
      <c r="C5" s="18"/>
      <c r="D5" s="19" t="s">
        <v>23</v>
      </c>
      <c r="E5" s="19" t="e" cm="1">
        <f t="array" ref="E5">MATCH(Preparación!$C$2&amp;" | "&amp;"Pendiente",Pedidos_Tienda&amp;" | "&amp;Pedidos_Estado,0)-(MATCH(Preparación!$C$2&amp;" | "&amp;"Pendiente",Pedidos_Tienda&amp;" | "&amp;Pedidos_Estado,0)-1)&amp;" de "&amp;COUNTIF(Pedidos_Tienda,Preparación!$C$2) &amp; IF(Líneas_Pausadas&gt;0, " (Pausadas: " &amp; Líneas_Pausadas &amp; ")", "")</f>
        <v>#N/A</v>
      </c>
      <c r="F5" s="6"/>
      <c r="G5" s="6"/>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c r="AQ5" s="4"/>
      <c r="AR5" s="4"/>
    </row>
    <row r="6" spans="1:44" ht="23.4" x14ac:dyDescent="0.45">
      <c r="A6" s="103"/>
      <c r="B6" s="108" t="e" cm="1">
        <f t="array" ref="B6">INDEX(Pedidos_Familia,MATCH($C$2 &amp; " | " &amp; "Pendiente", Pedidos_Tienda &amp; " | " &amp; Pedidos_Estado,0)) &amp; "  -  " &amp; INDEX(Pedidos_Subfamilia,MATCH($C$2 &amp; " | " &amp; "Pendiente", Pedidos_Tienda &amp; " | " &amp; Pedidos_Estado,0))</f>
        <v>#N/A</v>
      </c>
      <c r="C6" s="108"/>
      <c r="D6" s="32" t="s">
        <v>24</v>
      </c>
      <c r="E6" s="33" t="e">
        <f>INDEX(tblInventario[[#All],[Unidades por Caja]],MATCH(TEXT($B$9,"0"),tblInventario[[#All],[Número de artículo]],0))</f>
        <v>#N/A</v>
      </c>
      <c r="F6" s="36"/>
      <c r="G6" s="6"/>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c r="AQ6" s="4"/>
      <c r="AR6" s="4"/>
    </row>
    <row r="7" spans="1:44" ht="9.9" customHeight="1" x14ac:dyDescent="0.45">
      <c r="A7" s="6"/>
      <c r="B7" s="9"/>
      <c r="C7" s="9"/>
      <c r="D7" s="9"/>
      <c r="E7" s="6"/>
      <c r="F7" s="6"/>
      <c r="G7" s="6"/>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row>
    <row r="8" spans="1:44" ht="23.4" x14ac:dyDescent="0.45">
      <c r="A8" s="6"/>
      <c r="B8" s="13" t="s">
        <v>25</v>
      </c>
      <c r="C8" s="13" t="s">
        <v>26</v>
      </c>
      <c r="D8" s="12" t="s">
        <v>27</v>
      </c>
      <c r="E8" s="12" t="s">
        <v>28</v>
      </c>
      <c r="F8" s="12"/>
      <c r="G8" s="6"/>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c r="AQ8" s="4"/>
      <c r="AR8" s="4"/>
    </row>
    <row r="9" spans="1:44" ht="23.4" x14ac:dyDescent="0.45">
      <c r="A9" s="6"/>
      <c r="B9" s="76" t="e" cm="1">
        <f t="array" ref="B9">INDEX(Pedidos_Referencia,MATCH($C$2 &amp; " | " &amp; "Pendiente", Pedidos_Tienda &amp; " | " &amp; Pedidos_Estado,0))</f>
        <v>#N/A</v>
      </c>
      <c r="C9" s="77" t="e" cm="1">
        <f t="array" ref="C9">INDEX(Pedidos_Descripción,MATCH($C$2 &amp; " | " &amp; "Pendiente", Pedidos_Tienda &amp; " | " &amp; Pedidos_Estado,0))</f>
        <v>#N/A</v>
      </c>
      <c r="D9" s="78" t="e" cm="1">
        <f t="array" ref="D9">INDEX(Pedidos_Unidades,MATCH($C$2 &amp; " | " &amp; "Pendiente", Pedidos_Tienda &amp; " | " &amp; Pedidos_Estado,0))</f>
        <v>#N/A</v>
      </c>
      <c r="E9" s="79" t="e" cm="1">
        <f t="array" ref="E9">INDEX(Pedidos_Unidades,MATCH($C$2 &amp; " | " &amp; "Pendiente", Pedidos_Tienda &amp; " | " &amp; Pedidos_Estado,0)) / $E$6</f>
        <v>#N/A</v>
      </c>
      <c r="F9" s="6"/>
      <c r="G9" s="6"/>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c r="AQ9" s="4"/>
      <c r="AR9" s="4"/>
    </row>
    <row r="10" spans="1:44" ht="9.9" customHeight="1" x14ac:dyDescent="0.45">
      <c r="A10" s="6"/>
      <c r="B10" s="16"/>
      <c r="C10" s="16"/>
      <c r="D10" s="17"/>
      <c r="E10" s="17"/>
      <c r="F10" s="6"/>
      <c r="G10" s="6"/>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c r="AQ10" s="4"/>
      <c r="AR10" s="4"/>
    </row>
    <row r="11" spans="1:44" ht="24" thickBot="1" x14ac:dyDescent="0.5">
      <c r="A11" s="6"/>
      <c r="B11" s="6"/>
      <c r="C11" s="6"/>
      <c r="D11" s="7"/>
      <c r="E11" s="6"/>
      <c r="F11" s="6"/>
      <c r="G11" s="6"/>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c r="AQ11" s="4"/>
      <c r="AR11" s="4"/>
    </row>
    <row r="12" spans="1:44" s="22" customFormat="1" ht="33.9" customHeight="1" thickBot="1" x14ac:dyDescent="0.7">
      <c r="A12" s="20"/>
      <c r="B12" s="10" t="s">
        <v>29</v>
      </c>
      <c r="C12" s="27" t="s">
        <v>30</v>
      </c>
      <c r="D12" s="26" t="e">
        <f>Pivot!$E$15</f>
        <v>#N/A</v>
      </c>
      <c r="E12" s="72" t="str">
        <f>IF(IF(_xlfn.IFNA(MATCH(Código_a_Preparar&amp;"",Stock_por_lotes_Número_de_artículo,0),0)&lt;&gt;0,TRUE,FALSE), "L","")</f>
        <v/>
      </c>
      <c r="F12" s="20"/>
      <c r="G12" s="20"/>
      <c r="H12" s="20"/>
      <c r="I12" s="20"/>
      <c r="J12" s="20"/>
      <c r="K12" s="20"/>
      <c r="L12" s="20"/>
      <c r="M12" s="20"/>
      <c r="N12" s="20"/>
      <c r="O12" s="20"/>
      <c r="P12" s="20"/>
      <c r="Q12" s="20"/>
      <c r="R12" s="20"/>
      <c r="S12" s="20"/>
      <c r="T12" s="20"/>
      <c r="U12" s="20"/>
      <c r="V12" s="20"/>
      <c r="W12" s="20"/>
      <c r="X12" s="20"/>
      <c r="Y12" s="20"/>
      <c r="Z12" s="20"/>
      <c r="AA12" s="20"/>
      <c r="AB12" s="20"/>
      <c r="AC12" s="20"/>
      <c r="AD12" s="21"/>
      <c r="AE12" s="20"/>
      <c r="AF12" s="20"/>
      <c r="AG12" s="20"/>
      <c r="AH12" s="20"/>
      <c r="AI12" s="20"/>
      <c r="AJ12" s="20"/>
      <c r="AK12" s="20"/>
      <c r="AL12" s="20"/>
      <c r="AM12" s="20"/>
      <c r="AN12" s="20"/>
      <c r="AO12" s="20"/>
      <c r="AP12" s="20"/>
      <c r="AQ12" s="20"/>
      <c r="AR12" s="20"/>
    </row>
    <row r="13" spans="1:44" s="22" customFormat="1" ht="33.9" customHeight="1" thickBot="1" x14ac:dyDescent="0.7">
      <c r="A13" s="20"/>
      <c r="B13" s="10" t="s">
        <v>31</v>
      </c>
      <c r="C13" s="28"/>
      <c r="D13" s="26" t="e">
        <f>IF(C13=D9,2,IF($C$13&lt;$D$9,1,0))</f>
        <v>#N/A</v>
      </c>
      <c r="E13" s="20"/>
      <c r="F13" s="20"/>
      <c r="G13" s="20"/>
      <c r="H13" s="20"/>
      <c r="I13" s="20"/>
      <c r="J13" s="20"/>
      <c r="K13" s="20"/>
      <c r="L13" s="20"/>
      <c r="M13" s="20"/>
      <c r="N13" s="20"/>
      <c r="O13" s="20"/>
      <c r="P13" s="20"/>
      <c r="Q13" s="20"/>
      <c r="R13" s="20"/>
      <c r="S13" s="20"/>
      <c r="T13" s="20"/>
      <c r="U13" s="20"/>
      <c r="V13" s="20"/>
      <c r="W13" s="20"/>
      <c r="X13" s="20"/>
      <c r="Y13" s="20"/>
      <c r="Z13" s="20"/>
      <c r="AA13" s="20"/>
      <c r="AB13" s="20"/>
      <c r="AC13" s="20"/>
      <c r="AD13" s="21"/>
      <c r="AE13" s="20"/>
      <c r="AF13" s="20"/>
      <c r="AG13" s="20"/>
      <c r="AH13" s="20"/>
      <c r="AI13" s="20"/>
      <c r="AJ13" s="20"/>
      <c r="AK13" s="20"/>
      <c r="AL13" s="20"/>
      <c r="AM13" s="20"/>
      <c r="AN13" s="20"/>
      <c r="AO13" s="20"/>
      <c r="AP13" s="20"/>
      <c r="AQ13" s="20"/>
      <c r="AR13" s="20"/>
    </row>
    <row r="14" spans="1:44" ht="23.25" customHeight="1" x14ac:dyDescent="0.45">
      <c r="A14" s="6"/>
      <c r="B14" s="7"/>
      <c r="C14" s="8"/>
      <c r="D14" s="6"/>
      <c r="E14" s="6"/>
      <c r="F14" s="6"/>
      <c r="G14" s="6"/>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c r="AQ14" s="4"/>
      <c r="AR14" s="4"/>
    </row>
    <row r="15" spans="1:44" ht="23.4" x14ac:dyDescent="0.45">
      <c r="A15" s="6"/>
      <c r="B15" s="11"/>
      <c r="C15" s="11"/>
      <c r="D15" s="11"/>
      <c r="E15" s="11"/>
      <c r="F15" s="11"/>
      <c r="G15" s="6"/>
      <c r="H15" s="4"/>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c r="AQ15" s="4"/>
      <c r="AR15" s="4"/>
    </row>
    <row r="16" spans="1:44" ht="23.4" x14ac:dyDescent="0.45">
      <c r="A16" s="11"/>
      <c r="B16" s="11"/>
      <c r="C16" s="11"/>
      <c r="D16" s="109" t="s">
        <v>9766</v>
      </c>
      <c r="E16" s="109"/>
      <c r="F16" s="11"/>
      <c r="G16" s="6"/>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c r="AQ16" s="4"/>
      <c r="AR16" s="4"/>
    </row>
    <row r="17" spans="1:44" ht="9.9" customHeight="1" x14ac:dyDescent="0.45">
      <c r="A17" s="11"/>
      <c r="B17" s="11"/>
      <c r="C17" s="11"/>
      <c r="D17" s="11"/>
      <c r="E17" s="11"/>
      <c r="F17" s="11"/>
      <c r="G17" s="6"/>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c r="AQ17" s="4"/>
      <c r="AR17" s="4"/>
    </row>
    <row r="18" spans="1:44" ht="9.9" customHeight="1" x14ac:dyDescent="0.45">
      <c r="A18" s="11"/>
      <c r="B18" s="11"/>
      <c r="C18" s="11"/>
      <c r="D18" s="11"/>
      <c r="E18" s="11"/>
      <c r="F18" s="11"/>
      <c r="G18" s="6"/>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c r="AQ18" s="4"/>
      <c r="AR18" s="4"/>
    </row>
    <row r="19" spans="1:44" ht="9.9" customHeight="1" x14ac:dyDescent="0.45">
      <c r="A19" s="11"/>
      <c r="B19" s="11"/>
      <c r="C19" s="11"/>
      <c r="D19" s="11"/>
      <c r="E19" s="11"/>
      <c r="F19" s="11"/>
      <c r="G19" s="6"/>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c r="AQ19" s="4"/>
      <c r="AR19" s="4"/>
    </row>
    <row r="20" spans="1:44" ht="24" thickBot="1" x14ac:dyDescent="0.5">
      <c r="A20" s="6"/>
      <c r="B20" s="11"/>
      <c r="C20" s="10"/>
      <c r="D20" s="10"/>
      <c r="E20" s="11"/>
      <c r="F20" s="11"/>
      <c r="G20" s="6"/>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c r="AQ20" s="4"/>
      <c r="AR20" s="4"/>
    </row>
    <row r="21" spans="1:44" ht="33.9" customHeight="1" x14ac:dyDescent="0.6">
      <c r="A21" s="6"/>
      <c r="B21" s="24" cm="1">
        <f t="array" ref="B21">IF(C21&lt;&gt;"",_xlfn.IFNA(MATCH(Código_a_Preparar&amp;"|"&amp;C21,Stock_por_lotes_Número_de_artículo&amp;"|"&amp;Stock_por_lotes_BatchNum,0),-1),0)</f>
        <v>0</v>
      </c>
      <c r="C21" s="34" t="s">
        <v>30</v>
      </c>
      <c r="D21" s="29"/>
      <c r="E21" s="11"/>
      <c r="F21" s="11"/>
      <c r="G21" s="6"/>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c r="AQ21" s="4"/>
      <c r="AR21" s="4"/>
    </row>
    <row r="22" spans="1:44" ht="33.9" customHeight="1" x14ac:dyDescent="0.6">
      <c r="A22" s="6"/>
      <c r="B22" s="24" cm="1">
        <f t="array" ref="B22">IF(C22&lt;&gt;"",_xlfn.IFNA(MATCH(Código_a_Preparar&amp;"|"&amp;C22,Stock_por_lotes_Número_de_artículo&amp;"|"&amp;Stock_por_lotes_BatchNum,0),-1),0)</f>
        <v>0</v>
      </c>
      <c r="C22" s="35" t="s">
        <v>30</v>
      </c>
      <c r="D22" s="30"/>
      <c r="E22" s="11"/>
      <c r="F22" s="11"/>
      <c r="G22" s="6"/>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c r="AQ22" s="4"/>
      <c r="AR22" s="4"/>
    </row>
    <row r="23" spans="1:44" ht="33.9" customHeight="1" x14ac:dyDescent="0.6">
      <c r="A23" s="6"/>
      <c r="B23" s="24" cm="1">
        <f t="array" ref="B23">IF(C23&lt;&gt;"",_xlfn.IFNA(MATCH(Código_a_Preparar&amp;"|"&amp;C23,Stock_por_lotes_Número_de_artículo&amp;"|"&amp;Stock_por_lotes_BatchNum,0),-1),0)</f>
        <v>0</v>
      </c>
      <c r="C23" s="35" t="s">
        <v>30</v>
      </c>
      <c r="D23" s="30"/>
      <c r="E23" s="11"/>
      <c r="F23" s="11"/>
      <c r="G23" s="6"/>
      <c r="H23" s="4"/>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c r="AQ23" s="4"/>
      <c r="AR23" s="4"/>
    </row>
    <row r="24" spans="1:44" ht="33.9" customHeight="1" x14ac:dyDescent="0.6">
      <c r="A24" s="6"/>
      <c r="B24" s="24" cm="1">
        <f t="array" ref="B24">IF(C24&lt;&gt;"",_xlfn.IFNA(MATCH(Código_a_Preparar&amp;"|"&amp;C24,Stock_por_lotes_Número_de_artículo&amp;"|"&amp;Stock_por_lotes_BatchNum,0),-1),0)</f>
        <v>0</v>
      </c>
      <c r="C24" s="35" t="s">
        <v>30</v>
      </c>
      <c r="D24" s="30"/>
      <c r="E24" s="11"/>
      <c r="F24" s="11"/>
      <c r="G24" s="6"/>
      <c r="H24" s="4"/>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c r="AQ24" s="4"/>
      <c r="AR24" s="4"/>
    </row>
    <row r="25" spans="1:44" ht="33.9" customHeight="1" x14ac:dyDescent="0.6">
      <c r="A25" s="6"/>
      <c r="B25" s="24" cm="1">
        <f t="array" ref="B25">IF(C25&lt;&gt;"",_xlfn.IFNA(MATCH(Código_a_Preparar&amp;"|"&amp;C25,Stock_por_lotes_Número_de_artículo&amp;"|"&amp;Stock_por_lotes_BatchNum,0),-1),0)</f>
        <v>0</v>
      </c>
      <c r="C25" s="35" t="s">
        <v>30</v>
      </c>
      <c r="D25" s="30"/>
      <c r="E25" s="11"/>
      <c r="F25" s="11"/>
      <c r="G25" s="6"/>
      <c r="H25" s="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c r="AQ25" s="4"/>
      <c r="AR25" s="4"/>
    </row>
    <row r="26" spans="1:44" x14ac:dyDescent="0.3">
      <c r="A26" s="4"/>
      <c r="B26" s="4"/>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c r="AQ26" s="4"/>
      <c r="AR26" s="4"/>
    </row>
    <row r="27" spans="1:44" x14ac:dyDescent="0.3">
      <c r="A27" s="4"/>
      <c r="B27" s="4"/>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c r="AQ27" s="4"/>
      <c r="AR27" s="4"/>
    </row>
    <row r="28" spans="1:44" x14ac:dyDescent="0.3">
      <c r="A28" s="4"/>
      <c r="B28" s="4"/>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c r="AR28" s="4"/>
    </row>
    <row r="29" spans="1:44" x14ac:dyDescent="0.3">
      <c r="A29" s="4"/>
      <c r="B29" s="4"/>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c r="AQ29" s="4"/>
      <c r="AR29" s="4"/>
    </row>
    <row r="30" spans="1:44" x14ac:dyDescent="0.3">
      <c r="A30" s="4"/>
      <c r="B30" s="73"/>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c r="AQ30" s="4"/>
      <c r="AR30" s="4"/>
    </row>
    <row r="31" spans="1:44" x14ac:dyDescent="0.3">
      <c r="A31" s="4"/>
      <c r="B31" s="4"/>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c r="AQ31" s="4"/>
      <c r="AR31" s="4"/>
    </row>
    <row r="32" spans="1:44" x14ac:dyDescent="0.3">
      <c r="A32" s="4"/>
      <c r="B32" s="4"/>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c r="AQ32" s="4"/>
      <c r="AR32" s="4"/>
    </row>
    <row r="33" spans="1:44" x14ac:dyDescent="0.3">
      <c r="A33" s="4"/>
      <c r="B33" s="4"/>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c r="AQ33" s="4"/>
      <c r="AR33" s="4"/>
    </row>
    <row r="34" spans="1:44" x14ac:dyDescent="0.3">
      <c r="A34" s="4"/>
      <c r="B34" s="4"/>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c r="AQ34" s="4"/>
      <c r="AR34" s="4"/>
    </row>
    <row r="35" spans="1:44" x14ac:dyDescent="0.3">
      <c r="A35" s="4"/>
      <c r="B35" s="4"/>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c r="AQ35" s="4"/>
      <c r="AR35" s="4"/>
    </row>
    <row r="36" spans="1:44" x14ac:dyDescent="0.3">
      <c r="A36" s="4"/>
      <c r="B36" s="4"/>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c r="AQ36" s="4"/>
      <c r="AR36" s="4"/>
    </row>
    <row r="37" spans="1:44" x14ac:dyDescent="0.3">
      <c r="A37" s="4"/>
      <c r="B37" s="4"/>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c r="AQ37" s="4"/>
      <c r="AR37" s="4"/>
    </row>
    <row r="38" spans="1:44" x14ac:dyDescent="0.3">
      <c r="A38" s="4"/>
      <c r="B38" s="4"/>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c r="AQ38" s="4"/>
      <c r="AR38" s="4"/>
    </row>
    <row r="39" spans="1:44" x14ac:dyDescent="0.3">
      <c r="A39" s="4"/>
      <c r="B39" s="4"/>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c r="AQ39" s="4"/>
      <c r="AR39" s="4"/>
    </row>
    <row r="40" spans="1:44" x14ac:dyDescent="0.3">
      <c r="A40" s="4"/>
      <c r="B40" s="4"/>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c r="AQ40" s="4"/>
      <c r="AR40" s="4"/>
    </row>
    <row r="41" spans="1:44" x14ac:dyDescent="0.3">
      <c r="A41" s="4"/>
      <c r="B41" s="4"/>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c r="AQ41" s="4"/>
      <c r="AR41" s="4"/>
    </row>
    <row r="42" spans="1:44" x14ac:dyDescent="0.3">
      <c r="A42" s="4"/>
      <c r="B42" s="4"/>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c r="AQ42" s="4"/>
      <c r="AR42" s="4"/>
    </row>
    <row r="43" spans="1:44" x14ac:dyDescent="0.3">
      <c r="A43" s="4"/>
      <c r="B43" s="4"/>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c r="AQ43" s="4"/>
      <c r="AR43" s="4"/>
    </row>
    <row r="44" spans="1:44" x14ac:dyDescent="0.3">
      <c r="A44" s="4"/>
      <c r="B44" s="4"/>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c r="AQ44" s="4"/>
      <c r="AR44" s="4"/>
    </row>
    <row r="45" spans="1:44" x14ac:dyDescent="0.3">
      <c r="A45" s="4"/>
      <c r="B45" s="4"/>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c r="AQ45" s="4"/>
      <c r="AR45" s="4"/>
    </row>
    <row r="46" spans="1:44" x14ac:dyDescent="0.3">
      <c r="A46" s="4"/>
      <c r="B46" s="4"/>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c r="AQ46" s="4"/>
      <c r="AR46" s="4"/>
    </row>
    <row r="47" spans="1:44" x14ac:dyDescent="0.3">
      <c r="A47" s="4"/>
      <c r="B47" s="4"/>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c r="AQ47" s="4"/>
      <c r="AR47" s="4"/>
    </row>
    <row r="48" spans="1:44" x14ac:dyDescent="0.3">
      <c r="A48" s="4"/>
      <c r="B48" s="4"/>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c r="AQ48" s="4"/>
      <c r="AR48" s="4"/>
    </row>
    <row r="49" spans="1:44" x14ac:dyDescent="0.3">
      <c r="A49" s="4"/>
      <c r="B49" s="4"/>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c r="AQ49" s="4"/>
      <c r="AR49" s="4"/>
    </row>
    <row r="50" spans="1:44" x14ac:dyDescent="0.3">
      <c r="A50" s="4"/>
      <c r="B50" s="4"/>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c r="AQ50" s="4"/>
      <c r="AR50" s="4"/>
    </row>
    <row r="51" spans="1:44" x14ac:dyDescent="0.3">
      <c r="A51" s="4"/>
      <c r="B51" s="4"/>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c r="AQ51" s="4"/>
      <c r="AR51" s="4"/>
    </row>
    <row r="52" spans="1:44" x14ac:dyDescent="0.3">
      <c r="A52" s="4"/>
      <c r="B52" s="4"/>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c r="AQ52" s="4"/>
      <c r="AR52" s="4"/>
    </row>
    <row r="53" spans="1:44" x14ac:dyDescent="0.3">
      <c r="A53" s="4"/>
      <c r="B53" s="4"/>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c r="AQ53" s="4"/>
      <c r="AR53" s="4"/>
    </row>
    <row r="54" spans="1:44" x14ac:dyDescent="0.3">
      <c r="A54" s="4"/>
      <c r="B54" s="4"/>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c r="AQ54" s="4"/>
      <c r="AR54" s="4"/>
    </row>
    <row r="55" spans="1:44" x14ac:dyDescent="0.3">
      <c r="A55" s="4"/>
      <c r="B55" s="4"/>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c r="AQ55" s="4"/>
      <c r="AR55" s="4"/>
    </row>
    <row r="56" spans="1:44" x14ac:dyDescent="0.3">
      <c r="A56" s="4"/>
      <c r="B56" s="4"/>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c r="AQ56" s="4"/>
      <c r="AR56" s="4"/>
    </row>
    <row r="57" spans="1:44" x14ac:dyDescent="0.3">
      <c r="A57" s="4"/>
      <c r="B57" s="4"/>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row>
    <row r="58" spans="1:44" x14ac:dyDescent="0.3">
      <c r="A58" s="4"/>
      <c r="B58" s="4"/>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c r="AQ58" s="4"/>
      <c r="AR58" s="4"/>
    </row>
    <row r="59" spans="1:44" x14ac:dyDescent="0.3">
      <c r="A59" s="4"/>
      <c r="B59" s="4"/>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row>
    <row r="60" spans="1:44" x14ac:dyDescent="0.3">
      <c r="A60" s="4"/>
      <c r="B60" s="4"/>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c r="AQ60" s="4"/>
      <c r="AR60" s="4"/>
    </row>
    <row r="61" spans="1:44" x14ac:dyDescent="0.3">
      <c r="A61" s="4"/>
      <c r="B61" s="4"/>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c r="AQ61" s="4"/>
      <c r="AR61" s="4"/>
    </row>
    <row r="62" spans="1:44" x14ac:dyDescent="0.3">
      <c r="A62" s="4"/>
      <c r="B62" s="4"/>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c r="AQ62" s="4"/>
      <c r="AR62" s="4"/>
    </row>
    <row r="63" spans="1:44" x14ac:dyDescent="0.3">
      <c r="A63" s="4"/>
      <c r="B63" s="4"/>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c r="AQ63" s="4"/>
      <c r="AR63" s="4"/>
    </row>
    <row r="64" spans="1:44" x14ac:dyDescent="0.3">
      <c r="A64" s="4"/>
      <c r="B64" s="4"/>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c r="AQ64" s="4"/>
      <c r="AR64" s="4"/>
    </row>
    <row r="65" spans="1:44" x14ac:dyDescent="0.3">
      <c r="A65" s="4"/>
      <c r="B65" s="4"/>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c r="AQ65" s="4"/>
      <c r="AR65" s="4"/>
    </row>
    <row r="66" spans="1:44" x14ac:dyDescent="0.3">
      <c r="A66" s="4"/>
      <c r="B66" s="4"/>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c r="AQ66" s="4"/>
      <c r="AR66" s="4"/>
    </row>
    <row r="67" spans="1:44" x14ac:dyDescent="0.3">
      <c r="A67" s="4"/>
      <c r="B67" s="4"/>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c r="AQ67" s="4"/>
      <c r="AR67" s="4"/>
    </row>
    <row r="68" spans="1:44" x14ac:dyDescent="0.3">
      <c r="A68" s="4"/>
      <c r="B68" s="4"/>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c r="AQ68" s="4"/>
      <c r="AR68" s="4"/>
    </row>
    <row r="69" spans="1:44" x14ac:dyDescent="0.3">
      <c r="A69" s="4"/>
      <c r="B69" s="4"/>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c r="AQ69" s="4"/>
      <c r="AR69" s="4"/>
    </row>
    <row r="70" spans="1:44" x14ac:dyDescent="0.3">
      <c r="A70" s="4"/>
      <c r="B70" s="4"/>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c r="AQ70" s="4"/>
      <c r="AR70" s="4"/>
    </row>
    <row r="71" spans="1:44" x14ac:dyDescent="0.3">
      <c r="A71" s="4"/>
      <c r="B71" s="4"/>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c r="AQ71" s="4"/>
      <c r="AR71" s="4"/>
    </row>
    <row r="72" spans="1:44" x14ac:dyDescent="0.3">
      <c r="A72" s="4"/>
      <c r="B72" s="4"/>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c r="AQ72" s="4"/>
      <c r="AR72" s="4"/>
    </row>
    <row r="73" spans="1:44" x14ac:dyDescent="0.3">
      <c r="A73" s="4"/>
      <c r="B73" s="4"/>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c r="AQ73" s="4"/>
      <c r="AR73" s="4"/>
    </row>
    <row r="74" spans="1:44" x14ac:dyDescent="0.3">
      <c r="A74" s="4"/>
      <c r="B74" s="4"/>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c r="AQ74" s="4"/>
      <c r="AR74" s="4"/>
    </row>
    <row r="75" spans="1:44" x14ac:dyDescent="0.3">
      <c r="A75" s="4"/>
      <c r="B75" s="4"/>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c r="AQ75" s="4"/>
      <c r="AR75" s="4"/>
    </row>
    <row r="76" spans="1:44" x14ac:dyDescent="0.3">
      <c r="A76" s="4"/>
      <c r="B76" s="4"/>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c r="AQ76" s="4"/>
      <c r="AR76" s="4"/>
    </row>
    <row r="77" spans="1:44" x14ac:dyDescent="0.3">
      <c r="A77" s="4"/>
      <c r="B77" s="4"/>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c r="AQ77" s="4"/>
      <c r="AR77" s="4"/>
    </row>
    <row r="78" spans="1:44" x14ac:dyDescent="0.3">
      <c r="A78" s="4"/>
      <c r="B78" s="4"/>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c r="AQ78" s="4"/>
      <c r="AR78" s="4"/>
    </row>
    <row r="79" spans="1:44" x14ac:dyDescent="0.3">
      <c r="A79" s="4"/>
      <c r="B79" s="4"/>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c r="AQ79" s="4"/>
      <c r="AR79" s="4"/>
    </row>
    <row r="80" spans="1:44" x14ac:dyDescent="0.3">
      <c r="A80" s="4"/>
      <c r="B80" s="4"/>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c r="AQ80" s="4"/>
      <c r="AR80" s="4"/>
    </row>
    <row r="81" spans="1:44" x14ac:dyDescent="0.3">
      <c r="A81" s="4"/>
      <c r="B81" s="4"/>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row>
    <row r="82" spans="1:44" x14ac:dyDescent="0.3">
      <c r="A82" s="4"/>
      <c r="B82" s="4"/>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c r="AQ82" s="4"/>
      <c r="AR82" s="4"/>
    </row>
    <row r="83" spans="1:44" x14ac:dyDescent="0.3">
      <c r="A83" s="4"/>
      <c r="B83" s="4"/>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row>
    <row r="84" spans="1:44" x14ac:dyDescent="0.3">
      <c r="A84" s="4"/>
      <c r="B84" s="4"/>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c r="AQ84" s="4"/>
      <c r="AR84" s="4"/>
    </row>
    <row r="85" spans="1:44" x14ac:dyDescent="0.3">
      <c r="A85" s="4"/>
      <c r="B85" s="4"/>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row>
    <row r="86" spans="1:44" x14ac:dyDescent="0.3">
      <c r="A86" s="4"/>
      <c r="B86" s="4"/>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c r="AQ86" s="4"/>
      <c r="AR86" s="4"/>
    </row>
    <row r="87" spans="1:44" x14ac:dyDescent="0.3">
      <c r="A87" s="4"/>
      <c r="B87" s="4"/>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c r="AQ87" s="4"/>
      <c r="AR87" s="4"/>
    </row>
    <row r="88" spans="1:44" x14ac:dyDescent="0.3">
      <c r="A88" s="4"/>
      <c r="B88" s="4"/>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c r="AQ88" s="4"/>
      <c r="AR88" s="4"/>
    </row>
    <row r="89" spans="1:44" x14ac:dyDescent="0.3">
      <c r="A89" s="4"/>
      <c r="B89" s="4"/>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c r="AQ89" s="4"/>
      <c r="AR89" s="4"/>
    </row>
    <row r="90" spans="1:44" x14ac:dyDescent="0.3">
      <c r="A90" s="4"/>
      <c r="B90" s="4"/>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c r="AQ90" s="4"/>
      <c r="AR90" s="4"/>
    </row>
    <row r="91" spans="1:44" x14ac:dyDescent="0.3">
      <c r="A91" s="4"/>
      <c r="B91" s="4"/>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c r="AQ91" s="4"/>
      <c r="AR91" s="4"/>
    </row>
    <row r="92" spans="1:44" x14ac:dyDescent="0.3">
      <c r="A92" s="4"/>
      <c r="B92" s="4"/>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c r="AQ92" s="4"/>
      <c r="AR92" s="4"/>
    </row>
    <row r="93" spans="1:44" x14ac:dyDescent="0.3">
      <c r="A93" s="4"/>
      <c r="B93" s="4"/>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c r="AQ93" s="4"/>
      <c r="AR93" s="4"/>
    </row>
    <row r="94" spans="1:44" x14ac:dyDescent="0.3">
      <c r="A94" s="4"/>
      <c r="B94" s="4"/>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c r="AQ94" s="4"/>
      <c r="AR94" s="4"/>
    </row>
    <row r="95" spans="1:44" x14ac:dyDescent="0.3">
      <c r="A95" s="4"/>
      <c r="B95" s="4"/>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c r="AQ95" s="4"/>
      <c r="AR95" s="4"/>
    </row>
    <row r="96" spans="1:44" x14ac:dyDescent="0.3">
      <c r="A96" s="4"/>
      <c r="B96" s="4"/>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c r="AQ96" s="4"/>
      <c r="AR96" s="4"/>
    </row>
    <row r="97" spans="1:44" x14ac:dyDescent="0.3">
      <c r="A97" s="4"/>
      <c r="B97" s="4"/>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c r="AQ97" s="4"/>
      <c r="AR97" s="4"/>
    </row>
    <row r="98" spans="1:44" x14ac:dyDescent="0.3">
      <c r="A98" s="4"/>
      <c r="B98" s="4"/>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c r="AQ98" s="4"/>
      <c r="AR98" s="4"/>
    </row>
    <row r="99" spans="1:44" x14ac:dyDescent="0.3">
      <c r="A99" s="4"/>
      <c r="B99" s="4"/>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c r="AQ99" s="4"/>
      <c r="AR99" s="4"/>
    </row>
    <row r="100" spans="1:44" x14ac:dyDescent="0.3">
      <c r="A100" s="4"/>
      <c r="B100" s="4"/>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c r="AQ100" s="4"/>
      <c r="AR100" s="4"/>
    </row>
    <row r="101" spans="1:44" x14ac:dyDescent="0.3">
      <c r="A101" s="4"/>
      <c r="B101" s="4"/>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c r="AQ101" s="4"/>
      <c r="AR101" s="4"/>
    </row>
    <row r="102" spans="1:44" x14ac:dyDescent="0.3">
      <c r="A102" s="4"/>
      <c r="B102" s="4"/>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c r="AQ102" s="4"/>
      <c r="AR102" s="4"/>
    </row>
    <row r="103" spans="1:44" x14ac:dyDescent="0.3">
      <c r="A103" s="4"/>
      <c r="B103" s="4"/>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c r="AQ103" s="4"/>
      <c r="AR103" s="4"/>
    </row>
    <row r="104" spans="1:44" x14ac:dyDescent="0.3">
      <c r="A104" s="4"/>
      <c r="B104" s="4"/>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c r="AQ104" s="4"/>
      <c r="AR104" s="4"/>
    </row>
    <row r="105" spans="1:44" x14ac:dyDescent="0.3">
      <c r="A105" s="4"/>
      <c r="B105" s="4"/>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c r="AQ105" s="4"/>
      <c r="AR105" s="4"/>
    </row>
    <row r="106" spans="1:44" x14ac:dyDescent="0.3">
      <c r="A106" s="4"/>
      <c r="B106" s="4"/>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c r="AQ106" s="4"/>
      <c r="AR106" s="4"/>
    </row>
    <row r="107" spans="1:44" x14ac:dyDescent="0.3">
      <c r="A107" s="4"/>
      <c r="B107" s="4"/>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c r="AQ107" s="4"/>
      <c r="AR107" s="4"/>
    </row>
    <row r="108" spans="1:44" x14ac:dyDescent="0.3">
      <c r="A108" s="4"/>
      <c r="B108" s="4"/>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c r="AQ108" s="4"/>
      <c r="AR108" s="4"/>
    </row>
    <row r="109" spans="1:44" x14ac:dyDescent="0.3">
      <c r="A109" s="4"/>
      <c r="B109" s="4"/>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c r="AQ109" s="4"/>
      <c r="AR109" s="4"/>
    </row>
    <row r="110" spans="1:44" x14ac:dyDescent="0.3">
      <c r="A110" s="4"/>
      <c r="B110" s="4"/>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c r="AQ110" s="4"/>
      <c r="AR110" s="4"/>
    </row>
    <row r="111" spans="1:44" x14ac:dyDescent="0.3">
      <c r="A111" s="4"/>
      <c r="B111" s="4"/>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c r="AQ111" s="4"/>
      <c r="AR111" s="4"/>
    </row>
    <row r="112" spans="1:44" x14ac:dyDescent="0.3">
      <c r="A112" s="4"/>
      <c r="B112" s="4"/>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c r="AQ112" s="4"/>
      <c r="AR112" s="4"/>
    </row>
    <row r="113" spans="1:44" x14ac:dyDescent="0.3">
      <c r="A113" s="4"/>
      <c r="B113" s="4"/>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c r="AQ113" s="4"/>
      <c r="AR113" s="4"/>
    </row>
    <row r="114" spans="1:44" x14ac:dyDescent="0.3">
      <c r="A114" s="4"/>
      <c r="B114" s="4"/>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c r="AQ114" s="4"/>
      <c r="AR114" s="4"/>
    </row>
    <row r="115" spans="1:44" x14ac:dyDescent="0.3">
      <c r="A115" s="4"/>
      <c r="B115" s="4"/>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c r="AQ115" s="4"/>
      <c r="AR115" s="4"/>
    </row>
    <row r="116" spans="1:44" x14ac:dyDescent="0.3">
      <c r="A116" s="4"/>
      <c r="B116" s="4"/>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c r="AQ116" s="4"/>
      <c r="AR116" s="4"/>
    </row>
    <row r="117" spans="1:44" x14ac:dyDescent="0.3">
      <c r="A117" s="4"/>
      <c r="B117" s="4"/>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c r="AQ117" s="4"/>
      <c r="AR117" s="4"/>
    </row>
    <row r="118" spans="1:44" x14ac:dyDescent="0.3">
      <c r="A118" s="4"/>
      <c r="B118" s="4"/>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c r="AQ118" s="4"/>
      <c r="AR118" s="4"/>
    </row>
    <row r="119" spans="1:44" x14ac:dyDescent="0.3">
      <c r="A119" s="4"/>
      <c r="B119" s="4"/>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c r="AQ119" s="4"/>
      <c r="AR119" s="4"/>
    </row>
    <row r="120" spans="1:44" x14ac:dyDescent="0.3">
      <c r="A120" s="4"/>
      <c r="B120" s="4"/>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c r="AQ120" s="4"/>
      <c r="AR120" s="4"/>
    </row>
    <row r="121" spans="1:44" x14ac:dyDescent="0.3">
      <c r="A121" s="4"/>
      <c r="B121" s="4"/>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c r="AQ121" s="4"/>
      <c r="AR121" s="4"/>
    </row>
    <row r="122" spans="1:44" x14ac:dyDescent="0.3">
      <c r="A122" s="4"/>
      <c r="B122" s="4"/>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c r="AQ122" s="4"/>
      <c r="AR122" s="4"/>
    </row>
    <row r="123" spans="1:44" x14ac:dyDescent="0.3">
      <c r="A123" s="4"/>
      <c r="B123" s="4"/>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c r="AQ123" s="4"/>
      <c r="AR123" s="4"/>
    </row>
    <row r="124" spans="1:44" x14ac:dyDescent="0.3">
      <c r="A124" s="4"/>
      <c r="B124" s="4"/>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c r="AQ124" s="4"/>
      <c r="AR124" s="4"/>
    </row>
    <row r="125" spans="1:44" x14ac:dyDescent="0.3">
      <c r="A125" s="4"/>
      <c r="B125" s="4"/>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c r="AQ125" s="4"/>
      <c r="AR125" s="4"/>
    </row>
    <row r="126" spans="1:44" x14ac:dyDescent="0.3">
      <c r="A126" s="4"/>
      <c r="B126" s="4"/>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c r="AQ126" s="4"/>
      <c r="AR126" s="4"/>
    </row>
    <row r="127" spans="1:44" x14ac:dyDescent="0.3">
      <c r="A127" s="4"/>
      <c r="B127" s="4"/>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c r="AQ127" s="4"/>
      <c r="AR127" s="4"/>
    </row>
    <row r="128" spans="1:44" x14ac:dyDescent="0.3">
      <c r="A128" s="4"/>
      <c r="B128" s="4"/>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c r="AQ128" s="4"/>
      <c r="AR128" s="4"/>
    </row>
    <row r="129" spans="1:44" x14ac:dyDescent="0.3">
      <c r="A129" s="4"/>
      <c r="B129" s="4"/>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c r="AQ129" s="4"/>
      <c r="AR129" s="4"/>
    </row>
    <row r="130" spans="1:44" x14ac:dyDescent="0.3">
      <c r="A130" s="4"/>
      <c r="B130" s="4"/>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c r="AQ130" s="4"/>
      <c r="AR130" s="4"/>
    </row>
    <row r="131" spans="1:44" x14ac:dyDescent="0.3">
      <c r="A131" s="4"/>
      <c r="B131" s="4"/>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c r="AQ131" s="4"/>
      <c r="AR131" s="4"/>
    </row>
    <row r="132" spans="1:44" x14ac:dyDescent="0.3">
      <c r="A132" s="4"/>
      <c r="B132" s="4"/>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c r="AQ132" s="4"/>
      <c r="AR132" s="4"/>
    </row>
    <row r="133" spans="1:44" x14ac:dyDescent="0.3">
      <c r="A133" s="4"/>
      <c r="B133" s="4"/>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c r="AQ133" s="4"/>
      <c r="AR133" s="4"/>
    </row>
    <row r="134" spans="1:44" x14ac:dyDescent="0.3">
      <c r="A134" s="4"/>
      <c r="B134" s="4"/>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c r="AQ134" s="4"/>
      <c r="AR134" s="4"/>
    </row>
    <row r="135" spans="1:44" x14ac:dyDescent="0.3">
      <c r="A135" s="4"/>
      <c r="B135" s="4"/>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c r="AQ135" s="4"/>
      <c r="AR135" s="4"/>
    </row>
    <row r="136" spans="1:44" x14ac:dyDescent="0.3">
      <c r="A136" s="4"/>
      <c r="B136" s="4"/>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c r="AQ136" s="4"/>
      <c r="AR136" s="4"/>
    </row>
    <row r="137" spans="1:44" x14ac:dyDescent="0.3">
      <c r="A137" s="4"/>
      <c r="B137" s="4"/>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c r="AQ137" s="4"/>
      <c r="AR137" s="4"/>
    </row>
    <row r="138" spans="1:44" x14ac:dyDescent="0.3">
      <c r="A138" s="4"/>
      <c r="B138" s="4"/>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c r="AQ138" s="4"/>
      <c r="AR138" s="4"/>
    </row>
    <row r="139" spans="1:44" x14ac:dyDescent="0.3">
      <c r="A139" s="4"/>
      <c r="B139" s="4"/>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c r="AQ139" s="4"/>
      <c r="AR139" s="4"/>
    </row>
    <row r="140" spans="1:44" x14ac:dyDescent="0.3">
      <c r="A140" s="4"/>
      <c r="B140" s="4"/>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c r="AQ140" s="4"/>
      <c r="AR140" s="4"/>
    </row>
    <row r="141" spans="1:44" x14ac:dyDescent="0.3">
      <c r="A141" s="4"/>
      <c r="B141" s="4"/>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c r="AQ141" s="4"/>
      <c r="AR141" s="4"/>
    </row>
    <row r="142" spans="1:44" x14ac:dyDescent="0.3">
      <c r="A142" s="4"/>
      <c r="B142" s="4"/>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c r="AQ142" s="4"/>
      <c r="AR142" s="4"/>
    </row>
    <row r="143" spans="1:44" x14ac:dyDescent="0.3">
      <c r="A143" s="4"/>
      <c r="B143" s="4"/>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c r="AQ143" s="4"/>
      <c r="AR143" s="4"/>
    </row>
    <row r="144" spans="1:44" x14ac:dyDescent="0.3">
      <c r="A144" s="4"/>
      <c r="B144" s="4"/>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c r="AQ144" s="4"/>
      <c r="AR144" s="4"/>
    </row>
    <row r="145" spans="1:44" x14ac:dyDescent="0.3">
      <c r="A145" s="4"/>
      <c r="B145" s="4"/>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c r="AQ145" s="4"/>
      <c r="AR145" s="4"/>
    </row>
    <row r="146" spans="1:44" x14ac:dyDescent="0.3">
      <c r="A146" s="4"/>
      <c r="B146" s="4"/>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c r="AQ146" s="4"/>
      <c r="AR146" s="4"/>
    </row>
    <row r="147" spans="1:44" x14ac:dyDescent="0.3">
      <c r="A147" s="4"/>
      <c r="B147" s="4"/>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c r="AQ147" s="4"/>
      <c r="AR147" s="4"/>
    </row>
    <row r="148" spans="1:44" x14ac:dyDescent="0.3">
      <c r="A148" s="4"/>
      <c r="B148" s="4"/>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c r="AQ148" s="4"/>
      <c r="AR148" s="4"/>
    </row>
    <row r="149" spans="1:44" x14ac:dyDescent="0.3">
      <c r="A149" s="4"/>
      <c r="B149" s="4"/>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c r="AQ149" s="4"/>
      <c r="AR149" s="4"/>
    </row>
    <row r="150" spans="1:44" x14ac:dyDescent="0.3">
      <c r="A150" s="4"/>
      <c r="B150" s="4"/>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c r="AQ150" s="4"/>
      <c r="AR150" s="4"/>
    </row>
    <row r="151" spans="1:44" x14ac:dyDescent="0.3">
      <c r="A151" s="4"/>
      <c r="B151" s="4"/>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c r="AQ151" s="4"/>
      <c r="AR151" s="4"/>
    </row>
    <row r="152" spans="1:44" x14ac:dyDescent="0.3">
      <c r="A152" s="4"/>
      <c r="B152" s="4"/>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c r="AQ152" s="4"/>
      <c r="AR152" s="4"/>
    </row>
    <row r="153" spans="1:44" x14ac:dyDescent="0.3">
      <c r="A153" s="4"/>
      <c r="B153" s="4"/>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c r="AQ153" s="4"/>
      <c r="AR153" s="4"/>
    </row>
    <row r="154" spans="1:44" x14ac:dyDescent="0.3">
      <c r="A154" s="4"/>
      <c r="B154" s="4"/>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c r="AQ154" s="4"/>
      <c r="AR154" s="4"/>
    </row>
    <row r="155" spans="1:44" x14ac:dyDescent="0.3">
      <c r="A155" s="4"/>
      <c r="B155" s="4"/>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c r="AQ155" s="4"/>
      <c r="AR155" s="4"/>
    </row>
    <row r="156" spans="1:44" x14ac:dyDescent="0.3">
      <c r="A156" s="4"/>
      <c r="B156" s="4"/>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c r="AQ156" s="4"/>
      <c r="AR156" s="4"/>
    </row>
    <row r="157" spans="1:44" x14ac:dyDescent="0.3">
      <c r="A157" s="4"/>
      <c r="B157" s="4"/>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c r="AQ157" s="4"/>
      <c r="AR157" s="4"/>
    </row>
    <row r="158" spans="1:44" x14ac:dyDescent="0.3">
      <c r="A158" s="4"/>
      <c r="B158" s="4"/>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c r="AQ158" s="4"/>
      <c r="AR158" s="4"/>
    </row>
    <row r="159" spans="1:44" x14ac:dyDescent="0.3">
      <c r="A159" s="4"/>
      <c r="B159" s="4"/>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c r="AQ159" s="4"/>
      <c r="AR159" s="4"/>
    </row>
    <row r="160" spans="1:44" x14ac:dyDescent="0.3">
      <c r="A160" s="4"/>
      <c r="B160" s="4"/>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c r="AQ160" s="4"/>
      <c r="AR160" s="4"/>
    </row>
    <row r="161" spans="1:44" x14ac:dyDescent="0.3">
      <c r="A161" s="4"/>
      <c r="B161" s="4"/>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c r="AQ161" s="4"/>
      <c r="AR161" s="4"/>
    </row>
    <row r="162" spans="1:44" x14ac:dyDescent="0.3">
      <c r="A162" s="4"/>
      <c r="B162" s="4"/>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c r="AQ162" s="4"/>
      <c r="AR162" s="4"/>
    </row>
    <row r="163" spans="1:44" x14ac:dyDescent="0.3">
      <c r="A163" s="4"/>
      <c r="B163" s="4"/>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c r="AQ163" s="4"/>
      <c r="AR163" s="4"/>
    </row>
    <row r="164" spans="1:44" x14ac:dyDescent="0.3">
      <c r="A164" s="4"/>
      <c r="B164" s="4"/>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c r="AQ164" s="4"/>
      <c r="AR164" s="4"/>
    </row>
    <row r="165" spans="1:44" x14ac:dyDescent="0.3">
      <c r="A165" s="4"/>
      <c r="B165" s="4"/>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c r="AQ165" s="4"/>
      <c r="AR165" s="4"/>
    </row>
    <row r="166" spans="1:44" x14ac:dyDescent="0.3">
      <c r="A166" s="4"/>
      <c r="B166" s="4"/>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c r="AQ166" s="4"/>
      <c r="AR166" s="4"/>
    </row>
    <row r="167" spans="1:44" x14ac:dyDescent="0.3">
      <c r="A167" s="4"/>
      <c r="B167" s="4"/>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c r="AQ167" s="4"/>
      <c r="AR167" s="4"/>
    </row>
    <row r="168" spans="1:44" x14ac:dyDescent="0.3">
      <c r="A168" s="4"/>
      <c r="B168" s="4"/>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c r="AQ168" s="4"/>
      <c r="AR168" s="4"/>
    </row>
    <row r="169" spans="1:44" x14ac:dyDescent="0.3">
      <c r="A169" s="4"/>
      <c r="B169" s="4"/>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c r="AQ169" s="4"/>
      <c r="AR169" s="4"/>
    </row>
    <row r="170" spans="1:44" x14ac:dyDescent="0.3">
      <c r="A170" s="4"/>
      <c r="B170" s="4"/>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c r="AQ170" s="4"/>
      <c r="AR170" s="4"/>
    </row>
    <row r="171" spans="1:44" x14ac:dyDescent="0.3">
      <c r="A171" s="4"/>
      <c r="B171" s="4"/>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c r="AQ171" s="4"/>
      <c r="AR171" s="4"/>
    </row>
    <row r="172" spans="1:44" x14ac:dyDescent="0.3">
      <c r="A172" s="4"/>
      <c r="B172" s="4"/>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c r="AQ172" s="4"/>
      <c r="AR172" s="4"/>
    </row>
    <row r="173" spans="1:44" x14ac:dyDescent="0.3">
      <c r="A173" s="4"/>
      <c r="B173" s="4"/>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c r="AQ173" s="4"/>
      <c r="AR173" s="4"/>
    </row>
    <row r="174" spans="1:44" x14ac:dyDescent="0.3">
      <c r="A174" s="4"/>
      <c r="B174" s="4"/>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c r="AQ174" s="4"/>
      <c r="AR174" s="4"/>
    </row>
    <row r="175" spans="1:44" x14ac:dyDescent="0.3">
      <c r="A175" s="4"/>
      <c r="B175" s="4"/>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c r="AQ175" s="4"/>
      <c r="AR175" s="4"/>
    </row>
    <row r="176" spans="1:44" x14ac:dyDescent="0.3">
      <c r="A176" s="4"/>
      <c r="B176" s="4"/>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c r="AQ176" s="4"/>
      <c r="AR176" s="4"/>
    </row>
    <row r="177" spans="1:44" x14ac:dyDescent="0.3">
      <c r="A177" s="4"/>
      <c r="B177" s="4"/>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c r="AQ177" s="4"/>
      <c r="AR177" s="4"/>
    </row>
    <row r="178" spans="1:44" x14ac:dyDescent="0.3">
      <c r="A178" s="4"/>
      <c r="B178" s="4"/>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c r="AQ178" s="4"/>
      <c r="AR178" s="4"/>
    </row>
    <row r="179" spans="1:44" x14ac:dyDescent="0.3">
      <c r="A179" s="4"/>
      <c r="B179" s="4"/>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c r="AQ179" s="4"/>
      <c r="AR179" s="4"/>
    </row>
    <row r="180" spans="1:44" x14ac:dyDescent="0.3">
      <c r="A180" s="4"/>
      <c r="B180" s="4"/>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c r="AQ180" s="4"/>
      <c r="AR180" s="4"/>
    </row>
    <row r="181" spans="1:44" x14ac:dyDescent="0.3">
      <c r="A181" s="4"/>
      <c r="B181" s="4"/>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c r="AQ181" s="4"/>
      <c r="AR181" s="4"/>
    </row>
    <row r="182" spans="1:44" x14ac:dyDescent="0.3">
      <c r="A182" s="4"/>
      <c r="B182" s="4"/>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c r="AQ182" s="4"/>
      <c r="AR182" s="4"/>
    </row>
    <row r="183" spans="1:44" x14ac:dyDescent="0.3">
      <c r="A183" s="4"/>
      <c r="B183" s="4"/>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c r="AQ183" s="4"/>
      <c r="AR183" s="4"/>
    </row>
    <row r="184" spans="1:44" x14ac:dyDescent="0.3">
      <c r="A184" s="4"/>
      <c r="B184" s="4"/>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c r="AQ184" s="4"/>
      <c r="AR184" s="4"/>
    </row>
    <row r="185" spans="1:44" x14ac:dyDescent="0.3">
      <c r="A185" s="4"/>
      <c r="B185" s="4"/>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c r="AQ185" s="4"/>
      <c r="AR185" s="4"/>
    </row>
    <row r="186" spans="1:44" x14ac:dyDescent="0.3">
      <c r="A186" s="4"/>
      <c r="B186" s="4"/>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c r="AQ186" s="4"/>
      <c r="AR186" s="4"/>
    </row>
    <row r="187" spans="1:44" x14ac:dyDescent="0.3">
      <c r="A187" s="4"/>
      <c r="B187" s="4"/>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c r="AQ187" s="4"/>
      <c r="AR187" s="4"/>
    </row>
    <row r="188" spans="1:44" x14ac:dyDescent="0.3">
      <c r="A188" s="4"/>
      <c r="B188" s="4"/>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c r="AQ188" s="4"/>
      <c r="AR188" s="4"/>
    </row>
    <row r="189" spans="1:44" x14ac:dyDescent="0.3">
      <c r="A189" s="4"/>
      <c r="B189" s="4"/>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c r="AQ189" s="4"/>
      <c r="AR189" s="4"/>
    </row>
    <row r="190" spans="1:44" x14ac:dyDescent="0.3">
      <c r="A190" s="4"/>
      <c r="B190" s="4"/>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c r="AQ190" s="4"/>
      <c r="AR190" s="4"/>
    </row>
    <row r="191" spans="1:44" x14ac:dyDescent="0.3">
      <c r="A191" s="4"/>
      <c r="B191" s="4"/>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c r="AQ191" s="4"/>
      <c r="AR191" s="4"/>
    </row>
    <row r="192" spans="1:44" x14ac:dyDescent="0.3">
      <c r="A192" s="4"/>
      <c r="B192" s="4"/>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c r="AQ192" s="4"/>
      <c r="AR192" s="4"/>
    </row>
    <row r="193" spans="1:44" x14ac:dyDescent="0.3">
      <c r="A193" s="4"/>
      <c r="B193" s="4"/>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c r="AQ193" s="4"/>
      <c r="AR193" s="4"/>
    </row>
    <row r="194" spans="1:44" x14ac:dyDescent="0.3">
      <c r="A194" s="4"/>
      <c r="B194" s="4"/>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c r="AQ194" s="4"/>
      <c r="AR194" s="4"/>
    </row>
    <row r="195" spans="1:44" x14ac:dyDescent="0.3">
      <c r="A195" s="4"/>
      <c r="B195" s="4"/>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c r="AQ195" s="4"/>
      <c r="AR195" s="4"/>
    </row>
    <row r="196" spans="1:44" x14ac:dyDescent="0.3">
      <c r="A196" s="4"/>
      <c r="B196" s="4"/>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c r="AQ196" s="4"/>
      <c r="AR196" s="4"/>
    </row>
    <row r="197" spans="1:44" x14ac:dyDescent="0.3">
      <c r="A197" s="4"/>
      <c r="B197" s="4"/>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c r="AQ197" s="4"/>
      <c r="AR197" s="4"/>
    </row>
    <row r="198" spans="1:44" x14ac:dyDescent="0.3">
      <c r="A198" s="4"/>
      <c r="B198" s="4"/>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c r="AQ198" s="4"/>
      <c r="AR198" s="4"/>
    </row>
    <row r="199" spans="1:44" x14ac:dyDescent="0.3">
      <c r="A199" s="4"/>
      <c r="B199" s="4"/>
      <c r="C199" s="4"/>
      <c r="D199" s="4"/>
      <c r="E199" s="4"/>
      <c r="F199" s="4"/>
      <c r="G199" s="4"/>
      <c r="H199" s="4"/>
      <c r="I199" s="4"/>
      <c r="J199" s="4"/>
      <c r="K199" s="4"/>
      <c r="L199" s="4"/>
      <c r="M199" s="4"/>
      <c r="N199" s="4"/>
      <c r="O199" s="4"/>
      <c r="P199" s="4"/>
      <c r="Q199" s="4"/>
      <c r="R199" s="4"/>
      <c r="S199" s="4"/>
      <c r="T199" s="4"/>
      <c r="U199" s="4"/>
      <c r="V199" s="4"/>
      <c r="W199" s="4"/>
      <c r="X199" s="4"/>
      <c r="Y199" s="4"/>
      <c r="Z199" s="4"/>
      <c r="AA199" s="4"/>
      <c r="AB199" s="4"/>
      <c r="AC199" s="4"/>
      <c r="AD199" s="4"/>
      <c r="AE199" s="4"/>
      <c r="AF199" s="4"/>
      <c r="AG199" s="4"/>
      <c r="AH199" s="4"/>
      <c r="AI199" s="4"/>
      <c r="AJ199" s="4"/>
      <c r="AK199" s="4"/>
      <c r="AL199" s="4"/>
      <c r="AM199" s="4"/>
      <c r="AN199" s="4"/>
      <c r="AO199" s="4"/>
      <c r="AP199" s="4"/>
      <c r="AQ199" s="4"/>
      <c r="AR199" s="4"/>
    </row>
    <row r="200" spans="1:44" x14ac:dyDescent="0.3">
      <c r="A200" s="4"/>
      <c r="B200" s="4"/>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c r="AQ200" s="4"/>
      <c r="AR200" s="4"/>
    </row>
    <row r="201" spans="1:44" x14ac:dyDescent="0.3">
      <c r="A201" s="4"/>
      <c r="B201" s="4"/>
      <c r="C201" s="4"/>
      <c r="D201" s="4"/>
      <c r="E201" s="4"/>
      <c r="F201" s="4"/>
      <c r="G201" s="4"/>
      <c r="H201" s="4"/>
      <c r="I201" s="4"/>
      <c r="J201" s="4"/>
      <c r="K201" s="4"/>
      <c r="L201" s="4"/>
      <c r="M201" s="4"/>
      <c r="N201" s="4"/>
      <c r="O201" s="4"/>
      <c r="P201" s="4"/>
      <c r="Q201" s="4"/>
      <c r="R201" s="4"/>
      <c r="S201" s="4"/>
      <c r="T201" s="4"/>
      <c r="U201" s="4"/>
      <c r="V201" s="4"/>
      <c r="W201" s="4"/>
      <c r="X201" s="4"/>
      <c r="Y201" s="4"/>
      <c r="Z201" s="4"/>
      <c r="AA201" s="4"/>
      <c r="AB201" s="4"/>
      <c r="AC201" s="4"/>
      <c r="AD201" s="4"/>
      <c r="AE201" s="4"/>
      <c r="AF201" s="4"/>
      <c r="AG201" s="4"/>
      <c r="AH201" s="4"/>
      <c r="AI201" s="4"/>
      <c r="AJ201" s="4"/>
      <c r="AK201" s="4"/>
      <c r="AL201" s="4"/>
      <c r="AM201" s="4"/>
      <c r="AN201" s="4"/>
      <c r="AO201" s="4"/>
      <c r="AP201" s="4"/>
      <c r="AQ201" s="4"/>
      <c r="AR201" s="4"/>
    </row>
    <row r="202" spans="1:44" x14ac:dyDescent="0.3">
      <c r="A202" s="4"/>
      <c r="B202" s="4"/>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c r="AQ202" s="4"/>
      <c r="AR202" s="4"/>
    </row>
    <row r="203" spans="1:44" x14ac:dyDescent="0.3">
      <c r="A203" s="4"/>
      <c r="B203" s="4"/>
      <c r="C203" s="4"/>
      <c r="D203" s="4"/>
      <c r="E203" s="4"/>
      <c r="F203" s="4"/>
      <c r="G203" s="4"/>
      <c r="H203" s="4"/>
      <c r="I203" s="4"/>
      <c r="J203" s="4"/>
      <c r="K203" s="4"/>
      <c r="L203" s="4"/>
      <c r="M203" s="4"/>
      <c r="N203" s="4"/>
      <c r="O203" s="4"/>
      <c r="P203" s="4"/>
      <c r="Q203" s="4"/>
      <c r="R203" s="4"/>
      <c r="S203" s="4"/>
      <c r="T203" s="4"/>
      <c r="U203" s="4"/>
      <c r="V203" s="4"/>
      <c r="W203" s="4"/>
      <c r="X203" s="4"/>
      <c r="Y203" s="4"/>
      <c r="Z203" s="4"/>
      <c r="AA203" s="4"/>
      <c r="AB203" s="4"/>
      <c r="AC203" s="4"/>
      <c r="AD203" s="4"/>
      <c r="AE203" s="4"/>
      <c r="AF203" s="4"/>
      <c r="AG203" s="4"/>
      <c r="AH203" s="4"/>
      <c r="AI203" s="4"/>
      <c r="AJ203" s="4"/>
      <c r="AK203" s="4"/>
      <c r="AL203" s="4"/>
      <c r="AM203" s="4"/>
      <c r="AN203" s="4"/>
      <c r="AO203" s="4"/>
      <c r="AP203" s="4"/>
      <c r="AQ203" s="4"/>
      <c r="AR203" s="4"/>
    </row>
    <row r="204" spans="1:44" x14ac:dyDescent="0.3">
      <c r="A204" s="4"/>
      <c r="B204" s="4"/>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c r="AQ204" s="4"/>
      <c r="AR204" s="4"/>
    </row>
    <row r="205" spans="1:44" x14ac:dyDescent="0.3">
      <c r="A205" s="4"/>
      <c r="B205" s="4"/>
      <c r="C205" s="4"/>
      <c r="D205" s="4"/>
      <c r="E205" s="4"/>
      <c r="F205" s="4"/>
      <c r="G205" s="4"/>
      <c r="H205" s="4"/>
      <c r="I205" s="4"/>
      <c r="J205" s="4"/>
      <c r="K205" s="4"/>
      <c r="L205" s="4"/>
      <c r="M205" s="4"/>
      <c r="N205" s="4"/>
      <c r="O205" s="4"/>
      <c r="P205" s="4"/>
      <c r="Q205" s="4"/>
      <c r="R205" s="4"/>
      <c r="S205" s="4"/>
      <c r="T205" s="4"/>
      <c r="U205" s="4"/>
      <c r="V205" s="4"/>
      <c r="W205" s="4"/>
      <c r="X205" s="4"/>
      <c r="Y205" s="4"/>
      <c r="Z205" s="4"/>
      <c r="AA205" s="4"/>
      <c r="AB205" s="4"/>
      <c r="AC205" s="4"/>
      <c r="AD205" s="4"/>
      <c r="AE205" s="4"/>
      <c r="AF205" s="4"/>
      <c r="AG205" s="4"/>
      <c r="AH205" s="4"/>
      <c r="AI205" s="4"/>
      <c r="AJ205" s="4"/>
      <c r="AK205" s="4"/>
      <c r="AL205" s="4"/>
      <c r="AM205" s="4"/>
      <c r="AN205" s="4"/>
      <c r="AO205" s="4"/>
      <c r="AP205" s="4"/>
      <c r="AQ205" s="4"/>
      <c r="AR205" s="4"/>
    </row>
    <row r="206" spans="1:44" x14ac:dyDescent="0.3">
      <c r="A206" s="4"/>
      <c r="B206" s="4"/>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c r="AQ206" s="4"/>
      <c r="AR206" s="4"/>
    </row>
    <row r="207" spans="1:44" x14ac:dyDescent="0.3">
      <c r="A207" s="4"/>
      <c r="B207" s="4"/>
      <c r="C207" s="4"/>
      <c r="D207" s="4"/>
      <c r="E207" s="4"/>
      <c r="F207" s="4"/>
      <c r="G207" s="4"/>
      <c r="H207" s="4"/>
      <c r="I207" s="4"/>
      <c r="J207" s="4"/>
      <c r="K207" s="4"/>
      <c r="L207" s="4"/>
      <c r="M207" s="4"/>
      <c r="N207" s="4"/>
      <c r="O207" s="4"/>
      <c r="P207" s="4"/>
      <c r="Q207" s="4"/>
      <c r="R207" s="4"/>
      <c r="S207" s="4"/>
      <c r="T207" s="4"/>
      <c r="U207" s="4"/>
      <c r="V207" s="4"/>
      <c r="W207" s="4"/>
      <c r="X207" s="4"/>
      <c r="Y207" s="4"/>
      <c r="Z207" s="4"/>
      <c r="AA207" s="4"/>
      <c r="AB207" s="4"/>
      <c r="AC207" s="4"/>
      <c r="AD207" s="4"/>
      <c r="AE207" s="4"/>
      <c r="AF207" s="4"/>
      <c r="AG207" s="4"/>
      <c r="AH207" s="4"/>
      <c r="AI207" s="4"/>
      <c r="AJ207" s="4"/>
      <c r="AK207" s="4"/>
      <c r="AL207" s="4"/>
      <c r="AM207" s="4"/>
      <c r="AN207" s="4"/>
      <c r="AO207" s="4"/>
      <c r="AP207" s="4"/>
      <c r="AQ207" s="4"/>
      <c r="AR207" s="4"/>
    </row>
    <row r="208" spans="1:44" x14ac:dyDescent="0.3">
      <c r="A208" s="4"/>
      <c r="B208" s="4"/>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c r="AQ208" s="4"/>
      <c r="AR208" s="4"/>
    </row>
    <row r="209" spans="1:44" x14ac:dyDescent="0.3">
      <c r="A209" s="4"/>
      <c r="B209" s="4"/>
      <c r="C209" s="4"/>
      <c r="D209" s="4"/>
      <c r="E209" s="4"/>
      <c r="F209" s="4"/>
      <c r="G209" s="4"/>
      <c r="H209" s="4"/>
      <c r="I209" s="4"/>
      <c r="J209" s="4"/>
      <c r="K209" s="4"/>
      <c r="L209" s="4"/>
      <c r="M209" s="4"/>
      <c r="N209" s="4"/>
      <c r="O209" s="4"/>
      <c r="P209" s="4"/>
      <c r="Q209" s="4"/>
      <c r="R209" s="4"/>
      <c r="S209" s="4"/>
      <c r="T209" s="4"/>
      <c r="U209" s="4"/>
      <c r="V209" s="4"/>
      <c r="W209" s="4"/>
      <c r="X209" s="4"/>
      <c r="Y209" s="4"/>
      <c r="Z209" s="4"/>
      <c r="AA209" s="4"/>
      <c r="AB209" s="4"/>
      <c r="AC209" s="4"/>
      <c r="AD209" s="4"/>
      <c r="AE209" s="4"/>
      <c r="AF209" s="4"/>
      <c r="AG209" s="4"/>
      <c r="AH209" s="4"/>
      <c r="AI209" s="4"/>
      <c r="AJ209" s="4"/>
      <c r="AK209" s="4"/>
      <c r="AL209" s="4"/>
      <c r="AM209" s="4"/>
      <c r="AN209" s="4"/>
      <c r="AO209" s="4"/>
      <c r="AP209" s="4"/>
      <c r="AQ209" s="4"/>
      <c r="AR209" s="4"/>
    </row>
    <row r="210" spans="1:44" x14ac:dyDescent="0.3">
      <c r="A210" s="4"/>
      <c r="B210" s="4"/>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c r="AQ210" s="4"/>
      <c r="AR210" s="4"/>
    </row>
    <row r="211" spans="1:44" x14ac:dyDescent="0.3">
      <c r="A211" s="4"/>
      <c r="B211" s="4"/>
      <c r="C211" s="4"/>
      <c r="D211" s="4"/>
      <c r="E211" s="4"/>
      <c r="F211" s="4"/>
      <c r="G211" s="4"/>
      <c r="H211" s="4"/>
      <c r="I211" s="4"/>
      <c r="J211" s="4"/>
      <c r="K211" s="4"/>
      <c r="L211" s="4"/>
      <c r="M211" s="4"/>
      <c r="N211" s="4"/>
      <c r="O211" s="4"/>
      <c r="P211" s="4"/>
      <c r="Q211" s="4"/>
      <c r="R211" s="4"/>
      <c r="S211" s="4"/>
      <c r="T211" s="4"/>
      <c r="U211" s="4"/>
      <c r="V211" s="4"/>
      <c r="W211" s="4"/>
      <c r="X211" s="4"/>
      <c r="Y211" s="4"/>
      <c r="Z211" s="4"/>
      <c r="AA211" s="4"/>
      <c r="AB211" s="4"/>
      <c r="AC211" s="4"/>
      <c r="AD211" s="4"/>
      <c r="AE211" s="4"/>
      <c r="AF211" s="4"/>
      <c r="AG211" s="4"/>
      <c r="AH211" s="4"/>
      <c r="AI211" s="4"/>
      <c r="AJ211" s="4"/>
      <c r="AK211" s="4"/>
      <c r="AL211" s="4"/>
      <c r="AM211" s="4"/>
      <c r="AN211" s="4"/>
      <c r="AO211" s="4"/>
      <c r="AP211" s="4"/>
      <c r="AQ211" s="4"/>
      <c r="AR211" s="4"/>
    </row>
    <row r="212" spans="1:44" x14ac:dyDescent="0.3">
      <c r="A212" s="4"/>
      <c r="B212" s="4"/>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c r="AQ212" s="4"/>
      <c r="AR212" s="4"/>
    </row>
    <row r="213" spans="1:44" x14ac:dyDescent="0.3">
      <c r="A213" s="4"/>
      <c r="B213" s="4"/>
      <c r="C213" s="4"/>
      <c r="D213" s="4"/>
      <c r="E213" s="4"/>
      <c r="F213" s="4"/>
      <c r="G213" s="4"/>
      <c r="H213" s="4"/>
      <c r="I213" s="4"/>
      <c r="J213" s="4"/>
      <c r="K213" s="4"/>
      <c r="L213" s="4"/>
      <c r="M213" s="4"/>
      <c r="N213" s="4"/>
      <c r="O213" s="4"/>
      <c r="P213" s="4"/>
      <c r="Q213" s="4"/>
      <c r="R213" s="4"/>
      <c r="S213" s="4"/>
      <c r="T213" s="4"/>
      <c r="U213" s="4"/>
      <c r="V213" s="4"/>
      <c r="W213" s="4"/>
      <c r="X213" s="4"/>
      <c r="Y213" s="4"/>
      <c r="Z213" s="4"/>
      <c r="AA213" s="4"/>
      <c r="AB213" s="4"/>
      <c r="AC213" s="4"/>
      <c r="AD213" s="4"/>
      <c r="AE213" s="4"/>
      <c r="AF213" s="4"/>
      <c r="AG213" s="4"/>
      <c r="AH213" s="4"/>
      <c r="AI213" s="4"/>
      <c r="AJ213" s="4"/>
      <c r="AK213" s="4"/>
      <c r="AL213" s="4"/>
      <c r="AM213" s="4"/>
      <c r="AN213" s="4"/>
      <c r="AO213" s="4"/>
      <c r="AP213" s="4"/>
      <c r="AQ213" s="4"/>
      <c r="AR213" s="4"/>
    </row>
    <row r="214" spans="1:44" x14ac:dyDescent="0.3">
      <c r="A214" s="4"/>
      <c r="B214" s="4"/>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c r="AQ214" s="4"/>
      <c r="AR214" s="4"/>
    </row>
    <row r="215" spans="1:44" x14ac:dyDescent="0.3">
      <c r="A215" s="4"/>
      <c r="B215" s="4"/>
      <c r="C215" s="4"/>
      <c r="D215" s="4"/>
      <c r="E215" s="4"/>
      <c r="F215" s="4"/>
      <c r="G215" s="4"/>
      <c r="H215" s="4"/>
      <c r="I215" s="4"/>
      <c r="J215" s="4"/>
      <c r="K215" s="4"/>
      <c r="L215" s="4"/>
      <c r="M215" s="4"/>
      <c r="N215" s="4"/>
      <c r="O215" s="4"/>
      <c r="P215" s="4"/>
      <c r="Q215" s="4"/>
      <c r="R215" s="4"/>
      <c r="S215" s="4"/>
      <c r="T215" s="4"/>
      <c r="U215" s="4"/>
      <c r="V215" s="4"/>
      <c r="W215" s="4"/>
      <c r="X215" s="4"/>
      <c r="Y215" s="4"/>
      <c r="Z215" s="4"/>
      <c r="AA215" s="4"/>
      <c r="AB215" s="4"/>
      <c r="AC215" s="4"/>
      <c r="AD215" s="4"/>
      <c r="AE215" s="4"/>
      <c r="AF215" s="4"/>
      <c r="AG215" s="4"/>
      <c r="AH215" s="4"/>
      <c r="AI215" s="4"/>
      <c r="AJ215" s="4"/>
      <c r="AK215" s="4"/>
      <c r="AL215" s="4"/>
      <c r="AM215" s="4"/>
      <c r="AN215" s="4"/>
      <c r="AO215" s="4"/>
      <c r="AP215" s="4"/>
      <c r="AQ215" s="4"/>
      <c r="AR215" s="4"/>
    </row>
    <row r="216" spans="1:44" x14ac:dyDescent="0.3">
      <c r="A216" s="4"/>
      <c r="B216" s="4"/>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c r="AQ216" s="4"/>
      <c r="AR216" s="4"/>
    </row>
    <row r="217" spans="1:44" x14ac:dyDescent="0.3">
      <c r="A217" s="4"/>
      <c r="B217" s="4"/>
      <c r="C217" s="4"/>
      <c r="D217" s="4"/>
      <c r="E217" s="4"/>
      <c r="F217" s="4"/>
      <c r="G217" s="4"/>
      <c r="H217" s="4"/>
      <c r="I217" s="4"/>
      <c r="J217" s="4"/>
      <c r="K217" s="4"/>
      <c r="L217" s="4"/>
      <c r="M217" s="4"/>
      <c r="N217" s="4"/>
      <c r="O217" s="4"/>
      <c r="P217" s="4"/>
      <c r="Q217" s="4"/>
      <c r="R217" s="4"/>
      <c r="S217" s="4"/>
      <c r="T217" s="4"/>
      <c r="U217" s="4"/>
      <c r="V217" s="4"/>
      <c r="W217" s="4"/>
      <c r="X217" s="4"/>
      <c r="Y217" s="4"/>
      <c r="Z217" s="4"/>
      <c r="AA217" s="4"/>
      <c r="AB217" s="4"/>
      <c r="AC217" s="4"/>
      <c r="AD217" s="4"/>
      <c r="AE217" s="4"/>
      <c r="AF217" s="4"/>
      <c r="AG217" s="4"/>
      <c r="AH217" s="4"/>
      <c r="AI217" s="4"/>
      <c r="AJ217" s="4"/>
      <c r="AK217" s="4"/>
      <c r="AL217" s="4"/>
      <c r="AM217" s="4"/>
      <c r="AN217" s="4"/>
      <c r="AO217" s="4"/>
      <c r="AP217" s="4"/>
      <c r="AQ217" s="4"/>
      <c r="AR217" s="4"/>
    </row>
    <row r="218" spans="1:44" x14ac:dyDescent="0.3">
      <c r="A218" s="4"/>
      <c r="B218" s="4"/>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c r="AQ218" s="4"/>
      <c r="AR218" s="4"/>
    </row>
    <row r="219" spans="1:44" x14ac:dyDescent="0.3">
      <c r="A219" s="4"/>
      <c r="B219" s="4"/>
      <c r="C219" s="4"/>
      <c r="D219" s="4"/>
      <c r="E219" s="4"/>
      <c r="F219" s="4"/>
      <c r="G219" s="4"/>
      <c r="H219" s="4"/>
      <c r="I219" s="4"/>
      <c r="J219" s="4"/>
      <c r="K219" s="4"/>
      <c r="L219" s="4"/>
      <c r="M219" s="4"/>
      <c r="N219" s="4"/>
      <c r="O219" s="4"/>
      <c r="P219" s="4"/>
      <c r="Q219" s="4"/>
      <c r="R219" s="4"/>
      <c r="S219" s="4"/>
      <c r="T219" s="4"/>
      <c r="U219" s="4"/>
      <c r="V219" s="4"/>
      <c r="W219" s="4"/>
      <c r="X219" s="4"/>
      <c r="Y219" s="4"/>
      <c r="Z219" s="4"/>
      <c r="AA219" s="4"/>
      <c r="AB219" s="4"/>
      <c r="AC219" s="4"/>
      <c r="AD219" s="4"/>
      <c r="AE219" s="4"/>
      <c r="AF219" s="4"/>
      <c r="AG219" s="4"/>
      <c r="AH219" s="4"/>
      <c r="AI219" s="4"/>
      <c r="AJ219" s="4"/>
      <c r="AK219" s="4"/>
      <c r="AL219" s="4"/>
      <c r="AM219" s="4"/>
      <c r="AN219" s="4"/>
      <c r="AO219" s="4"/>
      <c r="AP219" s="4"/>
      <c r="AQ219" s="4"/>
      <c r="AR219" s="4"/>
    </row>
    <row r="220" spans="1:44" x14ac:dyDescent="0.3">
      <c r="A220" s="4"/>
      <c r="B220" s="4"/>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c r="AQ220" s="4"/>
      <c r="AR220" s="4"/>
    </row>
    <row r="221" spans="1:44" x14ac:dyDescent="0.3">
      <c r="A221" s="4"/>
      <c r="B221" s="4"/>
      <c r="C221" s="4"/>
      <c r="D221" s="4"/>
      <c r="E221" s="4"/>
      <c r="F221" s="4"/>
      <c r="G221" s="4"/>
      <c r="H221" s="4"/>
      <c r="I221" s="4"/>
      <c r="J221" s="4"/>
      <c r="K221" s="4"/>
      <c r="L221" s="4"/>
      <c r="M221" s="4"/>
      <c r="N221" s="4"/>
      <c r="O221" s="4"/>
      <c r="P221" s="4"/>
      <c r="Q221" s="4"/>
      <c r="R221" s="4"/>
      <c r="S221" s="4"/>
      <c r="T221" s="4"/>
      <c r="U221" s="4"/>
      <c r="V221" s="4"/>
      <c r="W221" s="4"/>
      <c r="X221" s="4"/>
      <c r="Y221" s="4"/>
      <c r="Z221" s="4"/>
      <c r="AA221" s="4"/>
      <c r="AB221" s="4"/>
      <c r="AC221" s="4"/>
      <c r="AD221" s="4"/>
      <c r="AE221" s="4"/>
      <c r="AF221" s="4"/>
      <c r="AG221" s="4"/>
      <c r="AH221" s="4"/>
      <c r="AI221" s="4"/>
      <c r="AJ221" s="4"/>
      <c r="AK221" s="4"/>
      <c r="AL221" s="4"/>
      <c r="AM221" s="4"/>
      <c r="AN221" s="4"/>
      <c r="AO221" s="4"/>
      <c r="AP221" s="4"/>
      <c r="AQ221" s="4"/>
      <c r="AR221" s="4"/>
    </row>
    <row r="222" spans="1:44" x14ac:dyDescent="0.3">
      <c r="A222" s="4"/>
      <c r="B222" s="4"/>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c r="AQ222" s="4"/>
      <c r="AR222" s="4"/>
    </row>
    <row r="223" spans="1:44" x14ac:dyDescent="0.3">
      <c r="A223" s="4"/>
      <c r="B223" s="4"/>
      <c r="C223" s="4"/>
      <c r="D223" s="4"/>
      <c r="E223" s="4"/>
      <c r="F223" s="4"/>
      <c r="G223" s="4"/>
      <c r="H223" s="4"/>
      <c r="I223" s="4"/>
      <c r="J223" s="4"/>
      <c r="K223" s="4"/>
      <c r="L223" s="4"/>
      <c r="M223" s="4"/>
      <c r="N223" s="4"/>
      <c r="O223" s="4"/>
      <c r="P223" s="4"/>
      <c r="Q223" s="4"/>
      <c r="R223" s="4"/>
      <c r="S223" s="4"/>
      <c r="T223" s="4"/>
      <c r="U223" s="4"/>
      <c r="V223" s="4"/>
      <c r="W223" s="4"/>
      <c r="X223" s="4"/>
      <c r="Y223" s="4"/>
      <c r="Z223" s="4"/>
      <c r="AA223" s="4"/>
      <c r="AB223" s="4"/>
      <c r="AC223" s="4"/>
      <c r="AD223" s="4"/>
      <c r="AE223" s="4"/>
      <c r="AF223" s="4"/>
      <c r="AG223" s="4"/>
      <c r="AH223" s="4"/>
      <c r="AI223" s="4"/>
      <c r="AJ223" s="4"/>
      <c r="AK223" s="4"/>
      <c r="AL223" s="4"/>
      <c r="AM223" s="4"/>
      <c r="AN223" s="4"/>
      <c r="AO223" s="4"/>
      <c r="AP223" s="4"/>
      <c r="AQ223" s="4"/>
      <c r="AR223" s="4"/>
    </row>
    <row r="224" spans="1:44" x14ac:dyDescent="0.3">
      <c r="A224" s="4"/>
      <c r="B224" s="4"/>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c r="AQ224" s="4"/>
      <c r="AR224" s="4"/>
    </row>
    <row r="225" spans="1:44" x14ac:dyDescent="0.3">
      <c r="A225" s="4"/>
      <c r="B225" s="4"/>
      <c r="C225" s="4"/>
      <c r="D225" s="4"/>
      <c r="E225" s="4"/>
      <c r="F225" s="4"/>
      <c r="G225" s="4"/>
      <c r="H225" s="4"/>
      <c r="I225" s="4"/>
      <c r="J225" s="4"/>
      <c r="K225" s="4"/>
      <c r="L225" s="4"/>
      <c r="M225" s="4"/>
      <c r="N225" s="4"/>
      <c r="O225" s="4"/>
      <c r="P225" s="4"/>
      <c r="Q225" s="4"/>
      <c r="R225" s="4"/>
      <c r="S225" s="4"/>
      <c r="T225" s="4"/>
      <c r="U225" s="4"/>
      <c r="V225" s="4"/>
      <c r="W225" s="4"/>
      <c r="X225" s="4"/>
      <c r="Y225" s="4"/>
      <c r="Z225" s="4"/>
      <c r="AA225" s="4"/>
      <c r="AB225" s="4"/>
      <c r="AC225" s="4"/>
      <c r="AD225" s="4"/>
      <c r="AE225" s="4"/>
      <c r="AF225" s="4"/>
      <c r="AG225" s="4"/>
      <c r="AH225" s="4"/>
      <c r="AI225" s="4"/>
      <c r="AJ225" s="4"/>
      <c r="AK225" s="4"/>
      <c r="AL225" s="4"/>
      <c r="AM225" s="4"/>
      <c r="AN225" s="4"/>
      <c r="AO225" s="4"/>
      <c r="AP225" s="4"/>
      <c r="AQ225" s="4"/>
      <c r="AR225" s="4"/>
    </row>
    <row r="226" spans="1:44" x14ac:dyDescent="0.3">
      <c r="A226" s="4"/>
      <c r="B226" s="4"/>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c r="AQ226" s="4"/>
      <c r="AR226" s="4"/>
    </row>
    <row r="227" spans="1:44" x14ac:dyDescent="0.3">
      <c r="A227" s="4"/>
      <c r="B227" s="4"/>
      <c r="C227" s="4"/>
      <c r="D227" s="4"/>
      <c r="E227" s="4"/>
      <c r="F227" s="4"/>
      <c r="G227" s="4"/>
      <c r="H227" s="4"/>
      <c r="I227" s="4"/>
      <c r="J227" s="4"/>
      <c r="K227" s="4"/>
      <c r="L227" s="4"/>
      <c r="M227" s="4"/>
      <c r="N227" s="4"/>
      <c r="O227" s="4"/>
      <c r="P227" s="4"/>
      <c r="Q227" s="4"/>
      <c r="R227" s="4"/>
      <c r="S227" s="4"/>
      <c r="T227" s="4"/>
      <c r="U227" s="4"/>
      <c r="V227" s="4"/>
      <c r="W227" s="4"/>
      <c r="X227" s="4"/>
      <c r="Y227" s="4"/>
      <c r="Z227" s="4"/>
      <c r="AA227" s="4"/>
      <c r="AB227" s="4"/>
      <c r="AC227" s="4"/>
      <c r="AD227" s="4"/>
      <c r="AE227" s="4"/>
      <c r="AF227" s="4"/>
      <c r="AG227" s="4"/>
      <c r="AH227" s="4"/>
      <c r="AI227" s="4"/>
      <c r="AJ227" s="4"/>
      <c r="AK227" s="4"/>
      <c r="AL227" s="4"/>
      <c r="AM227" s="4"/>
      <c r="AN227" s="4"/>
      <c r="AO227" s="4"/>
      <c r="AP227" s="4"/>
      <c r="AQ227" s="4"/>
      <c r="AR227" s="4"/>
    </row>
    <row r="228" spans="1:44" x14ac:dyDescent="0.3">
      <c r="A228" s="4"/>
      <c r="B228" s="4"/>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c r="AQ228" s="4"/>
      <c r="AR228" s="4"/>
    </row>
    <row r="229" spans="1:44" x14ac:dyDescent="0.3">
      <c r="A229" s="4"/>
      <c r="B229" s="4"/>
      <c r="C229" s="4"/>
      <c r="D229" s="4"/>
      <c r="E229" s="4"/>
      <c r="F229" s="4"/>
      <c r="G229" s="4"/>
      <c r="H229" s="4"/>
      <c r="I229" s="4"/>
      <c r="J229" s="4"/>
      <c r="K229" s="4"/>
      <c r="L229" s="4"/>
      <c r="M229" s="4"/>
      <c r="N229" s="4"/>
      <c r="O229" s="4"/>
      <c r="P229" s="4"/>
      <c r="Q229" s="4"/>
      <c r="R229" s="4"/>
      <c r="S229" s="4"/>
      <c r="T229" s="4"/>
      <c r="U229" s="4"/>
      <c r="V229" s="4"/>
      <c r="W229" s="4"/>
      <c r="X229" s="4"/>
      <c r="Y229" s="4"/>
      <c r="Z229" s="4"/>
      <c r="AA229" s="4"/>
      <c r="AB229" s="4"/>
      <c r="AC229" s="4"/>
      <c r="AD229" s="4"/>
      <c r="AE229" s="4"/>
      <c r="AF229" s="4"/>
      <c r="AG229" s="4"/>
      <c r="AH229" s="4"/>
      <c r="AI229" s="4"/>
      <c r="AJ229" s="4"/>
      <c r="AK229" s="4"/>
      <c r="AL229" s="4"/>
      <c r="AM229" s="4"/>
      <c r="AN229" s="4"/>
      <c r="AO229" s="4"/>
      <c r="AP229" s="4"/>
      <c r="AQ229" s="4"/>
      <c r="AR229" s="4"/>
    </row>
    <row r="230" spans="1:44" x14ac:dyDescent="0.3">
      <c r="A230" s="4"/>
      <c r="B230" s="4"/>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c r="AQ230" s="4"/>
      <c r="AR230" s="4"/>
    </row>
    <row r="231" spans="1:44" x14ac:dyDescent="0.3">
      <c r="A231" s="4"/>
      <c r="B231" s="4"/>
      <c r="C231" s="4"/>
      <c r="D231" s="4"/>
      <c r="E231" s="4"/>
      <c r="F231" s="4"/>
      <c r="G231" s="4"/>
      <c r="H231" s="4"/>
      <c r="I231" s="4"/>
      <c r="J231" s="4"/>
      <c r="K231" s="4"/>
      <c r="L231" s="4"/>
      <c r="M231" s="4"/>
      <c r="N231" s="4"/>
      <c r="O231" s="4"/>
      <c r="P231" s="4"/>
      <c r="Q231" s="4"/>
      <c r="R231" s="4"/>
      <c r="S231" s="4"/>
      <c r="T231" s="4"/>
      <c r="U231" s="4"/>
      <c r="V231" s="4"/>
      <c r="W231" s="4"/>
      <c r="X231" s="4"/>
      <c r="Y231" s="4"/>
      <c r="Z231" s="4"/>
      <c r="AA231" s="4"/>
      <c r="AB231" s="4"/>
      <c r="AC231" s="4"/>
      <c r="AD231" s="4"/>
      <c r="AE231" s="4"/>
      <c r="AF231" s="4"/>
      <c r="AG231" s="4"/>
      <c r="AH231" s="4"/>
      <c r="AI231" s="4"/>
      <c r="AJ231" s="4"/>
      <c r="AK231" s="4"/>
      <c r="AL231" s="4"/>
      <c r="AM231" s="4"/>
      <c r="AN231" s="4"/>
      <c r="AO231" s="4"/>
      <c r="AP231" s="4"/>
      <c r="AQ231" s="4"/>
      <c r="AR231" s="4"/>
    </row>
    <row r="232" spans="1:44" x14ac:dyDescent="0.3">
      <c r="A232" s="4"/>
      <c r="B232" s="4"/>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c r="AQ232" s="4"/>
      <c r="AR232" s="4"/>
    </row>
    <row r="233" spans="1:44" x14ac:dyDescent="0.3">
      <c r="A233" s="4"/>
      <c r="B233" s="4"/>
      <c r="C233" s="4"/>
      <c r="D233" s="4"/>
      <c r="E233" s="4"/>
      <c r="F233" s="4"/>
      <c r="G233" s="4"/>
      <c r="H233" s="4"/>
      <c r="I233" s="4"/>
      <c r="J233" s="4"/>
      <c r="K233" s="4"/>
      <c r="L233" s="4"/>
      <c r="M233" s="4"/>
      <c r="N233" s="4"/>
      <c r="O233" s="4"/>
      <c r="P233" s="4"/>
      <c r="Q233" s="4"/>
      <c r="R233" s="4"/>
      <c r="S233" s="4"/>
      <c r="T233" s="4"/>
      <c r="U233" s="4"/>
      <c r="V233" s="4"/>
      <c r="W233" s="4"/>
      <c r="X233" s="4"/>
      <c r="Y233" s="4"/>
      <c r="Z233" s="4"/>
      <c r="AA233" s="4"/>
      <c r="AB233" s="4"/>
      <c r="AC233" s="4"/>
      <c r="AD233" s="4"/>
      <c r="AE233" s="4"/>
      <c r="AF233" s="4"/>
      <c r="AG233" s="4"/>
      <c r="AH233" s="4"/>
      <c r="AI233" s="4"/>
      <c r="AJ233" s="4"/>
      <c r="AK233" s="4"/>
      <c r="AL233" s="4"/>
      <c r="AM233" s="4"/>
      <c r="AN233" s="4"/>
      <c r="AO233" s="4"/>
      <c r="AP233" s="4"/>
      <c r="AQ233" s="4"/>
      <c r="AR233" s="4"/>
    </row>
    <row r="234" spans="1:44" x14ac:dyDescent="0.3">
      <c r="A234" s="4"/>
      <c r="B234" s="4"/>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c r="AQ234" s="4"/>
      <c r="AR234" s="4"/>
    </row>
    <row r="235" spans="1:44" x14ac:dyDescent="0.3">
      <c r="A235" s="4"/>
      <c r="B235" s="4"/>
      <c r="C235" s="4"/>
      <c r="D235" s="4"/>
      <c r="E235" s="4"/>
      <c r="F235" s="4"/>
      <c r="G235" s="4"/>
      <c r="H235" s="4"/>
      <c r="I235" s="4"/>
      <c r="J235" s="4"/>
      <c r="K235" s="4"/>
      <c r="L235" s="4"/>
      <c r="M235" s="4"/>
      <c r="N235" s="4"/>
      <c r="O235" s="4"/>
      <c r="P235" s="4"/>
      <c r="Q235" s="4"/>
      <c r="R235" s="4"/>
      <c r="S235" s="4"/>
      <c r="T235" s="4"/>
      <c r="U235" s="4"/>
      <c r="V235" s="4"/>
      <c r="W235" s="4"/>
      <c r="X235" s="4"/>
      <c r="Y235" s="4"/>
      <c r="Z235" s="4"/>
      <c r="AA235" s="4"/>
      <c r="AB235" s="4"/>
      <c r="AC235" s="4"/>
      <c r="AD235" s="4"/>
      <c r="AE235" s="4"/>
      <c r="AF235" s="4"/>
      <c r="AG235" s="4"/>
      <c r="AH235" s="4"/>
      <c r="AI235" s="4"/>
      <c r="AJ235" s="4"/>
      <c r="AK235" s="4"/>
      <c r="AL235" s="4"/>
      <c r="AM235" s="4"/>
      <c r="AN235" s="4"/>
      <c r="AO235" s="4"/>
      <c r="AP235" s="4"/>
      <c r="AQ235" s="4"/>
      <c r="AR235" s="4"/>
    </row>
    <row r="236" spans="1:44" x14ac:dyDescent="0.3">
      <c r="A236" s="4"/>
      <c r="B236" s="4"/>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c r="AQ236" s="4"/>
      <c r="AR236" s="4"/>
    </row>
    <row r="237" spans="1:44" x14ac:dyDescent="0.3">
      <c r="A237" s="4"/>
      <c r="B237" s="4"/>
      <c r="C237" s="4"/>
      <c r="D237" s="4"/>
      <c r="E237" s="4"/>
      <c r="F237" s="4"/>
      <c r="G237" s="4"/>
      <c r="H237" s="4"/>
      <c r="I237" s="4"/>
      <c r="J237" s="4"/>
      <c r="K237" s="4"/>
      <c r="L237" s="4"/>
      <c r="M237" s="4"/>
      <c r="N237" s="4"/>
      <c r="O237" s="4"/>
      <c r="P237" s="4"/>
      <c r="Q237" s="4"/>
      <c r="R237" s="4"/>
      <c r="S237" s="4"/>
      <c r="T237" s="4"/>
      <c r="U237" s="4"/>
      <c r="V237" s="4"/>
      <c r="W237" s="4"/>
      <c r="X237" s="4"/>
      <c r="Y237" s="4"/>
      <c r="Z237" s="4"/>
      <c r="AA237" s="4"/>
      <c r="AB237" s="4"/>
      <c r="AC237" s="4"/>
      <c r="AD237" s="4"/>
      <c r="AE237" s="4"/>
      <c r="AF237" s="4"/>
      <c r="AG237" s="4"/>
      <c r="AH237" s="4"/>
      <c r="AI237" s="4"/>
      <c r="AJ237" s="4"/>
      <c r="AK237" s="4"/>
      <c r="AL237" s="4"/>
      <c r="AM237" s="4"/>
      <c r="AN237" s="4"/>
      <c r="AO237" s="4"/>
      <c r="AP237" s="4"/>
      <c r="AQ237" s="4"/>
      <c r="AR237" s="4"/>
    </row>
    <row r="238" spans="1:44" x14ac:dyDescent="0.3">
      <c r="A238" s="4"/>
      <c r="B238" s="4"/>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c r="AQ238" s="4"/>
      <c r="AR238" s="4"/>
    </row>
    <row r="239" spans="1:44" x14ac:dyDescent="0.3">
      <c r="A239" s="4"/>
      <c r="B239" s="4"/>
      <c r="C239" s="4"/>
      <c r="D239" s="4"/>
      <c r="E239" s="4"/>
      <c r="F239" s="4"/>
      <c r="G239" s="4"/>
      <c r="H239" s="4"/>
      <c r="I239" s="4"/>
      <c r="J239" s="4"/>
      <c r="K239" s="4"/>
      <c r="L239" s="4"/>
      <c r="M239" s="4"/>
      <c r="N239" s="4"/>
      <c r="O239" s="4"/>
      <c r="P239" s="4"/>
      <c r="Q239" s="4"/>
      <c r="R239" s="4"/>
      <c r="S239" s="4"/>
      <c r="T239" s="4"/>
      <c r="U239" s="4"/>
      <c r="V239" s="4"/>
      <c r="W239" s="4"/>
      <c r="X239" s="4"/>
      <c r="Y239" s="4"/>
      <c r="Z239" s="4"/>
      <c r="AA239" s="4"/>
      <c r="AB239" s="4"/>
      <c r="AC239" s="4"/>
      <c r="AD239" s="4"/>
      <c r="AE239" s="4"/>
      <c r="AF239" s="4"/>
      <c r="AG239" s="4"/>
      <c r="AH239" s="4"/>
      <c r="AI239" s="4"/>
      <c r="AJ239" s="4"/>
      <c r="AK239" s="4"/>
      <c r="AL239" s="4"/>
      <c r="AM239" s="4"/>
      <c r="AN239" s="4"/>
      <c r="AO239" s="4"/>
      <c r="AP239" s="4"/>
      <c r="AQ239" s="4"/>
      <c r="AR239" s="4"/>
    </row>
    <row r="240" spans="1:44" x14ac:dyDescent="0.3">
      <c r="A240" s="4"/>
      <c r="B240" s="4"/>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c r="AQ240" s="4"/>
      <c r="AR240" s="4"/>
    </row>
    <row r="241" spans="1:44" x14ac:dyDescent="0.3">
      <c r="A241" s="4"/>
      <c r="B241" s="4"/>
      <c r="C241" s="4"/>
      <c r="D241" s="4"/>
      <c r="E241" s="4"/>
      <c r="F241" s="4"/>
      <c r="G241" s="4"/>
      <c r="H241" s="4"/>
      <c r="I241" s="4"/>
      <c r="J241" s="4"/>
      <c r="K241" s="4"/>
      <c r="L241" s="4"/>
      <c r="M241" s="4"/>
      <c r="N241" s="4"/>
      <c r="O241" s="4"/>
      <c r="P241" s="4"/>
      <c r="Q241" s="4"/>
      <c r="R241" s="4"/>
      <c r="S241" s="4"/>
      <c r="T241" s="4"/>
      <c r="U241" s="4"/>
      <c r="V241" s="4"/>
      <c r="W241" s="4"/>
      <c r="X241" s="4"/>
      <c r="Y241" s="4"/>
      <c r="Z241" s="4"/>
      <c r="AA241" s="4"/>
      <c r="AB241" s="4"/>
      <c r="AC241" s="4"/>
      <c r="AD241" s="4"/>
      <c r="AE241" s="4"/>
      <c r="AF241" s="4"/>
      <c r="AG241" s="4"/>
      <c r="AH241" s="4"/>
      <c r="AI241" s="4"/>
      <c r="AJ241" s="4"/>
      <c r="AK241" s="4"/>
      <c r="AL241" s="4"/>
      <c r="AM241" s="4"/>
      <c r="AN241" s="4"/>
      <c r="AO241" s="4"/>
      <c r="AP241" s="4"/>
      <c r="AQ241" s="4"/>
      <c r="AR241" s="4"/>
    </row>
    <row r="242" spans="1:44" x14ac:dyDescent="0.3">
      <c r="A242" s="4"/>
      <c r="B242" s="4"/>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c r="AQ242" s="4"/>
      <c r="AR242" s="4"/>
    </row>
    <row r="243" spans="1:44" x14ac:dyDescent="0.3">
      <c r="A243" s="4"/>
      <c r="B243" s="4"/>
      <c r="C243" s="4"/>
      <c r="D243" s="4"/>
      <c r="E243" s="4"/>
      <c r="F243" s="4"/>
      <c r="G243" s="4"/>
      <c r="H243" s="4"/>
      <c r="I243" s="4"/>
      <c r="J243" s="4"/>
      <c r="K243" s="4"/>
      <c r="L243" s="4"/>
      <c r="M243" s="4"/>
      <c r="N243" s="4"/>
      <c r="O243" s="4"/>
      <c r="P243" s="4"/>
      <c r="Q243" s="4"/>
      <c r="R243" s="4"/>
      <c r="S243" s="4"/>
      <c r="T243" s="4"/>
      <c r="U243" s="4"/>
      <c r="V243" s="4"/>
      <c r="W243" s="4"/>
      <c r="X243" s="4"/>
      <c r="Y243" s="4"/>
      <c r="Z243" s="4"/>
      <c r="AA243" s="4"/>
      <c r="AB243" s="4"/>
      <c r="AC243" s="4"/>
      <c r="AD243" s="4"/>
      <c r="AE243" s="4"/>
      <c r="AF243" s="4"/>
      <c r="AG243" s="4"/>
      <c r="AH243" s="4"/>
      <c r="AI243" s="4"/>
      <c r="AJ243" s="4"/>
      <c r="AK243" s="4"/>
      <c r="AL243" s="4"/>
      <c r="AM243" s="4"/>
      <c r="AN243" s="4"/>
      <c r="AO243" s="4"/>
      <c r="AP243" s="4"/>
      <c r="AQ243" s="4"/>
      <c r="AR243" s="4"/>
    </row>
    <row r="244" spans="1:44" x14ac:dyDescent="0.3">
      <c r="A244" s="4"/>
      <c r="B244" s="4"/>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c r="AQ244" s="4"/>
      <c r="AR244" s="4"/>
    </row>
    <row r="245" spans="1:44" x14ac:dyDescent="0.3">
      <c r="A245" s="4"/>
      <c r="B245" s="4"/>
      <c r="C245" s="4"/>
      <c r="D245" s="4"/>
      <c r="E245" s="4"/>
      <c r="F245" s="4"/>
      <c r="G245" s="4"/>
      <c r="H245" s="4"/>
      <c r="I245" s="4"/>
      <c r="J245" s="4"/>
      <c r="K245" s="4"/>
      <c r="L245" s="4"/>
      <c r="M245" s="4"/>
      <c r="N245" s="4"/>
      <c r="O245" s="4"/>
      <c r="P245" s="4"/>
      <c r="Q245" s="4"/>
      <c r="R245" s="4"/>
      <c r="S245" s="4"/>
      <c r="T245" s="4"/>
      <c r="U245" s="4"/>
      <c r="V245" s="4"/>
      <c r="W245" s="4"/>
      <c r="X245" s="4"/>
      <c r="Y245" s="4"/>
      <c r="Z245" s="4"/>
      <c r="AA245" s="4"/>
      <c r="AB245" s="4"/>
      <c r="AC245" s="4"/>
      <c r="AD245" s="4"/>
      <c r="AE245" s="4"/>
      <c r="AF245" s="4"/>
      <c r="AG245" s="4"/>
      <c r="AH245" s="4"/>
      <c r="AI245" s="4"/>
      <c r="AJ245" s="4"/>
      <c r="AK245" s="4"/>
      <c r="AL245" s="4"/>
      <c r="AM245" s="4"/>
      <c r="AN245" s="4"/>
      <c r="AO245" s="4"/>
      <c r="AP245" s="4"/>
      <c r="AQ245" s="4"/>
      <c r="AR245" s="4"/>
    </row>
    <row r="246" spans="1:44" x14ac:dyDescent="0.3">
      <c r="A246" s="4"/>
      <c r="B246" s="4"/>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c r="AQ246" s="4"/>
      <c r="AR246" s="4"/>
    </row>
    <row r="247" spans="1:44" x14ac:dyDescent="0.3">
      <c r="A247" s="4"/>
      <c r="B247" s="4"/>
      <c r="C247" s="4"/>
      <c r="D247" s="4"/>
      <c r="E247" s="4"/>
      <c r="F247" s="4"/>
      <c r="G247" s="4"/>
      <c r="H247" s="4"/>
      <c r="I247" s="4"/>
      <c r="J247" s="4"/>
      <c r="K247" s="4"/>
      <c r="L247" s="4"/>
      <c r="M247" s="4"/>
      <c r="N247" s="4"/>
      <c r="O247" s="4"/>
      <c r="P247" s="4"/>
      <c r="Q247" s="4"/>
      <c r="R247" s="4"/>
      <c r="S247" s="4"/>
      <c r="T247" s="4"/>
      <c r="U247" s="4"/>
      <c r="V247" s="4"/>
      <c r="W247" s="4"/>
      <c r="X247" s="4"/>
      <c r="Y247" s="4"/>
      <c r="Z247" s="4"/>
      <c r="AA247" s="4"/>
      <c r="AB247" s="4"/>
      <c r="AC247" s="4"/>
      <c r="AD247" s="4"/>
      <c r="AE247" s="4"/>
      <c r="AF247" s="4"/>
      <c r="AG247" s="4"/>
      <c r="AH247" s="4"/>
      <c r="AI247" s="4"/>
      <c r="AJ247" s="4"/>
      <c r="AK247" s="4"/>
      <c r="AL247" s="4"/>
      <c r="AM247" s="4"/>
      <c r="AN247" s="4"/>
      <c r="AO247" s="4"/>
      <c r="AP247" s="4"/>
      <c r="AQ247" s="4"/>
      <c r="AR247" s="4"/>
    </row>
    <row r="248" spans="1:44" x14ac:dyDescent="0.3">
      <c r="A248" s="4"/>
      <c r="B248" s="4"/>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c r="AQ248" s="4"/>
      <c r="AR248" s="4"/>
    </row>
    <row r="249" spans="1:44" x14ac:dyDescent="0.3">
      <c r="A249" s="4"/>
      <c r="B249" s="4"/>
      <c r="C249" s="4"/>
      <c r="D249" s="4"/>
      <c r="E249" s="4"/>
      <c r="F249" s="4"/>
      <c r="G249" s="4"/>
      <c r="H249" s="4"/>
      <c r="I249" s="4"/>
      <c r="J249" s="4"/>
      <c r="K249" s="4"/>
      <c r="L249" s="4"/>
      <c r="M249" s="4"/>
      <c r="N249" s="4"/>
      <c r="O249" s="4"/>
      <c r="P249" s="4"/>
      <c r="Q249" s="4"/>
      <c r="R249" s="4"/>
      <c r="S249" s="4"/>
      <c r="T249" s="4"/>
      <c r="U249" s="4"/>
      <c r="V249" s="4"/>
      <c r="W249" s="4"/>
      <c r="X249" s="4"/>
      <c r="Y249" s="4"/>
      <c r="Z249" s="4"/>
      <c r="AA249" s="4"/>
      <c r="AB249" s="4"/>
      <c r="AC249" s="4"/>
      <c r="AD249" s="4"/>
      <c r="AE249" s="4"/>
      <c r="AF249" s="4"/>
      <c r="AG249" s="4"/>
      <c r="AH249" s="4"/>
      <c r="AI249" s="4"/>
      <c r="AJ249" s="4"/>
      <c r="AK249" s="4"/>
      <c r="AL249" s="4"/>
      <c r="AM249" s="4"/>
      <c r="AN249" s="4"/>
      <c r="AO249" s="4"/>
      <c r="AP249" s="4"/>
      <c r="AQ249" s="4"/>
      <c r="AR249" s="4"/>
    </row>
    <row r="250" spans="1:44" x14ac:dyDescent="0.3">
      <c r="A250" s="4"/>
      <c r="B250" s="4"/>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c r="AQ250" s="4"/>
      <c r="AR250" s="4"/>
    </row>
  </sheetData>
  <sheetProtection algorithmName="SHA-512" hashValue="eMroem5mQkOhWoPgF0JR/wK8S/DmRbjDZboMuxjXS2JgqKY7vnKos6XrOmI5VI2ETJBi/iGMOEhMCnabUrLkYw==" saltValue="KP5yCKPxJbLrAb/7OaRKRg==" spinCount="100000" sheet="1" objects="1" scenarios="1"/>
  <mergeCells count="2">
    <mergeCell ref="B6:C6"/>
    <mergeCell ref="D16:E16"/>
  </mergeCells>
  <conditionalFormatting sqref="B21:B25">
    <cfRule type="expression" priority="7" stopIfTrue="1">
      <formula>C21=""</formula>
    </cfRule>
  </conditionalFormatting>
  <conditionalFormatting sqref="D12:D13">
    <cfRule type="expression" priority="3" stopIfTrue="1">
      <formula>INDIRECT("Sin_rellenar_CB_ni_Cantidad_Preparada")="Sí"</formula>
    </cfRule>
  </conditionalFormatting>
  <conditionalFormatting sqref="E4">
    <cfRule type="cellIs" dxfId="3" priority="2" operator="equal">
      <formula>"Urgente"</formula>
    </cfRule>
  </conditionalFormatting>
  <conditionalFormatting sqref="A6">
    <cfRule type="cellIs" dxfId="2" priority="1" operator="equal">
      <formula>"Urgente"</formula>
    </cfRule>
  </conditionalFormatting>
  <dataValidations count="1">
    <dataValidation type="date" allowBlank="1" showInputMessage="1" showErrorMessage="1" sqref="A4" xr:uid="{166A812D-FD49-4EF6-8B95-AE5D784381A2}">
      <formula1>44927</formula1>
      <formula2>48944</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030" r:id="rId4" name="btSinCantidad">
          <controlPr defaultSize="0" autoLine="0" autoPict="0" r:id="rId5">
            <anchor moveWithCells="1">
              <from>
                <xdr:col>1</xdr:col>
                <xdr:colOff>2560320</xdr:colOff>
                <xdr:row>27</xdr:row>
                <xdr:rowOff>38100</xdr:rowOff>
              </from>
              <to>
                <xdr:col>2</xdr:col>
                <xdr:colOff>800100</xdr:colOff>
                <xdr:row>31</xdr:row>
                <xdr:rowOff>83820</xdr:rowOff>
              </to>
            </anchor>
          </controlPr>
        </control>
      </mc:Choice>
      <mc:Fallback>
        <control shapeId="1030" r:id="rId4" name="btSinCantidad"/>
      </mc:Fallback>
    </mc:AlternateContent>
    <mc:AlternateContent xmlns:mc="http://schemas.openxmlformats.org/markup-compatibility/2006">
      <mc:Choice Requires="x14">
        <control shapeId="1027" r:id="rId6" name="btReactivar">
          <controlPr locked="0" defaultSize="0" autoLine="0" autoPict="0" r:id="rId7">
            <anchor moveWithCells="1">
              <from>
                <xdr:col>3</xdr:col>
                <xdr:colOff>68580</xdr:colOff>
                <xdr:row>27</xdr:row>
                <xdr:rowOff>30480</xdr:rowOff>
              </from>
              <to>
                <xdr:col>3</xdr:col>
                <xdr:colOff>906780</xdr:colOff>
                <xdr:row>31</xdr:row>
                <xdr:rowOff>106680</xdr:rowOff>
              </to>
            </anchor>
          </controlPr>
        </control>
      </mc:Choice>
      <mc:Fallback>
        <control shapeId="1027" r:id="rId6" name="btReactivar"/>
      </mc:Fallback>
    </mc:AlternateContent>
    <mc:AlternateContent xmlns:mc="http://schemas.openxmlformats.org/markup-compatibility/2006">
      <mc:Choice Requires="x14">
        <control shapeId="1026" r:id="rId8" name="btPausar">
          <controlPr locked="0" defaultSize="0" autoLine="0" autoPict="0" r:id="rId9">
            <anchor moveWithCells="1">
              <from>
                <xdr:col>2</xdr:col>
                <xdr:colOff>960120</xdr:colOff>
                <xdr:row>27</xdr:row>
                <xdr:rowOff>7620</xdr:rowOff>
              </from>
              <to>
                <xdr:col>2</xdr:col>
                <xdr:colOff>5059680</xdr:colOff>
                <xdr:row>31</xdr:row>
                <xdr:rowOff>83820</xdr:rowOff>
              </to>
            </anchor>
          </controlPr>
        </control>
      </mc:Choice>
      <mc:Fallback>
        <control shapeId="1026" r:id="rId8" name="btPausar"/>
      </mc:Fallback>
    </mc:AlternateContent>
    <mc:AlternateContent xmlns:mc="http://schemas.openxmlformats.org/markup-compatibility/2006">
      <mc:Choice Requires="x14">
        <control shapeId="1025" r:id="rId10" name="btAceptar">
          <controlPr locked="0" defaultSize="0" disabled="1" autoLine="0" autoPict="0" r:id="rId11">
            <anchor moveWithCells="1">
              <from>
                <xdr:col>2</xdr:col>
                <xdr:colOff>952500</xdr:colOff>
                <xdr:row>14</xdr:row>
                <xdr:rowOff>0</xdr:rowOff>
              </from>
              <to>
                <xdr:col>2</xdr:col>
                <xdr:colOff>5097780</xdr:colOff>
                <xdr:row>18</xdr:row>
                <xdr:rowOff>0</xdr:rowOff>
              </to>
            </anchor>
          </controlPr>
        </control>
      </mc:Choice>
      <mc:Fallback>
        <control shapeId="1025" r:id="rId10" name="btAceptar"/>
      </mc:Fallback>
    </mc:AlternateContent>
    <mc:AlternateContent xmlns:mc="http://schemas.openxmlformats.org/markup-compatibility/2006">
      <mc:Choice Requires="x14">
        <control shapeId="1028" r:id="rId12" name="btIniciar">
          <controlPr defaultSize="0" autoLine="0" autoPict="0" r:id="rId13">
            <anchor moveWithCells="1">
              <from>
                <xdr:col>2</xdr:col>
                <xdr:colOff>998220</xdr:colOff>
                <xdr:row>32</xdr:row>
                <xdr:rowOff>182880</xdr:rowOff>
              </from>
              <to>
                <xdr:col>2</xdr:col>
                <xdr:colOff>2773680</xdr:colOff>
                <xdr:row>35</xdr:row>
                <xdr:rowOff>0</xdr:rowOff>
              </to>
            </anchor>
          </controlPr>
        </control>
      </mc:Choice>
      <mc:Fallback>
        <control shapeId="1028" r:id="rId12" name="btIniciar"/>
      </mc:Fallback>
    </mc:AlternateContent>
    <mc:AlternateContent xmlns:mc="http://schemas.openxmlformats.org/markup-compatibility/2006">
      <mc:Choice Requires="x14">
        <control shapeId="1029" r:id="rId14" name="btDetener">
          <controlPr defaultSize="0" autoLine="0" r:id="rId15">
            <anchor moveWithCells="1">
              <from>
                <xdr:col>2</xdr:col>
                <xdr:colOff>3268980</xdr:colOff>
                <xdr:row>33</xdr:row>
                <xdr:rowOff>0</xdr:rowOff>
              </from>
              <to>
                <xdr:col>2</xdr:col>
                <xdr:colOff>5036820</xdr:colOff>
                <xdr:row>35</xdr:row>
                <xdr:rowOff>7620</xdr:rowOff>
              </to>
            </anchor>
          </controlPr>
        </control>
      </mc:Choice>
      <mc:Fallback>
        <control shapeId="1029" r:id="rId14" name="btDetener"/>
      </mc:Fallback>
    </mc:AlternateContent>
  </controls>
  <extLst>
    <ext xmlns:x14="http://schemas.microsoft.com/office/spreadsheetml/2009/9/main" uri="{78C0D931-6437-407d-A8EE-F0AAD7539E65}">
      <x14:conditionalFormattings>
        <x14:conditionalFormatting xmlns:xm="http://schemas.microsoft.com/office/excel/2006/main">
          <x14:cfRule type="iconSet" priority="6" id="{56510509-7B93-401D-96C8-62CA0F43B146}">
            <x14:iconSet iconSet="3Symbols2" showValue="0" custom="1">
              <x14:cfvo type="percent">
                <xm:f>0</xm:f>
              </x14:cfvo>
              <x14:cfvo type="num">
                <xm:f>1</xm:f>
              </x14:cfvo>
              <x14:cfvo type="num">
                <xm:f>2</xm:f>
              </x14:cfvo>
              <x14:cfIcon iconSet="3Symbols2" iconId="0"/>
              <x14:cfIcon iconSet="3Symbols2" iconId="1"/>
              <x14:cfIcon iconSet="3Symbols2" iconId="2"/>
            </x14:iconSet>
          </x14:cfRule>
          <xm:sqref>D13</xm:sqref>
        </x14:conditionalFormatting>
        <x14:conditionalFormatting xmlns:xm="http://schemas.microsoft.com/office/excel/2006/main">
          <x14:cfRule type="iconSet" priority="13" id="{D94D0D16-E4AF-4C59-9FD6-B5E296AEA347}">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D12</xm:sqref>
        </x14:conditionalFormatting>
        <x14:conditionalFormatting xmlns:xm="http://schemas.microsoft.com/office/excel/2006/main">
          <x14:cfRule type="iconSet" priority="15" id="{2DD8F0A0-CD10-4080-A151-204A4381E474}">
            <x14:iconSet iconSet="3Symbols2" showValue="0" custom="1">
              <x14:cfvo type="percent">
                <xm:f>0</xm:f>
              </x14:cfvo>
              <x14:cfvo type="num">
                <xm:f>0</xm:f>
              </x14:cfvo>
              <x14:cfvo type="num">
                <xm:f>1</xm:f>
              </x14:cfvo>
              <x14:cfIcon iconSet="3Symbols2" iconId="0"/>
              <x14:cfIcon iconSet="NoIcons" iconId="0"/>
              <x14:cfIcon iconSet="3Symbols2" iconId="2"/>
            </x14:iconSet>
          </x14:cfRule>
          <xm:sqref>B21:B25</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AF8117E3-2A82-4306-B228-21DD319EB712}">
          <x14:formula1>
            <xm:f>OFFSET(Pivot!$A$10,0,0,COUNTA(Pivot!$A$10:$A$10002),1)</xm:f>
          </x14:formula1>
          <xm:sqref>C2</xm:sqref>
        </x14:dataValidation>
        <x14:dataValidation type="list" allowBlank="1" showInputMessage="1" showErrorMessage="1" xr:uid="{C573EEBF-B603-44D5-8FC2-02C84000CB60}">
          <x14:formula1>
            <xm:f>Pivot!$K$10:$K$21</xm:f>
          </x14:formula1>
          <xm:sqref>C4</xm:sqref>
        </x14:dataValidation>
        <x14:dataValidation type="list" allowBlank="1" showInputMessage="1" showErrorMessage="1" xr:uid="{E559CB52-743E-400E-9385-7B29AE820345}">
          <x14:formula1>
            <xm:f>Pivot!$N$10:$N$12</xm:f>
          </x14:formula1>
          <xm:sqref>E4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F20464-40AA-4B57-95C7-1836A95520F4}">
  <sheetPr codeName="Hoja2">
    <tabColor theme="8" tint="0.39997558519241921"/>
  </sheetPr>
  <dimension ref="A1:AA9"/>
  <sheetViews>
    <sheetView showGridLines="0" showRowColHeaders="0" tabSelected="1" zoomScaleNormal="100" workbookViewId="0">
      <pane xSplit="4" ySplit="2" topLeftCell="E3" activePane="bottomRight" state="frozen"/>
      <selection pane="topRight" activeCell="E1" sqref="E1"/>
      <selection pane="bottomLeft" activeCell="A3" sqref="A3"/>
      <selection pane="bottomRight" activeCell="B6" sqref="B6"/>
    </sheetView>
  </sheetViews>
  <sheetFormatPr baseColWidth="10" defaultColWidth="11.44140625" defaultRowHeight="14.4" x14ac:dyDescent="0.3"/>
  <cols>
    <col min="1" max="1" width="22.6640625" customWidth="1"/>
    <col min="2" max="2" width="12.88671875" bestFit="1" customWidth="1"/>
    <col min="3" max="3" width="11.6640625" bestFit="1" customWidth="1"/>
    <col min="4" max="4" width="41.6640625" customWidth="1"/>
    <col min="5" max="5" width="16.33203125" customWidth="1"/>
    <col min="6" max="6" width="15.44140625" customWidth="1"/>
    <col min="7" max="7" width="16.109375" customWidth="1"/>
    <col min="8" max="8" width="12.6640625" customWidth="1"/>
    <col min="9" max="10" width="20.6640625" customWidth="1"/>
    <col min="11" max="11" width="19.33203125" customWidth="1"/>
    <col min="12" max="12" width="10.33203125" customWidth="1"/>
    <col min="13" max="13" width="14.5546875" bestFit="1" customWidth="1"/>
    <col min="14" max="14" width="13.88671875" customWidth="1"/>
    <col min="15" max="15" width="13.44140625" customWidth="1"/>
    <col min="16" max="16" width="21.44140625" customWidth="1"/>
    <col min="17" max="17" width="18.5546875" customWidth="1"/>
    <col min="18" max="18" width="11.33203125" customWidth="1"/>
    <col min="19" max="19" width="11.44140625" customWidth="1"/>
    <col min="20" max="20" width="11.88671875" customWidth="1"/>
    <col min="21" max="21" width="11.44140625" customWidth="1"/>
    <col min="22" max="22" width="34.33203125" customWidth="1"/>
    <col min="23" max="23" width="11.44140625" customWidth="1"/>
    <col min="24" max="24" width="17.109375" customWidth="1"/>
    <col min="25" max="25" width="7.5546875" customWidth="1"/>
    <col min="26" max="26" width="11.88671875" customWidth="1"/>
    <col min="27" max="27" width="9.109375" customWidth="1"/>
    <col min="28" max="31" width="11.44140625" customWidth="1"/>
  </cols>
  <sheetData>
    <row r="1" spans="1:27" ht="102.75" customHeight="1" x14ac:dyDescent="0.3">
      <c r="A1" s="83"/>
      <c r="B1" s="82"/>
    </row>
    <row r="2" spans="1:27" ht="29.25" customHeight="1" x14ac:dyDescent="0.3">
      <c r="A2" s="70" t="s">
        <v>1</v>
      </c>
      <c r="B2" s="70" t="s">
        <v>32</v>
      </c>
      <c r="C2" s="70" t="s">
        <v>27</v>
      </c>
      <c r="D2" t="s">
        <v>26</v>
      </c>
      <c r="E2" t="s">
        <v>33</v>
      </c>
      <c r="F2" t="s">
        <v>34</v>
      </c>
      <c r="G2" t="s">
        <v>35</v>
      </c>
      <c r="H2" s="68" t="s">
        <v>36</v>
      </c>
      <c r="I2" s="51" t="s">
        <v>9550</v>
      </c>
      <c r="J2" s="51" t="s">
        <v>37</v>
      </c>
      <c r="K2" s="51" t="s">
        <v>38</v>
      </c>
      <c r="L2" t="s">
        <v>3</v>
      </c>
      <c r="M2" t="s">
        <v>39</v>
      </c>
      <c r="N2" t="s">
        <v>40</v>
      </c>
      <c r="O2" s="68" t="s">
        <v>41</v>
      </c>
      <c r="P2" t="s">
        <v>42</v>
      </c>
      <c r="Q2" s="68" t="s">
        <v>9544</v>
      </c>
      <c r="R2" s="68" t="s">
        <v>9763</v>
      </c>
      <c r="S2" t="s">
        <v>9546</v>
      </c>
      <c r="T2" t="s">
        <v>9547</v>
      </c>
      <c r="U2" s="68" t="s">
        <v>12</v>
      </c>
      <c r="V2" t="s">
        <v>49</v>
      </c>
      <c r="W2" t="s">
        <v>3353</v>
      </c>
      <c r="X2" t="s">
        <v>9770</v>
      </c>
      <c r="Y2" t="s">
        <v>9771</v>
      </c>
      <c r="Z2" s="68" t="s">
        <v>9769</v>
      </c>
      <c r="AA2" t="s">
        <v>9772</v>
      </c>
    </row>
    <row r="3" spans="1:27" ht="14.4" customHeight="1" x14ac:dyDescent="0.3">
      <c r="A3" s="39" t="s">
        <v>12229</v>
      </c>
      <c r="B3" s="39">
        <v>1936</v>
      </c>
      <c r="C3" s="107">
        <v>10000</v>
      </c>
      <c r="D3" s="2" t="str">
        <f>VLOOKUP(TEXT(tblPedidos[[#This Row],[Referencia]],"0"),tblInventario[],2,FALSE)</f>
        <v>SURTIDO DE ACEITES DE OLIVA VIRGEN EXTRA 300ML</v>
      </c>
      <c r="E3" t="str">
        <f>VLOOKUP(TEXT(tblPedidos[[#This Row],[Referencia]],"0"),tblInventario[],13,FALSE)</f>
        <v>014</v>
      </c>
      <c r="F3" t="str">
        <f>VLOOKUP(TEXT(tblPedidos[[#This Row],[Referencia]],"0"),tblInventario[],14,FALSE)</f>
        <v>014044</v>
      </c>
      <c r="G3" t="str">
        <f>VLOOKUP(TEXT(tblPedidos[[#This Row],[Referencia]],"0"),tblInventario[],5,FALSE)</f>
        <v>8435646619361</v>
      </c>
      <c r="H3" s="38"/>
      <c r="I3" s="71"/>
      <c r="J3" s="71"/>
      <c r="K3" s="71"/>
      <c r="L3" t="str" cm="1">
        <f t="array" ref="L3">_xlfn.IFS(tblPedidos[[#This Row],[TS Pausado]]&lt;&gt;"","Pausado",OR(tblPedidos[[#This Row],[TS Preparado]]="",tblPedidos[[#This Row],[Cantidad Preparada]]=""),"Pendiente",1=1,"Preparado")</f>
        <v>Pendiente</v>
      </c>
      <c r="M3" s="69"/>
      <c r="N3">
        <f>INDEX(tblInventario[[#All],[Unidades por Caja]],MATCH(TEXT($B3,"0"),tblInventario[[#All],[Número de artículo]],0))</f>
        <v>10</v>
      </c>
      <c r="O3">
        <f>ROUNDUP(tblPedidos[[#This Row],[Cantidad Preparada]]/tblPedidos[[#This Row],[Unid. X Caja]],0)</f>
        <v>0</v>
      </c>
      <c r="P3" s="51" t="str">
        <f>IF(_xlfn.IFNA(MATCH(tblPedidos[[#This Row],[Referencia]],Tabla10[Referencias Excluidas de Traslados y Salidas],0),0)&gt;=1,"SIN MOVIMIENTO",IF(VLOOKUP(TEXT(tblPedidos[[#This Row],[Referencia]],"0"),tblInventario[],MATCH("Propiedad 50",tblInventario[#Headers],0),FALSE)="Y","SALIDA de mercancías", "Solicitud de TRASLADO"))</f>
        <v>Solicitud de TRASLADO</v>
      </c>
      <c r="Q3">
        <f>IF(_xlfn.IFNA(MATCH($B3&amp;"", Stock_por_lotes_Número_de_artículo,0),0)&lt;&gt;0, SUMIFS(tblLotes[Cantidad],tblLotes[Tienda],tblPedidos[[#This Row],[Tienda]],tblLotes[Referencia],tblPedidos[[#This Row],[Referencia]]),  tblPedidos[[#This Row],[Cantidad Preparada]])</f>
        <v>0</v>
      </c>
      <c r="R3" s="51" t="str">
        <f>IF(tblPedidos[[#This Row],[Cantidad Preparada]]&lt;&gt;tblPedidos[[#This Row],[Check de Unidades por Lote]], "Si", "")</f>
        <v/>
      </c>
      <c r="S3" s="69"/>
      <c r="T3" t="str">
        <f>IF(tblPedidos[[#This Row],[TS Pausado]]="", IF(tblPedidos[[#This Row],[TS Preparado]]&lt;&gt;"", ROUND( ((tblPedidos[[#This Row],[TS Preparado]]-tblPedidos[[#This Row],[TS Comienza]])*86400) + tblPedidos[[#This Row],[Pausas (s)]], 0), ""), "")</f>
        <v/>
      </c>
      <c r="U3" t="str">
        <f>IF(tblPedidos[[#This Row],[Estado]]="Preparado", tblPedidos[[#This Row],[Unidades]]-tblPedidos[[#This Row],[Cantidad Preparada]], "")</f>
        <v/>
      </c>
      <c r="V3" t="str" cm="1">
        <f t="array" ref="V3">IFERROR(IF(Pedidos!$A3&lt;&gt;"",_xlfn.ARRAYTOTEXT(_xlfn._xlws.FILTER(tblLotes[Lote y Cantidad],TEXT(tblLotes[Referencia],0)=TEXT(Pedidos!$B3,0))),""),"")</f>
        <v/>
      </c>
      <c r="W3" t="str">
        <f>LEFT(VLOOKUP(TEXT(tblPedidos[[#This Row],[Referencia]],"0"),tblInventario[],16,FALSE), 1)</f>
        <v>A</v>
      </c>
      <c r="X3">
        <f ca="1">IF(tblPedidos[[#This Row],[Pareto]]="A", RAND()*3, IF(tblPedidos[[#This Row],[Pareto]]="B", RAND()*2, RAND()))</f>
        <v>2.8802347625878659</v>
      </c>
      <c r="Y3" t="e">
        <f ca="1">_xlfn.RANK.EQ(tblPedidos[[#This Row],[RandomWeight]], tblPedidos[RandomWeight], 1)</f>
        <v>#N/A</v>
      </c>
      <c r="Z3" s="51" t="e">
        <f ca="1">IF( tblPedidos[[#This Row],[Rank]] &gt;= MAX(tblPedidos[Rank]) - (ROUNDUP(0.2 * COUNTA(Pedidos_Referencia), 0)), "Audita", "No")</f>
        <v>#N/A</v>
      </c>
      <c r="AA3" t="s">
        <v>9772</v>
      </c>
    </row>
    <row r="4" spans="1:27" x14ac:dyDescent="0.3">
      <c r="A4" s="39" t="s">
        <v>12229</v>
      </c>
      <c r="B4" s="39">
        <v>1956</v>
      </c>
      <c r="C4" s="107">
        <v>6000</v>
      </c>
      <c r="D4" s="2" t="str">
        <f>VLOOKUP(TEXT(tblPedidos[[#This Row],[Referencia]],"0"),tblInventario[],2,FALSE)</f>
        <v>SURTIDO MIELES 200G</v>
      </c>
      <c r="E4" t="str">
        <f>VLOOKUP(TEXT(tblPedidos[[#This Row],[Referencia]],"0"),tblInventario[],13,FALSE)</f>
        <v>014</v>
      </c>
      <c r="F4" t="str">
        <f>VLOOKUP(TEXT(tblPedidos[[#This Row],[Referencia]],"0"),tblInventario[],14,FALSE)</f>
        <v>014044</v>
      </c>
      <c r="G4" t="str">
        <f>VLOOKUP(TEXT(tblPedidos[[#This Row],[Referencia]],"0"),tblInventario[],5,FALSE)</f>
        <v>8435646619569</v>
      </c>
      <c r="H4" s="38"/>
      <c r="I4" s="110"/>
      <c r="J4" s="71"/>
      <c r="K4" s="71"/>
      <c r="L4" t="str" cm="1">
        <f t="array" ref="L4">_xlfn.IFS(tblPedidos[[#This Row],[TS Pausado]]&lt;&gt;"","Pausado",OR(tblPedidos[[#This Row],[TS Preparado]]="",tblPedidos[[#This Row],[Cantidad Preparada]]=""),"Pendiente",1=1,"Preparado")</f>
        <v>Pendiente</v>
      </c>
      <c r="M4" s="38"/>
      <c r="N4" s="111">
        <f>INDEX(tblInventario[[#All],[Unidades por Caja]],MATCH(TEXT($B4,"0"),tblInventario[[#All],[Número de artículo]],0))</f>
        <v>6</v>
      </c>
      <c r="O4" s="111">
        <f>ROUNDUP(tblPedidos[[#This Row],[Cantidad Preparada]]/tblPedidos[[#This Row],[Unid. X Caja]],0)</f>
        <v>0</v>
      </c>
      <c r="P4" s="112" t="str">
        <f>IF(_xlfn.IFNA(MATCH(tblPedidos[[#This Row],[Referencia]],Tabla10[Referencias Excluidas de Traslados y Salidas],0),0)&gt;=1,"SIN MOVIMIENTO",IF(VLOOKUP(TEXT(tblPedidos[[#This Row],[Referencia]],"0"),tblInventario[],MATCH("Propiedad 50",tblInventario[#Headers],0),FALSE)="Y","SALIDA de mercancías", "Solicitud de TRASLADO"))</f>
        <v>Solicitud de TRASLADO</v>
      </c>
      <c r="Q4" s="113">
        <f>IF(_xlfn.IFNA(MATCH($B4&amp;"", Stock_por_lotes_Número_de_artículo,0),0)&lt;&gt;0, SUMIFS(tblLotes[Cantidad],tblLotes[Tienda],tblPedidos[[#This Row],[Tienda]],tblLotes[Referencia],tblPedidos[[#This Row],[Referencia]]),  tblPedidos[[#This Row],[Cantidad Preparada]])</f>
        <v>0</v>
      </c>
      <c r="R4" s="51" t="str">
        <f>IF(tblPedidos[[#This Row],[Cantidad Preparada]]&lt;&gt;tblPedidos[[#This Row],[Check de Unidades por Lote]], "Si", "")</f>
        <v/>
      </c>
      <c r="S4" s="69"/>
      <c r="T4" s="113" t="str">
        <f>IF(tblPedidos[[#This Row],[TS Pausado]]="", IF(tblPedidos[[#This Row],[TS Preparado]]&lt;&gt;"", ROUND( ((tblPedidos[[#This Row],[TS Preparado]]-tblPedidos[[#This Row],[TS Comienza]])*86400) + tblPedidos[[#This Row],[Pausas (s)]], 0), ""), "")</f>
        <v/>
      </c>
      <c r="U4" s="113" t="str">
        <f>IF(tblPedidos[[#This Row],[Estado]]="Preparado", tblPedidos[[#This Row],[Unidades]]-tblPedidos[[#This Row],[Cantidad Preparada]], "")</f>
        <v/>
      </c>
      <c r="V4" s="113" t="str" cm="1">
        <f t="array" ref="V4">IFERROR(IF(Pedidos!$A4&lt;&gt;"",_xlfn.ARRAYTOTEXT(_xlfn._xlws.FILTER(tblLotes[Lote y Cantidad],TEXT(tblLotes[Referencia],0)=TEXT(Pedidos!$B4,0))),""),"")</f>
        <v/>
      </c>
      <c r="W4" s="113" t="str">
        <f>LEFT(VLOOKUP(TEXT(tblPedidos[[#This Row],[Referencia]],"0"),tblInventario[],16,FALSE), 1)</f>
        <v>B</v>
      </c>
      <c r="X4" s="113">
        <f ca="1">IF(tblPedidos[[#This Row],[Pareto]]="A", RAND()*3, IF(tblPedidos[[#This Row],[Pareto]]="B", RAND()*2, RAND()))</f>
        <v>0.34485493649339349</v>
      </c>
      <c r="Y4" s="113" t="e">
        <f ca="1">_xlfn.RANK.EQ(tblPedidos[[#This Row],[RandomWeight]], tblPedidos[RandomWeight], 1)</f>
        <v>#N/A</v>
      </c>
      <c r="Z4" s="112" t="e">
        <f ca="1">IF( tblPedidos[[#This Row],[Rank]] &gt;= MAX(tblPedidos[Rank]) - (ROUNDUP(0.2 * COUNTA(Pedidos_Referencia), 0)), "Audita", "No")</f>
        <v>#N/A</v>
      </c>
      <c r="AA4" s="113"/>
    </row>
    <row r="5" spans="1:27" x14ac:dyDescent="0.3">
      <c r="A5" s="39" t="s">
        <v>12229</v>
      </c>
      <c r="B5" s="39">
        <v>2175</v>
      </c>
      <c r="C5" s="107">
        <v>24000</v>
      </c>
      <c r="D5" s="2" t="e">
        <f>VLOOKUP(TEXT(tblPedidos[[#This Row],[Referencia]],"0"),tblInventario[],2,FALSE)</f>
        <v>#N/A</v>
      </c>
      <c r="E5" t="e">
        <f>VLOOKUP(TEXT(tblPedidos[[#This Row],[Referencia]],"0"),tblInventario[],13,FALSE)</f>
        <v>#N/A</v>
      </c>
      <c r="F5" t="e">
        <f>VLOOKUP(TEXT(tblPedidos[[#This Row],[Referencia]],"0"),tblInventario[],14,FALSE)</f>
        <v>#N/A</v>
      </c>
      <c r="G5" t="e">
        <f>VLOOKUP(TEXT(tblPedidos[[#This Row],[Referencia]],"0"),tblInventario[],5,FALSE)</f>
        <v>#N/A</v>
      </c>
      <c r="H5" s="38"/>
      <c r="I5" s="110"/>
      <c r="J5" s="71"/>
      <c r="K5" s="71"/>
      <c r="L5" t="str" cm="1">
        <f t="array" ref="L5">_xlfn.IFS(tblPedidos[[#This Row],[TS Pausado]]&lt;&gt;"","Pausado",OR(tblPedidos[[#This Row],[TS Preparado]]="",tblPedidos[[#This Row],[Cantidad Preparada]]=""),"Pendiente",1=1,"Preparado")</f>
        <v>Pendiente</v>
      </c>
      <c r="M5" s="38"/>
      <c r="N5" s="111" t="e">
        <f>INDEX(tblInventario[[#All],[Unidades por Caja]],MATCH(TEXT($B5,"0"),tblInventario[[#All],[Número de artículo]],0))</f>
        <v>#N/A</v>
      </c>
      <c r="O5" s="111" t="e">
        <f>ROUNDUP(tblPedidos[[#This Row],[Cantidad Preparada]]/tblPedidos[[#This Row],[Unid. X Caja]],0)</f>
        <v>#N/A</v>
      </c>
      <c r="P5" s="112" t="e">
        <f>IF(_xlfn.IFNA(MATCH(tblPedidos[[#This Row],[Referencia]],Tabla10[Referencias Excluidas de Traslados y Salidas],0),0)&gt;=1,"SIN MOVIMIENTO",IF(VLOOKUP(TEXT(tblPedidos[[#This Row],[Referencia]],"0"),tblInventario[],MATCH("Propiedad 50",tblInventario[#Headers],0),FALSE)="Y","SALIDA de mercancías", "Solicitud de TRASLADO"))</f>
        <v>#N/A</v>
      </c>
      <c r="Q5" s="113">
        <f>IF(_xlfn.IFNA(MATCH($B5&amp;"", Stock_por_lotes_Número_de_artículo,0),0)&lt;&gt;0, SUMIFS(tblLotes[Cantidad],tblLotes[Tienda],tblPedidos[[#This Row],[Tienda]],tblLotes[Referencia],tblPedidos[[#This Row],[Referencia]]),  tblPedidos[[#This Row],[Cantidad Preparada]])</f>
        <v>0</v>
      </c>
      <c r="R5" s="51" t="str">
        <f>IF(tblPedidos[[#This Row],[Cantidad Preparada]]&lt;&gt;tblPedidos[[#This Row],[Check de Unidades por Lote]], "Si", "")</f>
        <v/>
      </c>
      <c r="S5" s="69"/>
      <c r="T5" s="113" t="str">
        <f>IF(tblPedidos[[#This Row],[TS Pausado]]="", IF(tblPedidos[[#This Row],[TS Preparado]]&lt;&gt;"", ROUND( ((tblPedidos[[#This Row],[TS Preparado]]-tblPedidos[[#This Row],[TS Comienza]])*86400) + tblPedidos[[#This Row],[Pausas (s)]], 0), ""), "")</f>
        <v/>
      </c>
      <c r="U5" s="113" t="str">
        <f>IF(tblPedidos[[#This Row],[Estado]]="Preparado", tblPedidos[[#This Row],[Unidades]]-tblPedidos[[#This Row],[Cantidad Preparada]], "")</f>
        <v/>
      </c>
      <c r="V5" s="113" t="str" cm="1">
        <f t="array" ref="V5">IFERROR(IF(Pedidos!$A5&lt;&gt;"",_xlfn.ARRAYTOTEXT(_xlfn._xlws.FILTER(tblLotes[Lote y Cantidad],TEXT(tblLotes[Referencia],0)=TEXT(Pedidos!$B5,0))),""),"")</f>
        <v/>
      </c>
      <c r="W5" s="113" t="e">
        <f>LEFT(VLOOKUP(TEXT(tblPedidos[[#This Row],[Referencia]],"0"),tblInventario[],16,FALSE), 1)</f>
        <v>#N/A</v>
      </c>
      <c r="X5" s="113" t="e">
        <f ca="1">IF(tblPedidos[[#This Row],[Pareto]]="A", RAND()*3, IF(tblPedidos[[#This Row],[Pareto]]="B", RAND()*2, RAND()))</f>
        <v>#N/A</v>
      </c>
      <c r="Y5" s="113" t="e">
        <f ca="1">_xlfn.RANK.EQ(tblPedidos[[#This Row],[RandomWeight]], tblPedidos[RandomWeight], 1)</f>
        <v>#N/A</v>
      </c>
      <c r="Z5" s="112" t="e">
        <f ca="1">IF( tblPedidos[[#This Row],[Rank]] &gt;= MAX(tblPedidos[Rank]) - (ROUNDUP(0.2 * COUNTA(Pedidos_Referencia), 0)), "Audita", "No")</f>
        <v>#N/A</v>
      </c>
      <c r="AA5" s="113"/>
    </row>
    <row r="6" spans="1:27" x14ac:dyDescent="0.3">
      <c r="A6" s="39" t="s">
        <v>12229</v>
      </c>
      <c r="B6" s="39">
        <v>1992</v>
      </c>
      <c r="C6" s="107">
        <v>20000</v>
      </c>
      <c r="D6" s="2" t="str">
        <f>VLOOKUP(TEXT(tblPedidos[[#This Row],[Referencia]],"0"),tblInventario[],2,FALSE)</f>
        <v>SURTIDO DE NOUGAT 320G</v>
      </c>
      <c r="E6" t="str">
        <f>VLOOKUP(TEXT(tblPedidos[[#This Row],[Referencia]],"0"),tblInventario[],13,FALSE)</f>
        <v>025</v>
      </c>
      <c r="F6" t="str">
        <f>VLOOKUP(TEXT(tblPedidos[[#This Row],[Referencia]],"0"),tblInventario[],14,FALSE)</f>
        <v>025044</v>
      </c>
      <c r="G6" t="str">
        <f>VLOOKUP(TEXT(tblPedidos[[#This Row],[Referencia]],"0"),tblInventario[],5,FALSE)</f>
        <v>8435646619927</v>
      </c>
      <c r="H6" s="38"/>
      <c r="I6" s="110"/>
      <c r="J6" s="71"/>
      <c r="K6" s="71"/>
      <c r="L6" t="str" cm="1">
        <f t="array" ref="L6">_xlfn.IFS(tblPedidos[[#This Row],[TS Pausado]]&lt;&gt;"","Pausado",OR(tblPedidos[[#This Row],[TS Preparado]]="",tblPedidos[[#This Row],[Cantidad Preparada]]=""),"Pendiente",1=1,"Preparado")</f>
        <v>Pendiente</v>
      </c>
      <c r="M6" s="38"/>
      <c r="N6" s="111">
        <f>INDEX(tblInventario[[#All],[Unidades por Caja]],MATCH(TEXT($B6,"0"),tblInventario[[#All],[Número de artículo]],0))</f>
        <v>20</v>
      </c>
      <c r="O6" s="111">
        <f>ROUNDUP(tblPedidos[[#This Row],[Cantidad Preparada]]/tblPedidos[[#This Row],[Unid. X Caja]],0)</f>
        <v>0</v>
      </c>
      <c r="P6" s="112" t="str">
        <f>IF(_xlfn.IFNA(MATCH(tblPedidos[[#This Row],[Referencia]],Tabla10[Referencias Excluidas de Traslados y Salidas],0),0)&gt;=1,"SIN MOVIMIENTO",IF(VLOOKUP(TEXT(tblPedidos[[#This Row],[Referencia]],"0"),tblInventario[],MATCH("Propiedad 50",tblInventario[#Headers],0),FALSE)="Y","SALIDA de mercancías", "Solicitud de TRASLADO"))</f>
        <v>Solicitud de TRASLADO</v>
      </c>
      <c r="Q6" s="113">
        <f>IF(_xlfn.IFNA(MATCH($B6&amp;"", Stock_por_lotes_Número_de_artículo,0),0)&lt;&gt;0, SUMIFS(tblLotes[Cantidad],tblLotes[Tienda],tblPedidos[[#This Row],[Tienda]],tblLotes[Referencia],tblPedidos[[#This Row],[Referencia]]),  tblPedidos[[#This Row],[Cantidad Preparada]])</f>
        <v>0</v>
      </c>
      <c r="R6" s="51" t="str">
        <f>IF(tblPedidos[[#This Row],[Cantidad Preparada]]&lt;&gt;tblPedidos[[#This Row],[Check de Unidades por Lote]], "Si", "")</f>
        <v/>
      </c>
      <c r="S6" s="69"/>
      <c r="T6" s="113" t="str">
        <f>IF(tblPedidos[[#This Row],[TS Pausado]]="", IF(tblPedidos[[#This Row],[TS Preparado]]&lt;&gt;"", ROUND( ((tblPedidos[[#This Row],[TS Preparado]]-tblPedidos[[#This Row],[TS Comienza]])*86400) + tblPedidos[[#This Row],[Pausas (s)]], 0), ""), "")</f>
        <v/>
      </c>
      <c r="U6" s="113" t="str">
        <f>IF(tblPedidos[[#This Row],[Estado]]="Preparado", tblPedidos[[#This Row],[Unidades]]-tblPedidos[[#This Row],[Cantidad Preparada]], "")</f>
        <v/>
      </c>
      <c r="V6" s="113" t="str" cm="1">
        <f t="array" ref="V6">IFERROR(IF(Pedidos!$A6&lt;&gt;"",_xlfn.ARRAYTOTEXT(_xlfn._xlws.FILTER(tblLotes[Lote y Cantidad],TEXT(tblLotes[Referencia],0)=TEXT(Pedidos!$B6,0))),""),"")</f>
        <v/>
      </c>
      <c r="W6" s="113" t="str">
        <f>LEFT(VLOOKUP(TEXT(tblPedidos[[#This Row],[Referencia]],"0"),tblInventario[],16,FALSE), 1)</f>
        <v>A</v>
      </c>
      <c r="X6" s="113">
        <f ca="1">IF(tblPedidos[[#This Row],[Pareto]]="A", RAND()*3, IF(tblPedidos[[#This Row],[Pareto]]="B", RAND()*2, RAND()))</f>
        <v>1.3583276796531192</v>
      </c>
      <c r="Y6" s="113" t="e">
        <f ca="1">_xlfn.RANK.EQ(tblPedidos[[#This Row],[RandomWeight]], tblPedidos[RandomWeight], 1)</f>
        <v>#N/A</v>
      </c>
      <c r="Z6" s="112" t="e">
        <f ca="1">IF( tblPedidos[[#This Row],[Rank]] &gt;= MAX(tblPedidos[Rank]) - (ROUNDUP(0.2 * COUNTA(Pedidos_Referencia), 0)), "Audita", "No")</f>
        <v>#N/A</v>
      </c>
      <c r="AA6" s="113"/>
    </row>
    <row r="7" spans="1:27" x14ac:dyDescent="0.3">
      <c r="A7" s="39" t="s">
        <v>12229</v>
      </c>
      <c r="B7" s="39">
        <v>382</v>
      </c>
      <c r="C7" s="107">
        <v>12000</v>
      </c>
      <c r="D7" s="2" t="str">
        <f>VLOOKUP(TEXT(tblPedidos[[#This Row],[Referencia]],"0"),tblInventario[],2,FALSE)</f>
        <v>SURTIDO DE PORCIONES DE NOUGATS 200G</v>
      </c>
      <c r="E7" t="str">
        <f>VLOOKUP(TEXT(tblPedidos[[#This Row],[Referencia]],"0"),tblInventario[],13,FALSE)</f>
        <v>025</v>
      </c>
      <c r="F7" t="str">
        <f>VLOOKUP(TEXT(tblPedidos[[#This Row],[Referencia]],"0"),tblInventario[],14,FALSE)</f>
        <v>025044</v>
      </c>
      <c r="G7" t="str">
        <f>VLOOKUP(TEXT(tblPedidos[[#This Row],[Referencia]],"0"),tblInventario[],5,FALSE)</f>
        <v>8435646603827</v>
      </c>
      <c r="H7" s="38"/>
      <c r="I7" s="110"/>
      <c r="J7" s="71"/>
      <c r="K7" s="71"/>
      <c r="L7" t="str" cm="1">
        <f t="array" ref="L7">_xlfn.IFS(tblPedidos[[#This Row],[TS Pausado]]&lt;&gt;"","Pausado",OR(tblPedidos[[#This Row],[TS Preparado]]="",tblPedidos[[#This Row],[Cantidad Preparada]]=""),"Pendiente",1=1,"Preparado")</f>
        <v>Pendiente</v>
      </c>
      <c r="M7" s="38"/>
      <c r="N7" s="111">
        <f>INDEX(tblInventario[[#All],[Unidades por Caja]],MATCH(TEXT($B7,"0"),tblInventario[[#All],[Número de artículo]],0))</f>
        <v>12</v>
      </c>
      <c r="O7" s="111">
        <f>ROUNDUP(tblPedidos[[#This Row],[Cantidad Preparada]]/tblPedidos[[#This Row],[Unid. X Caja]],0)</f>
        <v>0</v>
      </c>
      <c r="P7" s="112" t="str">
        <f>IF(_xlfn.IFNA(MATCH(tblPedidos[[#This Row],[Referencia]],Tabla10[Referencias Excluidas de Traslados y Salidas],0),0)&gt;=1,"SIN MOVIMIENTO",IF(VLOOKUP(TEXT(tblPedidos[[#This Row],[Referencia]],"0"),tblInventario[],MATCH("Propiedad 50",tblInventario[#Headers],0),FALSE)="Y","SALIDA de mercancías", "Solicitud de TRASLADO"))</f>
        <v>Solicitud de TRASLADO</v>
      </c>
      <c r="Q7" s="113">
        <f>IF(_xlfn.IFNA(MATCH($B7&amp;"", Stock_por_lotes_Número_de_artículo,0),0)&lt;&gt;0, SUMIFS(tblLotes[Cantidad],tblLotes[Tienda],tblPedidos[[#This Row],[Tienda]],tblLotes[Referencia],tblPedidos[[#This Row],[Referencia]]),  tblPedidos[[#This Row],[Cantidad Preparada]])</f>
        <v>0</v>
      </c>
      <c r="R7" s="51" t="str">
        <f>IF(tblPedidos[[#This Row],[Cantidad Preparada]]&lt;&gt;tblPedidos[[#This Row],[Check de Unidades por Lote]], "Si", "")</f>
        <v/>
      </c>
      <c r="S7" s="69"/>
      <c r="T7" s="113" t="str">
        <f>IF(tblPedidos[[#This Row],[TS Pausado]]="", IF(tblPedidos[[#This Row],[TS Preparado]]&lt;&gt;"", ROUND( ((tblPedidos[[#This Row],[TS Preparado]]-tblPedidos[[#This Row],[TS Comienza]])*86400) + tblPedidos[[#This Row],[Pausas (s)]], 0), ""), "")</f>
        <v/>
      </c>
      <c r="U7" s="113" t="str">
        <f>IF(tblPedidos[[#This Row],[Estado]]="Preparado", tblPedidos[[#This Row],[Unidades]]-tblPedidos[[#This Row],[Cantidad Preparada]], "")</f>
        <v/>
      </c>
      <c r="V7" s="113" t="str" cm="1">
        <f t="array" ref="V7">IFERROR(IF(Pedidos!$A7&lt;&gt;"",_xlfn.ARRAYTOTEXT(_xlfn._xlws.FILTER(tblLotes[Lote y Cantidad],TEXT(tblLotes[Referencia],0)=TEXT(Pedidos!$B7,0))),""),"")</f>
        <v/>
      </c>
      <c r="W7" s="113" t="str">
        <f>LEFT(VLOOKUP(TEXT(tblPedidos[[#This Row],[Referencia]],"0"),tblInventario[],16,FALSE), 1)</f>
        <v>A</v>
      </c>
      <c r="X7" s="113">
        <f ca="1">IF(tblPedidos[[#This Row],[Pareto]]="A", RAND()*3, IF(tblPedidos[[#This Row],[Pareto]]="B", RAND()*2, RAND()))</f>
        <v>2.1244707905743621</v>
      </c>
      <c r="Y7" s="113" t="e">
        <f ca="1">_xlfn.RANK.EQ(tblPedidos[[#This Row],[RandomWeight]], tblPedidos[RandomWeight], 1)</f>
        <v>#N/A</v>
      </c>
      <c r="Z7" s="112" t="e">
        <f ca="1">IF( tblPedidos[[#This Row],[Rank]] &gt;= MAX(tblPedidos[Rank]) - (ROUNDUP(0.2 * COUNTA(Pedidos_Referencia), 0)), "Audita", "No")</f>
        <v>#N/A</v>
      </c>
      <c r="AA7" s="113"/>
    </row>
    <row r="8" spans="1:27" x14ac:dyDescent="0.3">
      <c r="A8" s="39" t="s">
        <v>12229</v>
      </c>
      <c r="B8" s="39">
        <v>2078</v>
      </c>
      <c r="C8" s="107">
        <v>6000</v>
      </c>
      <c r="D8" s="2" t="str">
        <f>VLOOKUP(TEXT(tblPedidos[[#This Row],[Referencia]],"0"),tblInventario[],2,FALSE)</f>
        <v>SURTIDO DE PANES DE HIGO 600G</v>
      </c>
      <c r="E8" t="str">
        <f>VLOOKUP(TEXT(tblPedidos[[#This Row],[Referencia]],"0"),tblInventario[],13,FALSE)</f>
        <v>018</v>
      </c>
      <c r="F8" t="str">
        <f>VLOOKUP(TEXT(tblPedidos[[#This Row],[Referencia]],"0"),tblInventario[],14,FALSE)</f>
        <v>018044</v>
      </c>
      <c r="G8" t="str">
        <f>VLOOKUP(TEXT(tblPedidos[[#This Row],[Referencia]],"0"),tblInventario[],5,FALSE)</f>
        <v>8435646620787</v>
      </c>
      <c r="H8" s="38"/>
      <c r="I8" s="110"/>
      <c r="J8" s="71"/>
      <c r="K8" s="71"/>
      <c r="L8" t="str" cm="1">
        <f t="array" ref="L8">_xlfn.IFS(tblPedidos[[#This Row],[TS Pausado]]&lt;&gt;"","Pausado",OR(tblPedidos[[#This Row],[TS Preparado]]="",tblPedidos[[#This Row],[Cantidad Preparada]]=""),"Pendiente",1=1,"Preparado")</f>
        <v>Pendiente</v>
      </c>
      <c r="M8" s="38"/>
      <c r="N8" s="111">
        <f>INDEX(tblInventario[[#All],[Unidades por Caja]],MATCH(TEXT($B8,"0"),tblInventario[[#All],[Número de artículo]],0))</f>
        <v>6</v>
      </c>
      <c r="O8" s="111">
        <f>ROUNDUP(tblPedidos[[#This Row],[Cantidad Preparada]]/tblPedidos[[#This Row],[Unid. X Caja]],0)</f>
        <v>0</v>
      </c>
      <c r="P8" s="112" t="str">
        <f>IF(_xlfn.IFNA(MATCH(tblPedidos[[#This Row],[Referencia]],Tabla10[Referencias Excluidas de Traslados y Salidas],0),0)&gt;=1,"SIN MOVIMIENTO",IF(VLOOKUP(TEXT(tblPedidos[[#This Row],[Referencia]],"0"),tblInventario[],MATCH("Propiedad 50",tblInventario[#Headers],0),FALSE)="Y","SALIDA de mercancías", "Solicitud de TRASLADO"))</f>
        <v>Solicitud de TRASLADO</v>
      </c>
      <c r="Q8" s="113">
        <f>IF(_xlfn.IFNA(MATCH($B8&amp;"", Stock_por_lotes_Número_de_artículo,0),0)&lt;&gt;0, SUMIFS(tblLotes[Cantidad],tblLotes[Tienda],tblPedidos[[#This Row],[Tienda]],tblLotes[Referencia],tblPedidos[[#This Row],[Referencia]]),  tblPedidos[[#This Row],[Cantidad Preparada]])</f>
        <v>0</v>
      </c>
      <c r="R8" s="51" t="str">
        <f>IF(tblPedidos[[#This Row],[Cantidad Preparada]]&lt;&gt;tblPedidos[[#This Row],[Check de Unidades por Lote]], "Si", "")</f>
        <v/>
      </c>
      <c r="S8" s="69"/>
      <c r="T8" s="113" t="str">
        <f>IF(tblPedidos[[#This Row],[TS Pausado]]="", IF(tblPedidos[[#This Row],[TS Preparado]]&lt;&gt;"", ROUND( ((tblPedidos[[#This Row],[TS Preparado]]-tblPedidos[[#This Row],[TS Comienza]])*86400) + tblPedidos[[#This Row],[Pausas (s)]], 0), ""), "")</f>
        <v/>
      </c>
      <c r="U8" s="113" t="str">
        <f>IF(tblPedidos[[#This Row],[Estado]]="Preparado", tblPedidos[[#This Row],[Unidades]]-tblPedidos[[#This Row],[Cantidad Preparada]], "")</f>
        <v/>
      </c>
      <c r="V8" s="113" t="str" cm="1">
        <f t="array" ref="V8">IFERROR(IF(Pedidos!$A8&lt;&gt;"",_xlfn.ARRAYTOTEXT(_xlfn._xlws.FILTER(tblLotes[Lote y Cantidad],TEXT(tblLotes[Referencia],0)=TEXT(Pedidos!$B8,0))),""),"")</f>
        <v/>
      </c>
      <c r="W8" s="113" t="str">
        <f>LEFT(VLOOKUP(TEXT(tblPedidos[[#This Row],[Referencia]],"0"),tblInventario[],16,FALSE), 1)</f>
        <v>Z</v>
      </c>
      <c r="X8" s="113">
        <f ca="1">IF(tblPedidos[[#This Row],[Pareto]]="A", RAND()*3, IF(tblPedidos[[#This Row],[Pareto]]="B", RAND()*2, RAND()))</f>
        <v>0.83038840847197959</v>
      </c>
      <c r="Y8" s="113" t="e">
        <f ca="1">_xlfn.RANK.EQ(tblPedidos[[#This Row],[RandomWeight]], tblPedidos[RandomWeight], 1)</f>
        <v>#N/A</v>
      </c>
      <c r="Z8" s="112" t="e">
        <f ca="1">IF( tblPedidos[[#This Row],[Rank]] &gt;= MAX(tblPedidos[Rank]) - (ROUNDUP(0.2 * COUNTA(Pedidos_Referencia), 0)), "Audita", "No")</f>
        <v>#N/A</v>
      </c>
      <c r="AA8" s="113"/>
    </row>
    <row r="9" spans="1:27" x14ac:dyDescent="0.3">
      <c r="A9" s="39" t="s">
        <v>12229</v>
      </c>
      <c r="B9" s="39">
        <v>2093</v>
      </c>
      <c r="C9" s="107">
        <v>4000</v>
      </c>
      <c r="D9" s="2" t="str">
        <f>VLOOKUP(TEXT(tblPedidos[[#This Row],[Referencia]],"0"),tblInventario[],2,FALSE)</f>
        <v>REGALO "SABORES ÚNICOS"</v>
      </c>
      <c r="E9" t="str">
        <f>VLOOKUP(TEXT(tblPedidos[[#This Row],[Referencia]],"0"),tblInventario[],13,FALSE)</f>
        <v>002</v>
      </c>
      <c r="F9" t="str">
        <f>VLOOKUP(TEXT(tblPedidos[[#This Row],[Referencia]],"0"),tblInventario[],14,FALSE)</f>
        <v>002044</v>
      </c>
      <c r="G9" t="str">
        <f>VLOOKUP(TEXT(tblPedidos[[#This Row],[Referencia]],"0"),tblInventario[],5,FALSE)</f>
        <v>8435646620930</v>
      </c>
      <c r="H9" s="38"/>
      <c r="I9" s="110"/>
      <c r="J9" s="71"/>
      <c r="K9" s="71"/>
      <c r="L9" t="str" cm="1">
        <f t="array" ref="L9">_xlfn.IFS(tblPedidos[[#This Row],[TS Pausado]]&lt;&gt;"","Pausado",OR(tblPedidos[[#This Row],[TS Preparado]]="",tblPedidos[[#This Row],[Cantidad Preparada]]=""),"Pendiente",1=1,"Preparado")</f>
        <v>Pendiente</v>
      </c>
      <c r="M9" s="38"/>
      <c r="N9" s="111">
        <f>INDEX(tblInventario[[#All],[Unidades por Caja]],MATCH(TEXT($B9,"0"),tblInventario[[#All],[Número de artículo]],0))</f>
        <v>1</v>
      </c>
      <c r="O9" s="111">
        <f>ROUNDUP(tblPedidos[[#This Row],[Cantidad Preparada]]/tblPedidos[[#This Row],[Unid. X Caja]],0)</f>
        <v>0</v>
      </c>
      <c r="P9" s="112" t="str">
        <f>IF(_xlfn.IFNA(MATCH(tblPedidos[[#This Row],[Referencia]],Tabla10[Referencias Excluidas de Traslados y Salidas],0),0)&gt;=1,"SIN MOVIMIENTO",IF(VLOOKUP(TEXT(tblPedidos[[#This Row],[Referencia]],"0"),tblInventario[],MATCH("Propiedad 50",tblInventario[#Headers],0),FALSE)="Y","SALIDA de mercancías", "Solicitud de TRASLADO"))</f>
        <v>Solicitud de TRASLADO</v>
      </c>
      <c r="Q9" s="113">
        <f>IF(_xlfn.IFNA(MATCH($B9&amp;"", Stock_por_lotes_Número_de_artículo,0),0)&lt;&gt;0, SUMIFS(tblLotes[Cantidad],tblLotes[Tienda],tblPedidos[[#This Row],[Tienda]],tblLotes[Referencia],tblPedidos[[#This Row],[Referencia]]),  tblPedidos[[#This Row],[Cantidad Preparada]])</f>
        <v>0</v>
      </c>
      <c r="R9" s="51" t="str">
        <f>IF(tblPedidos[[#This Row],[Cantidad Preparada]]&lt;&gt;tblPedidos[[#This Row],[Check de Unidades por Lote]], "Si", "")</f>
        <v/>
      </c>
      <c r="S9" s="69"/>
      <c r="T9" s="113" t="str">
        <f>IF(tblPedidos[[#This Row],[TS Pausado]]="", IF(tblPedidos[[#This Row],[TS Preparado]]&lt;&gt;"", ROUND( ((tblPedidos[[#This Row],[TS Preparado]]-tblPedidos[[#This Row],[TS Comienza]])*86400) + tblPedidos[[#This Row],[Pausas (s)]], 0), ""), "")</f>
        <v/>
      </c>
      <c r="U9" s="113" t="str">
        <f>IF(tblPedidos[[#This Row],[Estado]]="Preparado", tblPedidos[[#This Row],[Unidades]]-tblPedidos[[#This Row],[Cantidad Preparada]], "")</f>
        <v/>
      </c>
      <c r="V9" s="113" t="str" cm="1">
        <f t="array" ref="V9">IFERROR(IF(Pedidos!$A9&lt;&gt;"",_xlfn.ARRAYTOTEXT(_xlfn._xlws.FILTER(tblLotes[Lote y Cantidad],TEXT(tblLotes[Referencia],0)=TEXT(Pedidos!$B9,0))),""),"")</f>
        <v/>
      </c>
      <c r="W9" s="113" t="str">
        <f>LEFT(VLOOKUP(TEXT(tblPedidos[[#This Row],[Referencia]],"0"),tblInventario[],16,FALSE), 1)</f>
        <v>Z</v>
      </c>
      <c r="X9" s="113">
        <f ca="1">IF(tblPedidos[[#This Row],[Pareto]]="A", RAND()*3, IF(tblPedidos[[#This Row],[Pareto]]="B", RAND()*2, RAND()))</f>
        <v>0.60312464889233808</v>
      </c>
      <c r="Y9" s="113" t="e">
        <f ca="1">_xlfn.RANK.EQ(tblPedidos[[#This Row],[RandomWeight]], tblPedidos[RandomWeight], 1)</f>
        <v>#N/A</v>
      </c>
      <c r="Z9" s="112" t="e">
        <f ca="1">IF( tblPedidos[[#This Row],[Rank]] &gt;= MAX(tblPedidos[Rank]) - (ROUNDUP(0.2 * COUNTA(Pedidos_Referencia), 0)), "Audita", "No")</f>
        <v>#N/A</v>
      </c>
      <c r="AA9" s="113"/>
    </row>
  </sheetData>
  <conditionalFormatting sqref="H3:H9">
    <cfRule type="cellIs" priority="1" stopIfTrue="1" operator="equal">
      <formula>""</formula>
    </cfRule>
    <cfRule type="cellIs" dxfId="1" priority="2" operator="notEqual">
      <formula>Q3</formula>
    </cfRule>
    <cfRule type="cellIs" dxfId="0" priority="3" operator="equal">
      <formula>0</formula>
    </cfRule>
  </conditionalFormatting>
  <pageMargins left="0.7" right="0.7" top="0.75" bottom="0.75" header="0.3" footer="0.3"/>
  <pageSetup paperSize="9" orientation="portrait" horizontalDpi="4294967293" verticalDpi="4294967293" r:id="rId1"/>
  <drawing r:id="rId2"/>
  <legacyDrawing r:id="rId3"/>
  <controls>
    <mc:AlternateContent xmlns:mc="http://schemas.openxmlformats.org/markup-compatibility/2006">
      <mc:Choice Requires="x14">
        <control shapeId="2059" r:id="rId4" name="btBorraFiltroAudita">
          <controlPr defaultSize="0" autoLine="0" r:id="rId5">
            <anchor moveWithCells="1">
              <from>
                <xdr:col>12</xdr:col>
                <xdr:colOff>114300</xdr:colOff>
                <xdr:row>0</xdr:row>
                <xdr:rowOff>723900</xdr:rowOff>
              </from>
              <to>
                <xdr:col>12</xdr:col>
                <xdr:colOff>838200</xdr:colOff>
                <xdr:row>0</xdr:row>
                <xdr:rowOff>1173480</xdr:rowOff>
              </to>
            </anchor>
          </controlPr>
        </control>
      </mc:Choice>
      <mc:Fallback>
        <control shapeId="2059" r:id="rId4" name="btBorraFiltroAudita"/>
      </mc:Fallback>
    </mc:AlternateContent>
    <mc:AlternateContent xmlns:mc="http://schemas.openxmlformats.org/markup-compatibility/2006">
      <mc:Choice Requires="x14">
        <control shapeId="2058" r:id="rId6" name="btAudita">
          <controlPr defaultSize="0" autoLine="0" r:id="rId7">
            <anchor moveWithCells="1">
              <from>
                <xdr:col>12</xdr:col>
                <xdr:colOff>121920</xdr:colOff>
                <xdr:row>0</xdr:row>
                <xdr:rowOff>114300</xdr:rowOff>
              </from>
              <to>
                <xdr:col>12</xdr:col>
                <xdr:colOff>845820</xdr:colOff>
                <xdr:row>0</xdr:row>
                <xdr:rowOff>563880</xdr:rowOff>
              </to>
            </anchor>
          </controlPr>
        </control>
      </mc:Choice>
      <mc:Fallback>
        <control shapeId="2058" r:id="rId6" name="btAudita"/>
      </mc:Fallback>
    </mc:AlternateContent>
    <mc:AlternateContent xmlns:mc="http://schemas.openxmlformats.org/markup-compatibility/2006">
      <mc:Choice Requires="x14">
        <control shapeId="2050" r:id="rId8" name="Button 2">
          <controlPr defaultSize="0" print="0" autoFill="0" autoPict="0" macro="[0]!Desactiva_Cotejo">
            <anchor moveWithCells="1" sizeWithCells="1">
              <from>
                <xdr:col>3</xdr:col>
                <xdr:colOff>198120</xdr:colOff>
                <xdr:row>0</xdr:row>
                <xdr:rowOff>678180</xdr:rowOff>
              </from>
              <to>
                <xdr:col>3</xdr:col>
                <xdr:colOff>922020</xdr:colOff>
                <xdr:row>0</xdr:row>
                <xdr:rowOff>1226820</xdr:rowOff>
              </to>
            </anchor>
          </controlPr>
        </control>
      </mc:Choice>
    </mc:AlternateContent>
    <mc:AlternateContent xmlns:mc="http://schemas.openxmlformats.org/markup-compatibility/2006">
      <mc:Choice Requires="x14">
        <control shapeId="2051" r:id="rId9" name="Button 3">
          <controlPr defaultSize="0" print="0" autoFill="0" autoPict="0" macro="[0]!Activa_Cotejo">
            <anchor moveWithCells="1" sizeWithCells="1">
              <from>
                <xdr:col>3</xdr:col>
                <xdr:colOff>1706880</xdr:colOff>
                <xdr:row>0</xdr:row>
                <xdr:rowOff>716280</xdr:rowOff>
              </from>
              <to>
                <xdr:col>3</xdr:col>
                <xdr:colOff>2598420</xdr:colOff>
                <xdr:row>0</xdr:row>
                <xdr:rowOff>1226820</xdr:rowOff>
              </to>
            </anchor>
          </controlPr>
        </control>
      </mc:Choice>
    </mc:AlternateContent>
    <mc:AlternateContent xmlns:mc="http://schemas.openxmlformats.org/markup-compatibility/2006">
      <mc:Choice Requires="x14">
        <control shapeId="2054" r:id="rId10" name="Button 6">
          <controlPr defaultSize="0" print="0" autoFill="0" autoPict="0" macro="[0]!ReseteaPedidos">
            <anchor moveWithCells="1" sizeWithCells="1">
              <from>
                <xdr:col>14</xdr:col>
                <xdr:colOff>45720</xdr:colOff>
                <xdr:row>0</xdr:row>
                <xdr:rowOff>106680</xdr:rowOff>
              </from>
              <to>
                <xdr:col>14</xdr:col>
                <xdr:colOff>845820</xdr:colOff>
                <xdr:row>0</xdr:row>
                <xdr:rowOff>601980</xdr:rowOff>
              </to>
            </anchor>
          </controlPr>
        </control>
      </mc:Choice>
    </mc:AlternateContent>
  </controls>
  <tableParts count="1">
    <tablePart r:id="rId11"/>
  </tableParts>
  <extLst>
    <ext xmlns:x14="http://schemas.microsoft.com/office/spreadsheetml/2009/9/main" uri="{CCE6A557-97BC-4b89-ADB6-D9C93CAAB3DF}">
      <x14:dataValidations xmlns:xm="http://schemas.microsoft.com/office/excel/2006/main" count="1">
        <x14:dataValidation type="list" allowBlank="1" showInputMessage="1" showErrorMessage="1" xr:uid="{8326B471-4607-4656-897C-18A172356288}">
          <x14:formula1>
            <xm:f>Pivot!$H$10:$H$14</xm:f>
          </x14:formula1>
          <xm:sqref>M3:M9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02E76E-3D48-44B9-B262-2C0A91739919}">
  <sheetPr codeName="Hoja8">
    <tabColor theme="8" tint="-0.499984740745262"/>
  </sheetPr>
  <dimension ref="A1:G2"/>
  <sheetViews>
    <sheetView showGridLines="0" showRowColHeaders="0" workbookViewId="0">
      <pane ySplit="1" topLeftCell="A2" activePane="bottomLeft" state="frozen"/>
      <selection pane="bottomLeft" activeCell="A2" sqref="A2"/>
    </sheetView>
  </sheetViews>
  <sheetFormatPr baseColWidth="10" defaultColWidth="15.5546875" defaultRowHeight="14.4" x14ac:dyDescent="0.3"/>
  <cols>
    <col min="1" max="1" width="22" bestFit="1" customWidth="1"/>
    <col min="2" max="2" width="12.6640625" customWidth="1"/>
    <col min="3" max="3" width="19.5546875" customWidth="1"/>
    <col min="4" max="4" width="33.5546875" bestFit="1" customWidth="1"/>
    <col min="5" max="5" width="7" bestFit="1" customWidth="1"/>
    <col min="6" max="6" width="11" customWidth="1"/>
    <col min="7" max="7" width="16.88671875" bestFit="1" customWidth="1"/>
  </cols>
  <sheetData>
    <row r="1" spans="1:7" s="3" customFormat="1" x14ac:dyDescent="0.3">
      <c r="A1" s="3" t="s">
        <v>1</v>
      </c>
      <c r="B1" s="3" t="s">
        <v>32</v>
      </c>
      <c r="C1" s="3" t="s">
        <v>37</v>
      </c>
      <c r="D1" s="3" t="s">
        <v>26</v>
      </c>
      <c r="E1" s="3" t="s">
        <v>43</v>
      </c>
      <c r="F1" s="3" t="s">
        <v>44</v>
      </c>
      <c r="G1" s="3" t="s">
        <v>9542</v>
      </c>
    </row>
    <row r="2" spans="1:7" x14ac:dyDescent="0.3">
      <c r="C2" s="74"/>
      <c r="E2" s="81"/>
      <c r="G2" s="51"/>
    </row>
  </sheetData>
  <pageMargins left="0.7" right="0.7" top="0.75" bottom="0.75" header="0.3" footer="0.3"/>
  <pageSetup paperSize="9" orientation="portrait" horizontalDpi="4294967293" verticalDpi="4294967293"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EA40E-E703-4A32-AABD-240ADA8A41C6}">
  <sheetPr codeName="Hoja10">
    <tabColor theme="8" tint="0.79998168889431442"/>
  </sheetPr>
  <dimension ref="A1:F499"/>
  <sheetViews>
    <sheetView workbookViewId="0">
      <pane ySplit="3" topLeftCell="A4" activePane="bottomLeft" state="frozen"/>
      <selection pane="bottomLeft" activeCell="B2" sqref="B2"/>
    </sheetView>
  </sheetViews>
  <sheetFormatPr baseColWidth="10" defaultColWidth="11.44140625" defaultRowHeight="14.4" x14ac:dyDescent="0.3"/>
  <cols>
    <col min="1" max="1" width="12.6640625" customWidth="1"/>
    <col min="2" max="3" width="12" customWidth="1"/>
    <col min="4" max="4" width="11.109375" customWidth="1"/>
    <col min="5" max="5" width="34.5546875" customWidth="1"/>
    <col min="6" max="6" width="43.6640625" customWidth="1"/>
    <col min="8" max="8" width="11.88671875" bestFit="1" customWidth="1"/>
  </cols>
  <sheetData>
    <row r="1" spans="1:6" s="49" customFormat="1" ht="54.9" customHeight="1" x14ac:dyDescent="0.3">
      <c r="D1" s="50" t="s">
        <v>45</v>
      </c>
      <c r="E1" s="53" t="s">
        <v>46</v>
      </c>
    </row>
    <row r="2" spans="1:6" s="49" customFormat="1" ht="54.9" customHeight="1" x14ac:dyDescent="0.3">
      <c r="D2" s="50" t="s">
        <v>17</v>
      </c>
      <c r="E2" s="54" t="s">
        <v>9773</v>
      </c>
    </row>
    <row r="3" spans="1:6" s="49" customFormat="1" ht="9" customHeight="1" x14ac:dyDescent="0.3">
      <c r="D3" s="50"/>
      <c r="E3" s="52"/>
    </row>
    <row r="4" spans="1:6" x14ac:dyDescent="0.3">
      <c r="A4" s="59" t="s">
        <v>32</v>
      </c>
      <c r="B4" s="60" t="s">
        <v>47</v>
      </c>
      <c r="C4" s="60" t="s">
        <v>48</v>
      </c>
      <c r="D4" s="60" t="s">
        <v>44</v>
      </c>
      <c r="E4" s="61" t="s">
        <v>26</v>
      </c>
      <c r="F4" s="62" t="s">
        <v>49</v>
      </c>
    </row>
    <row r="5" spans="1:6" x14ac:dyDescent="0.3">
      <c r="A5" s="56" t="str" cm="1">
        <f t="array" ref="A5">IFERROR(_xlfn._xlws.FILTER(Pedidos_Referencia,(tblPedidos[Movimiento en SAP]=IF($E$1="Solicitud de Traslado","Solicitud de TRASLADO","SALIDA de mercancías")) * tblPedidos[Cantidad Preparada]&lt;&gt;0 ), "")</f>
        <v/>
      </c>
      <c r="B5" s="57"/>
      <c r="C5" s="57"/>
      <c r="D5" s="57" t="str" cm="1">
        <f t="array" ref="D5">IFERROR(_xlfn._xlws.FILTER(Pedidos_Cantidad_Preparada,(tblPedidos[Movimiento en SAP]=IF(E1="Solicitud de Traslado","Solicitud de TRASLADO","SALIDA de mercancías")) * tblPedidos[Cantidad Preparada]&lt;&gt;0 ), "")</f>
        <v/>
      </c>
      <c r="E5" s="57" t="str" cm="1">
        <f t="array" ref="E5">IFERROR(_xlfn._xlws.FILTER(Pedidos_Descripción,(tblPedidos[Movimiento en SAP]=IF(E1="Solicitud de Traslado","Solicitud de TRASLADO","SALIDA de mercancías")) * tblPedidos[Cantidad Preparada]&lt;&gt;0 ), "")</f>
        <v/>
      </c>
      <c r="F5" s="58" t="str" cm="1">
        <f t="array" ref="F5">IFERROR(IF('SAP - Solicitudes'!$A5&lt;&gt;"",_xlfn.ARRAYTOTEXT(_xlfn._xlws.FILTER(tblLotes[Lote y Cantidad],tblLotes[Referencia]='SAP - Solicitudes'!$A5)),""),"")</f>
        <v/>
      </c>
    </row>
    <row r="6" spans="1:6" x14ac:dyDescent="0.3">
      <c r="F6" s="58" t="str" cm="1">
        <f t="array" ref="F6">IFERROR(IF('SAP - Solicitudes'!$A6&lt;&gt;"",_xlfn.ARRAYTOTEXT(_xlfn._xlws.FILTER(tblLotes[Lote y Cantidad],tblLotes[Referencia]='SAP - Solicitudes'!$A6)),""),"")</f>
        <v/>
      </c>
    </row>
    <row r="7" spans="1:6" x14ac:dyDescent="0.3">
      <c r="F7" s="58" t="str" cm="1">
        <f t="array" ref="F7">IFERROR(IF('SAP - Solicitudes'!$A7&lt;&gt;"",_xlfn.ARRAYTOTEXT(_xlfn._xlws.FILTER(tblLotes[Lote y Cantidad],tblLotes[Referencia]='SAP - Solicitudes'!$A7)),""),"")</f>
        <v/>
      </c>
    </row>
    <row r="8" spans="1:6" x14ac:dyDescent="0.3">
      <c r="F8" s="58" t="str" cm="1">
        <f t="array" ref="F8">IFERROR(IF('SAP - Solicitudes'!$A8&lt;&gt;"",_xlfn.ARRAYTOTEXT(_xlfn._xlws.FILTER(tblLotes[Lote y Cantidad],tblLotes[Referencia]='SAP - Solicitudes'!$A8)),""),"")</f>
        <v/>
      </c>
    </row>
    <row r="9" spans="1:6" x14ac:dyDescent="0.3">
      <c r="F9" s="58" t="str" cm="1">
        <f t="array" ref="F9">IFERROR(IF('SAP - Solicitudes'!$A9&lt;&gt;"",_xlfn.ARRAYTOTEXT(_xlfn._xlws.FILTER(tblLotes[Lote y Cantidad],tblLotes[Referencia]='SAP - Solicitudes'!$A9)),""),"")</f>
        <v/>
      </c>
    </row>
    <row r="10" spans="1:6" x14ac:dyDescent="0.3">
      <c r="F10" s="58" t="str" cm="1">
        <f t="array" ref="F10">IFERROR(IF('SAP - Solicitudes'!$A10&lt;&gt;"",_xlfn.ARRAYTOTEXT(_xlfn._xlws.FILTER(tblLotes[Lote y Cantidad],tblLotes[Referencia]='SAP - Solicitudes'!$A10)),""),"")</f>
        <v/>
      </c>
    </row>
    <row r="11" spans="1:6" x14ac:dyDescent="0.3">
      <c r="F11" s="58" t="str" cm="1">
        <f t="array" ref="F11">IFERROR(IF('SAP - Solicitudes'!$A11&lt;&gt;"",_xlfn.ARRAYTOTEXT(_xlfn._xlws.FILTER(tblLotes[Lote y Cantidad],tblLotes[Referencia]='SAP - Solicitudes'!$A11)),""),"")</f>
        <v/>
      </c>
    </row>
    <row r="12" spans="1:6" x14ac:dyDescent="0.3">
      <c r="F12" s="58" t="str" cm="1">
        <f t="array" ref="F12">IFERROR(IF('SAP - Solicitudes'!$A12&lt;&gt;"",_xlfn.ARRAYTOTEXT(_xlfn._xlws.FILTER(tblLotes[Lote y Cantidad],tblLotes[Referencia]='SAP - Solicitudes'!$A12)),""),"")</f>
        <v/>
      </c>
    </row>
    <row r="13" spans="1:6" x14ac:dyDescent="0.3">
      <c r="F13" s="58" t="str" cm="1">
        <f t="array" ref="F13">IFERROR(IF('SAP - Solicitudes'!$A13&lt;&gt;"",_xlfn.ARRAYTOTEXT(_xlfn._xlws.FILTER(tblLotes[Lote y Cantidad],tblLotes[Referencia]='SAP - Solicitudes'!$A13)),""),"")</f>
        <v/>
      </c>
    </row>
    <row r="14" spans="1:6" x14ac:dyDescent="0.3">
      <c r="F14" s="58" t="str" cm="1">
        <f t="array" ref="F14">IFERROR(IF('SAP - Solicitudes'!$A14&lt;&gt;"",_xlfn.ARRAYTOTEXT(_xlfn._xlws.FILTER(tblLotes[Lote y Cantidad],tblLotes[Referencia]='SAP - Solicitudes'!$A14)),""),"")</f>
        <v/>
      </c>
    </row>
    <row r="15" spans="1:6" x14ac:dyDescent="0.3">
      <c r="F15" s="58" t="str" cm="1">
        <f t="array" ref="F15">IFERROR(IF('SAP - Solicitudes'!$A15&lt;&gt;"",_xlfn.ARRAYTOTEXT(_xlfn._xlws.FILTER(tblLotes[Lote y Cantidad],tblLotes[Referencia]='SAP - Solicitudes'!$A15)),""),"")</f>
        <v/>
      </c>
    </row>
    <row r="16" spans="1:6" x14ac:dyDescent="0.3">
      <c r="F16" s="58" t="str" cm="1">
        <f t="array" ref="F16">IFERROR(IF('SAP - Solicitudes'!$A16&lt;&gt;"",_xlfn.ARRAYTOTEXT(_xlfn._xlws.FILTER(tblLotes[Lote y Cantidad],tblLotes[Referencia]='SAP - Solicitudes'!$A16)),""),"")</f>
        <v/>
      </c>
    </row>
    <row r="17" spans="6:6" x14ac:dyDescent="0.3">
      <c r="F17" s="58" t="str" cm="1">
        <f t="array" ref="F17">IFERROR(IF('SAP - Solicitudes'!$A17&lt;&gt;"",_xlfn.ARRAYTOTEXT(_xlfn._xlws.FILTER(tblLotes[Lote y Cantidad],tblLotes[Referencia]='SAP - Solicitudes'!$A17)),""),"")</f>
        <v/>
      </c>
    </row>
    <row r="18" spans="6:6" x14ac:dyDescent="0.3">
      <c r="F18" s="58" t="str" cm="1">
        <f t="array" ref="F18">IFERROR(IF('SAP - Solicitudes'!$A18&lt;&gt;"",_xlfn.ARRAYTOTEXT(_xlfn._xlws.FILTER(tblLotes[Lote y Cantidad],tblLotes[Referencia]='SAP - Solicitudes'!$A18)),""),"")</f>
        <v/>
      </c>
    </row>
    <row r="19" spans="6:6" x14ac:dyDescent="0.3">
      <c r="F19" s="58" t="str" cm="1">
        <f t="array" ref="F19">IFERROR(IF('SAP - Solicitudes'!$A19&lt;&gt;"",_xlfn.ARRAYTOTEXT(_xlfn._xlws.FILTER(tblLotes[Lote y Cantidad],tblLotes[Referencia]='SAP - Solicitudes'!$A19)),""),"")</f>
        <v/>
      </c>
    </row>
    <row r="20" spans="6:6" x14ac:dyDescent="0.3">
      <c r="F20" s="58" t="str" cm="1">
        <f t="array" ref="F20">IFERROR(IF('SAP - Solicitudes'!$A20&lt;&gt;"",_xlfn.ARRAYTOTEXT(_xlfn._xlws.FILTER(tblLotes[Lote y Cantidad],tblLotes[Referencia]='SAP - Solicitudes'!$A20)),""),"")</f>
        <v/>
      </c>
    </row>
    <row r="21" spans="6:6" x14ac:dyDescent="0.3">
      <c r="F21" s="58" t="str" cm="1">
        <f t="array" ref="F21">IFERROR(IF('SAP - Solicitudes'!$A21&lt;&gt;"",_xlfn.ARRAYTOTEXT(_xlfn._xlws.FILTER(tblLotes[Lote y Cantidad],tblLotes[Referencia]='SAP - Solicitudes'!$A21)),""),"")</f>
        <v/>
      </c>
    </row>
    <row r="22" spans="6:6" x14ac:dyDescent="0.3">
      <c r="F22" s="58" t="str" cm="1">
        <f t="array" ref="F22">IFERROR(IF('SAP - Solicitudes'!$A22&lt;&gt;"",_xlfn.ARRAYTOTEXT(_xlfn._xlws.FILTER(tblLotes[Lote y Cantidad],tblLotes[Referencia]='SAP - Solicitudes'!$A22)),""),"")</f>
        <v/>
      </c>
    </row>
    <row r="23" spans="6:6" x14ac:dyDescent="0.3">
      <c r="F23" s="58" t="str" cm="1">
        <f t="array" ref="F23">IFERROR(IF('SAP - Solicitudes'!$A23&lt;&gt;"",_xlfn.ARRAYTOTEXT(_xlfn._xlws.FILTER(tblLotes[Lote y Cantidad],tblLotes[Referencia]='SAP - Solicitudes'!$A23)),""),"")</f>
        <v/>
      </c>
    </row>
    <row r="24" spans="6:6" x14ac:dyDescent="0.3">
      <c r="F24" s="58" t="str" cm="1">
        <f t="array" ref="F24">IFERROR(IF('SAP - Solicitudes'!$A24&lt;&gt;"",_xlfn.ARRAYTOTEXT(_xlfn._xlws.FILTER(tblLotes[Lote y Cantidad],tblLotes[Referencia]='SAP - Solicitudes'!$A24)),""),"")</f>
        <v/>
      </c>
    </row>
    <row r="25" spans="6:6" x14ac:dyDescent="0.3">
      <c r="F25" s="58" t="str" cm="1">
        <f t="array" ref="F25">IFERROR(IF('SAP - Solicitudes'!$A25&lt;&gt;"",_xlfn.ARRAYTOTEXT(_xlfn._xlws.FILTER(tblLotes[Lote y Cantidad],tblLotes[Referencia]='SAP - Solicitudes'!$A25)),""),"")</f>
        <v/>
      </c>
    </row>
    <row r="26" spans="6:6" x14ac:dyDescent="0.3">
      <c r="F26" s="58" t="str" cm="1">
        <f t="array" ref="F26">IFERROR(IF('SAP - Solicitudes'!$A26&lt;&gt;"",_xlfn.ARRAYTOTEXT(_xlfn._xlws.FILTER(tblLotes[Lote y Cantidad],tblLotes[Referencia]='SAP - Solicitudes'!$A26)),""),"")</f>
        <v/>
      </c>
    </row>
    <row r="27" spans="6:6" x14ac:dyDescent="0.3">
      <c r="F27" s="58" t="str" cm="1">
        <f t="array" ref="F27">IFERROR(IF('SAP - Solicitudes'!$A27&lt;&gt;"",_xlfn.ARRAYTOTEXT(_xlfn._xlws.FILTER(tblLotes[Lote y Cantidad],tblLotes[Referencia]='SAP - Solicitudes'!$A27)),""),"")</f>
        <v/>
      </c>
    </row>
    <row r="28" spans="6:6" x14ac:dyDescent="0.3">
      <c r="F28" s="58" t="str" cm="1">
        <f t="array" ref="F28">IFERROR(IF('SAP - Solicitudes'!$A28&lt;&gt;"",_xlfn.ARRAYTOTEXT(_xlfn._xlws.FILTER(tblLotes[Lote y Cantidad],tblLotes[Referencia]='SAP - Solicitudes'!$A28)),""),"")</f>
        <v/>
      </c>
    </row>
    <row r="29" spans="6:6" x14ac:dyDescent="0.3">
      <c r="F29" s="58" t="str" cm="1">
        <f t="array" ref="F29">IFERROR(IF('SAP - Solicitudes'!$A29&lt;&gt;"",_xlfn.ARRAYTOTEXT(_xlfn._xlws.FILTER(tblLotes[Lote y Cantidad],tblLotes[Referencia]='SAP - Solicitudes'!$A29)),""),"")</f>
        <v/>
      </c>
    </row>
    <row r="30" spans="6:6" x14ac:dyDescent="0.3">
      <c r="F30" s="58" t="str" cm="1">
        <f t="array" ref="F30">IFERROR(IF('SAP - Solicitudes'!$A30&lt;&gt;"",_xlfn.ARRAYTOTEXT(_xlfn._xlws.FILTER(tblLotes[Lote y Cantidad],tblLotes[Referencia]='SAP - Solicitudes'!$A30)),""),"")</f>
        <v/>
      </c>
    </row>
    <row r="31" spans="6:6" x14ac:dyDescent="0.3">
      <c r="F31" s="58" t="str" cm="1">
        <f t="array" ref="F31">IFERROR(IF('SAP - Solicitudes'!$A31&lt;&gt;"",_xlfn.ARRAYTOTEXT(_xlfn._xlws.FILTER(tblLotes[Lote y Cantidad],tblLotes[Referencia]='SAP - Solicitudes'!$A31)),""),"")</f>
        <v/>
      </c>
    </row>
    <row r="32" spans="6:6" x14ac:dyDescent="0.3">
      <c r="F32" s="58" t="str" cm="1">
        <f t="array" ref="F32">IFERROR(IF('SAP - Solicitudes'!$A32&lt;&gt;"",_xlfn.ARRAYTOTEXT(_xlfn._xlws.FILTER(tblLotes[Lote y Cantidad],tblLotes[Referencia]='SAP - Solicitudes'!$A32)),""),"")</f>
        <v/>
      </c>
    </row>
    <row r="33" spans="6:6" x14ac:dyDescent="0.3">
      <c r="F33" s="58" t="str" cm="1">
        <f t="array" ref="F33">IFERROR(IF('SAP - Solicitudes'!$A33&lt;&gt;"",_xlfn.ARRAYTOTEXT(_xlfn._xlws.FILTER(tblLotes[Lote y Cantidad],tblLotes[Referencia]='SAP - Solicitudes'!$A33)),""),"")</f>
        <v/>
      </c>
    </row>
    <row r="34" spans="6:6" x14ac:dyDescent="0.3">
      <c r="F34" s="58" t="str" cm="1">
        <f t="array" ref="F34">IFERROR(IF('SAP - Solicitudes'!$A34&lt;&gt;"",_xlfn.ARRAYTOTEXT(_xlfn._xlws.FILTER(tblLotes[Lote y Cantidad],tblLotes[Referencia]='SAP - Solicitudes'!$A34)),""),"")</f>
        <v/>
      </c>
    </row>
    <row r="35" spans="6:6" x14ac:dyDescent="0.3">
      <c r="F35" s="58" t="str" cm="1">
        <f t="array" ref="F35">IFERROR(IF('SAP - Solicitudes'!$A35&lt;&gt;"",_xlfn.ARRAYTOTEXT(_xlfn._xlws.FILTER(tblLotes[Lote y Cantidad],tblLotes[Referencia]='SAP - Solicitudes'!$A35)),""),"")</f>
        <v/>
      </c>
    </row>
    <row r="36" spans="6:6" x14ac:dyDescent="0.3">
      <c r="F36" s="58" t="str" cm="1">
        <f t="array" ref="F36">IFERROR(IF('SAP - Solicitudes'!$A36&lt;&gt;"",_xlfn.ARRAYTOTEXT(_xlfn._xlws.FILTER(tblLotes[Lote y Cantidad],tblLotes[Referencia]='SAP - Solicitudes'!$A36)),""),"")</f>
        <v/>
      </c>
    </row>
    <row r="37" spans="6:6" x14ac:dyDescent="0.3">
      <c r="F37" s="58" t="str" cm="1">
        <f t="array" ref="F37">IFERROR(IF('SAP - Solicitudes'!$A37&lt;&gt;"",_xlfn.ARRAYTOTEXT(_xlfn._xlws.FILTER(tblLotes[Lote y Cantidad],tblLotes[Referencia]='SAP - Solicitudes'!$A37)),""),"")</f>
        <v/>
      </c>
    </row>
    <row r="38" spans="6:6" x14ac:dyDescent="0.3">
      <c r="F38" s="58" t="str" cm="1">
        <f t="array" ref="F38">IFERROR(IF('SAP - Solicitudes'!$A38&lt;&gt;"",_xlfn.ARRAYTOTEXT(_xlfn._xlws.FILTER(tblLotes[Lote y Cantidad],tblLotes[Referencia]='SAP - Solicitudes'!$A38)),""),"")</f>
        <v/>
      </c>
    </row>
    <row r="39" spans="6:6" x14ac:dyDescent="0.3">
      <c r="F39" s="58" t="str" cm="1">
        <f t="array" ref="F39">IFERROR(IF('SAP - Solicitudes'!$A39&lt;&gt;"",_xlfn.ARRAYTOTEXT(_xlfn._xlws.FILTER(tblLotes[Lote y Cantidad],tblLotes[Referencia]='SAP - Solicitudes'!$A39)),""),"")</f>
        <v/>
      </c>
    </row>
    <row r="40" spans="6:6" x14ac:dyDescent="0.3">
      <c r="F40" s="58" t="str" cm="1">
        <f t="array" ref="F40">IFERROR(IF('SAP - Solicitudes'!$A40&lt;&gt;"",_xlfn.ARRAYTOTEXT(_xlfn._xlws.FILTER(tblLotes[Lote y Cantidad],tblLotes[Referencia]='SAP - Solicitudes'!$A40)),""),"")</f>
        <v/>
      </c>
    </row>
    <row r="41" spans="6:6" x14ac:dyDescent="0.3">
      <c r="F41" s="58" t="str" cm="1">
        <f t="array" ref="F41">IFERROR(IF('SAP - Solicitudes'!$A41&lt;&gt;"",_xlfn.ARRAYTOTEXT(_xlfn._xlws.FILTER(tblLotes[Lote y Cantidad],tblLotes[Referencia]='SAP - Solicitudes'!$A41)),""),"")</f>
        <v/>
      </c>
    </row>
    <row r="42" spans="6:6" x14ac:dyDescent="0.3">
      <c r="F42" s="58" t="str" cm="1">
        <f t="array" ref="F42">IFERROR(IF('SAP - Solicitudes'!$A42&lt;&gt;"",_xlfn.ARRAYTOTEXT(_xlfn._xlws.FILTER(tblLotes[Lote y Cantidad],tblLotes[Referencia]='SAP - Solicitudes'!$A42)),""),"")</f>
        <v/>
      </c>
    </row>
    <row r="43" spans="6:6" x14ac:dyDescent="0.3">
      <c r="F43" s="58" t="str" cm="1">
        <f t="array" ref="F43">IFERROR(IF('SAP - Solicitudes'!$A43&lt;&gt;"",_xlfn.ARRAYTOTEXT(_xlfn._xlws.FILTER(tblLotes[Lote y Cantidad],tblLotes[Referencia]='SAP - Solicitudes'!$A43)),""),"")</f>
        <v/>
      </c>
    </row>
    <row r="44" spans="6:6" x14ac:dyDescent="0.3">
      <c r="F44" s="58" t="str" cm="1">
        <f t="array" ref="F44">IFERROR(IF('SAP - Solicitudes'!$A44&lt;&gt;"",_xlfn.ARRAYTOTEXT(_xlfn._xlws.FILTER(tblLotes[Lote y Cantidad],tblLotes[Referencia]='SAP - Solicitudes'!$A44)),""),"")</f>
        <v/>
      </c>
    </row>
    <row r="45" spans="6:6" x14ac:dyDescent="0.3">
      <c r="F45" s="58" t="str" cm="1">
        <f t="array" ref="F45">IFERROR(IF('SAP - Solicitudes'!$A45&lt;&gt;"",_xlfn.ARRAYTOTEXT(_xlfn._xlws.FILTER(tblLotes[Lote y Cantidad],tblLotes[Referencia]='SAP - Solicitudes'!$A45)),""),"")</f>
        <v/>
      </c>
    </row>
    <row r="46" spans="6:6" x14ac:dyDescent="0.3">
      <c r="F46" s="58" t="str" cm="1">
        <f t="array" ref="F46">IFERROR(IF('SAP - Solicitudes'!$A46&lt;&gt;"",_xlfn.ARRAYTOTEXT(_xlfn._xlws.FILTER(tblLotes[Lote y Cantidad],tblLotes[Referencia]='SAP - Solicitudes'!$A46)),""),"")</f>
        <v/>
      </c>
    </row>
    <row r="47" spans="6:6" x14ac:dyDescent="0.3">
      <c r="F47" s="58" t="str" cm="1">
        <f t="array" ref="F47">IFERROR(IF('SAP - Solicitudes'!$A47&lt;&gt;"",_xlfn.ARRAYTOTEXT(_xlfn._xlws.FILTER(tblLotes[Lote y Cantidad],tblLotes[Referencia]='SAP - Solicitudes'!$A47)),""),"")</f>
        <v/>
      </c>
    </row>
    <row r="48" spans="6:6" x14ac:dyDescent="0.3">
      <c r="F48" s="58" t="str" cm="1">
        <f t="array" ref="F48">IFERROR(IF('SAP - Solicitudes'!$A48&lt;&gt;"",_xlfn.ARRAYTOTEXT(_xlfn._xlws.FILTER(tblLotes[Lote y Cantidad],tblLotes[Referencia]='SAP - Solicitudes'!$A48)),""),"")</f>
        <v/>
      </c>
    </row>
    <row r="49" spans="6:6" x14ac:dyDescent="0.3">
      <c r="F49" s="58" t="str" cm="1">
        <f t="array" ref="F49">IFERROR(IF('SAP - Solicitudes'!$A49&lt;&gt;"",_xlfn.ARRAYTOTEXT(_xlfn._xlws.FILTER(tblLotes[Lote y Cantidad],tblLotes[Referencia]='SAP - Solicitudes'!$A49)),""),"")</f>
        <v/>
      </c>
    </row>
    <row r="50" spans="6:6" x14ac:dyDescent="0.3">
      <c r="F50" s="58" t="str" cm="1">
        <f t="array" ref="F50">IFERROR(IF('SAP - Solicitudes'!$A50&lt;&gt;"",_xlfn.ARRAYTOTEXT(_xlfn._xlws.FILTER(tblLotes[Lote y Cantidad],tblLotes[Referencia]='SAP - Solicitudes'!$A50)),""),"")</f>
        <v/>
      </c>
    </row>
    <row r="51" spans="6:6" x14ac:dyDescent="0.3">
      <c r="F51" s="58" t="str" cm="1">
        <f t="array" ref="F51">IFERROR(IF('SAP - Solicitudes'!$A51&lt;&gt;"",_xlfn.ARRAYTOTEXT(_xlfn._xlws.FILTER(tblLotes[Lote y Cantidad],tblLotes[Referencia]='SAP - Solicitudes'!$A51)),""),"")</f>
        <v/>
      </c>
    </row>
    <row r="52" spans="6:6" x14ac:dyDescent="0.3">
      <c r="F52" s="58" t="str" cm="1">
        <f t="array" ref="F52">IFERROR(IF('SAP - Solicitudes'!$A52&lt;&gt;"",_xlfn.ARRAYTOTEXT(_xlfn._xlws.FILTER(tblLotes[Lote y Cantidad],tblLotes[Referencia]='SAP - Solicitudes'!$A52)),""),"")</f>
        <v/>
      </c>
    </row>
    <row r="53" spans="6:6" x14ac:dyDescent="0.3">
      <c r="F53" s="58" t="str" cm="1">
        <f t="array" ref="F53">IFERROR(IF('SAP - Solicitudes'!$A53&lt;&gt;"",_xlfn.ARRAYTOTEXT(_xlfn._xlws.FILTER(tblLotes[Lote y Cantidad],tblLotes[Referencia]='SAP - Solicitudes'!$A53)),""),"")</f>
        <v/>
      </c>
    </row>
    <row r="54" spans="6:6" x14ac:dyDescent="0.3">
      <c r="F54" s="58" t="str" cm="1">
        <f t="array" ref="F54">IFERROR(IF('SAP - Solicitudes'!$A54&lt;&gt;"",_xlfn.ARRAYTOTEXT(_xlfn._xlws.FILTER(tblLotes[Lote y Cantidad],tblLotes[Referencia]='SAP - Solicitudes'!$A54)),""),"")</f>
        <v/>
      </c>
    </row>
    <row r="55" spans="6:6" x14ac:dyDescent="0.3">
      <c r="F55" s="58" t="str" cm="1">
        <f t="array" ref="F55">IFERROR(IF('SAP - Solicitudes'!$A55&lt;&gt;"",_xlfn.ARRAYTOTEXT(_xlfn._xlws.FILTER(tblLotes[Lote y Cantidad],tblLotes[Referencia]='SAP - Solicitudes'!$A55)),""),"")</f>
        <v/>
      </c>
    </row>
    <row r="56" spans="6:6" x14ac:dyDescent="0.3">
      <c r="F56" s="58" t="str" cm="1">
        <f t="array" ref="F56">IFERROR(IF('SAP - Solicitudes'!$A56&lt;&gt;"",_xlfn.ARRAYTOTEXT(_xlfn._xlws.FILTER(tblLotes[Lote y Cantidad],tblLotes[Referencia]='SAP - Solicitudes'!$A56)),""),"")</f>
        <v/>
      </c>
    </row>
    <row r="57" spans="6:6" x14ac:dyDescent="0.3">
      <c r="F57" s="58" t="str" cm="1">
        <f t="array" ref="F57">IFERROR(IF('SAP - Solicitudes'!$A57&lt;&gt;"",_xlfn.ARRAYTOTEXT(_xlfn._xlws.FILTER(tblLotes[Lote y Cantidad],tblLotes[Referencia]='SAP - Solicitudes'!$A57)),""),"")</f>
        <v/>
      </c>
    </row>
    <row r="58" spans="6:6" x14ac:dyDescent="0.3">
      <c r="F58" s="58" t="str" cm="1">
        <f t="array" ref="F58">IFERROR(IF('SAP - Solicitudes'!$A58&lt;&gt;"",_xlfn.ARRAYTOTEXT(_xlfn._xlws.FILTER(tblLotes[Lote y Cantidad],tblLotes[Referencia]='SAP - Solicitudes'!$A58)),""),"")</f>
        <v/>
      </c>
    </row>
    <row r="59" spans="6:6" x14ac:dyDescent="0.3">
      <c r="F59" s="58" t="str" cm="1">
        <f t="array" ref="F59">IFERROR(IF('SAP - Solicitudes'!$A59&lt;&gt;"",_xlfn.ARRAYTOTEXT(_xlfn._xlws.FILTER(tblLotes[Lote y Cantidad],tblLotes[Referencia]='SAP - Solicitudes'!$A59)),""),"")</f>
        <v/>
      </c>
    </row>
    <row r="60" spans="6:6" x14ac:dyDescent="0.3">
      <c r="F60" s="58" t="str" cm="1">
        <f t="array" ref="F60">IFERROR(IF('SAP - Solicitudes'!$A60&lt;&gt;"",_xlfn.ARRAYTOTEXT(_xlfn._xlws.FILTER(tblLotes[Lote y Cantidad],tblLotes[Referencia]='SAP - Solicitudes'!$A60)),""),"")</f>
        <v/>
      </c>
    </row>
    <row r="61" spans="6:6" x14ac:dyDescent="0.3">
      <c r="F61" s="58" t="str" cm="1">
        <f t="array" ref="F61">IFERROR(IF('SAP - Solicitudes'!$A61&lt;&gt;"",_xlfn.ARRAYTOTEXT(_xlfn._xlws.FILTER(tblLotes[Lote y Cantidad],tblLotes[Referencia]='SAP - Solicitudes'!$A61)),""),"")</f>
        <v/>
      </c>
    </row>
    <row r="62" spans="6:6" x14ac:dyDescent="0.3">
      <c r="F62" s="58" t="str" cm="1">
        <f t="array" ref="F62">IFERROR(IF('SAP - Solicitudes'!$A62&lt;&gt;"",_xlfn.ARRAYTOTEXT(_xlfn._xlws.FILTER(tblLotes[Lote y Cantidad],tblLotes[Referencia]='SAP - Solicitudes'!$A62)),""),"")</f>
        <v/>
      </c>
    </row>
    <row r="63" spans="6:6" x14ac:dyDescent="0.3">
      <c r="F63" s="58" t="str" cm="1">
        <f t="array" ref="F63">IFERROR(IF('SAP - Solicitudes'!$A63&lt;&gt;"",_xlfn.ARRAYTOTEXT(_xlfn._xlws.FILTER(tblLotes[Lote y Cantidad],tblLotes[Referencia]='SAP - Solicitudes'!$A63)),""),"")</f>
        <v/>
      </c>
    </row>
    <row r="64" spans="6:6" x14ac:dyDescent="0.3">
      <c r="F64" s="58" t="str" cm="1">
        <f t="array" ref="F64">IFERROR(IF('SAP - Solicitudes'!$A64&lt;&gt;"",_xlfn.ARRAYTOTEXT(_xlfn._xlws.FILTER(tblLotes[Lote y Cantidad],tblLotes[Referencia]='SAP - Solicitudes'!$A64)),""),"")</f>
        <v/>
      </c>
    </row>
    <row r="65" spans="6:6" x14ac:dyDescent="0.3">
      <c r="F65" s="58" t="str" cm="1">
        <f t="array" ref="F65">IFERROR(IF('SAP - Solicitudes'!$A65&lt;&gt;"",_xlfn.ARRAYTOTEXT(_xlfn._xlws.FILTER(tblLotes[Lote y Cantidad],tblLotes[Referencia]='SAP - Solicitudes'!$A65)),""),"")</f>
        <v/>
      </c>
    </row>
    <row r="66" spans="6:6" x14ac:dyDescent="0.3">
      <c r="F66" s="58" t="str" cm="1">
        <f t="array" ref="F66">IFERROR(IF('SAP - Solicitudes'!$A66&lt;&gt;"",_xlfn.ARRAYTOTEXT(_xlfn._xlws.FILTER(tblLotes[Lote y Cantidad],tblLotes[Referencia]='SAP - Solicitudes'!$A66)),""),"")</f>
        <v/>
      </c>
    </row>
    <row r="67" spans="6:6" x14ac:dyDescent="0.3">
      <c r="F67" s="58" t="str" cm="1">
        <f t="array" ref="F67">IFERROR(IF('SAP - Solicitudes'!$A67&lt;&gt;"",_xlfn.ARRAYTOTEXT(_xlfn._xlws.FILTER(tblLotes[Lote y Cantidad],tblLotes[Referencia]='SAP - Solicitudes'!$A67)),""),"")</f>
        <v/>
      </c>
    </row>
    <row r="68" spans="6:6" x14ac:dyDescent="0.3">
      <c r="F68" s="58" t="str" cm="1">
        <f t="array" ref="F68">IFERROR(IF('SAP - Solicitudes'!$A68&lt;&gt;"",_xlfn.ARRAYTOTEXT(_xlfn._xlws.FILTER(tblLotes[Lote y Cantidad],tblLotes[Referencia]='SAP - Solicitudes'!$A68)),""),"")</f>
        <v/>
      </c>
    </row>
    <row r="69" spans="6:6" x14ac:dyDescent="0.3">
      <c r="F69" s="58" t="str" cm="1">
        <f t="array" ref="F69">IFERROR(IF('SAP - Solicitudes'!$A69&lt;&gt;"",_xlfn.ARRAYTOTEXT(_xlfn._xlws.FILTER(tblLotes[Lote y Cantidad],tblLotes[Referencia]='SAP - Solicitudes'!$A69)),""),"")</f>
        <v/>
      </c>
    </row>
    <row r="70" spans="6:6" x14ac:dyDescent="0.3">
      <c r="F70" s="58" t="str" cm="1">
        <f t="array" ref="F70">IFERROR(IF('SAP - Solicitudes'!$A70&lt;&gt;"",_xlfn.ARRAYTOTEXT(_xlfn._xlws.FILTER(tblLotes[Lote y Cantidad],tblLotes[Referencia]='SAP - Solicitudes'!$A70)),""),"")</f>
        <v/>
      </c>
    </row>
    <row r="71" spans="6:6" x14ac:dyDescent="0.3">
      <c r="F71" s="58" t="str" cm="1">
        <f t="array" ref="F71">IFERROR(IF('SAP - Solicitudes'!$A71&lt;&gt;"",_xlfn.ARRAYTOTEXT(_xlfn._xlws.FILTER(tblLotes[Lote y Cantidad],tblLotes[Referencia]='SAP - Solicitudes'!$A71)),""),"")</f>
        <v/>
      </c>
    </row>
    <row r="72" spans="6:6" x14ac:dyDescent="0.3">
      <c r="F72" s="58" t="str" cm="1">
        <f t="array" ref="F72">IFERROR(IF('SAP - Solicitudes'!$A72&lt;&gt;"",_xlfn.ARRAYTOTEXT(_xlfn._xlws.FILTER(tblLotes[Lote y Cantidad],tblLotes[Referencia]='SAP - Solicitudes'!$A72)),""),"")</f>
        <v/>
      </c>
    </row>
    <row r="73" spans="6:6" x14ac:dyDescent="0.3">
      <c r="F73" s="58" t="str" cm="1">
        <f t="array" ref="F73">IFERROR(IF('SAP - Solicitudes'!$A73&lt;&gt;"",_xlfn.ARRAYTOTEXT(_xlfn._xlws.FILTER(tblLotes[Lote y Cantidad],tblLotes[Referencia]='SAP - Solicitudes'!$A73)),""),"")</f>
        <v/>
      </c>
    </row>
    <row r="74" spans="6:6" x14ac:dyDescent="0.3">
      <c r="F74" s="58" t="str" cm="1">
        <f t="array" ref="F74">IFERROR(IF('SAP - Solicitudes'!$A74&lt;&gt;"",_xlfn.ARRAYTOTEXT(_xlfn._xlws.FILTER(tblLotes[Lote y Cantidad],tblLotes[Referencia]='SAP - Solicitudes'!$A74)),""),"")</f>
        <v/>
      </c>
    </row>
    <row r="75" spans="6:6" x14ac:dyDescent="0.3">
      <c r="F75" s="58" t="str" cm="1">
        <f t="array" ref="F75">IFERROR(IF('SAP - Solicitudes'!$A75&lt;&gt;"",_xlfn.ARRAYTOTEXT(_xlfn._xlws.FILTER(tblLotes[Lote y Cantidad],tblLotes[Referencia]='SAP - Solicitudes'!$A75)),""),"")</f>
        <v/>
      </c>
    </row>
    <row r="76" spans="6:6" x14ac:dyDescent="0.3">
      <c r="F76" s="58" t="str" cm="1">
        <f t="array" ref="F76">IFERROR(IF('SAP - Solicitudes'!$A76&lt;&gt;"",_xlfn.ARRAYTOTEXT(_xlfn._xlws.FILTER(tblLotes[Lote y Cantidad],tblLotes[Referencia]='SAP - Solicitudes'!$A76)),""),"")</f>
        <v/>
      </c>
    </row>
    <row r="77" spans="6:6" x14ac:dyDescent="0.3">
      <c r="F77" s="58" t="str" cm="1">
        <f t="array" ref="F77">IFERROR(IF('SAP - Solicitudes'!$A77&lt;&gt;"",_xlfn.ARRAYTOTEXT(_xlfn._xlws.FILTER(tblLotes[Lote y Cantidad],tblLotes[Referencia]='SAP - Solicitudes'!$A77)),""),"")</f>
        <v/>
      </c>
    </row>
    <row r="78" spans="6:6" x14ac:dyDescent="0.3">
      <c r="F78" s="58" t="str" cm="1">
        <f t="array" ref="F78">IFERROR(IF('SAP - Solicitudes'!$A78&lt;&gt;"",_xlfn.ARRAYTOTEXT(_xlfn._xlws.FILTER(tblLotes[Lote y Cantidad],tblLotes[Referencia]='SAP - Solicitudes'!$A78)),""),"")</f>
        <v/>
      </c>
    </row>
    <row r="79" spans="6:6" x14ac:dyDescent="0.3">
      <c r="F79" s="58" t="str" cm="1">
        <f t="array" ref="F79">IFERROR(IF('SAP - Solicitudes'!$A79&lt;&gt;"",_xlfn.ARRAYTOTEXT(_xlfn._xlws.FILTER(tblLotes[Lote y Cantidad],tblLotes[Referencia]='SAP - Solicitudes'!$A79)),""),"")</f>
        <v/>
      </c>
    </row>
    <row r="80" spans="6:6" x14ac:dyDescent="0.3">
      <c r="F80" s="58" t="str" cm="1">
        <f t="array" ref="F80">IFERROR(IF('SAP - Solicitudes'!$A80&lt;&gt;"",_xlfn.ARRAYTOTEXT(_xlfn._xlws.FILTER(tblLotes[Lote y Cantidad],tblLotes[Referencia]='SAP - Solicitudes'!$A80)),""),"")</f>
        <v/>
      </c>
    </row>
    <row r="81" spans="6:6" x14ac:dyDescent="0.3">
      <c r="F81" s="58" t="str" cm="1">
        <f t="array" ref="F81">IFERROR(IF('SAP - Solicitudes'!$A81&lt;&gt;"",_xlfn.ARRAYTOTEXT(_xlfn._xlws.FILTER(tblLotes[Lote y Cantidad],tblLotes[Referencia]='SAP - Solicitudes'!$A81)),""),"")</f>
        <v/>
      </c>
    </row>
    <row r="82" spans="6:6" x14ac:dyDescent="0.3">
      <c r="F82" s="58" t="str" cm="1">
        <f t="array" ref="F82">IFERROR(IF('SAP - Solicitudes'!$A82&lt;&gt;"",_xlfn.ARRAYTOTEXT(_xlfn._xlws.FILTER(tblLotes[Lote y Cantidad],tblLotes[Referencia]='SAP - Solicitudes'!$A82)),""),"")</f>
        <v/>
      </c>
    </row>
    <row r="83" spans="6:6" x14ac:dyDescent="0.3">
      <c r="F83" s="58" t="str" cm="1">
        <f t="array" ref="F83">IFERROR(IF('SAP - Solicitudes'!$A83&lt;&gt;"",_xlfn.ARRAYTOTEXT(_xlfn._xlws.FILTER(tblLotes[Lote y Cantidad],tblLotes[Referencia]='SAP - Solicitudes'!$A83)),""),"")</f>
        <v/>
      </c>
    </row>
    <row r="84" spans="6:6" x14ac:dyDescent="0.3">
      <c r="F84" s="58" t="str" cm="1">
        <f t="array" ref="F84">IFERROR(IF('SAP - Solicitudes'!$A84&lt;&gt;"",_xlfn.ARRAYTOTEXT(_xlfn._xlws.FILTER(tblLotes[Lote y Cantidad],tblLotes[Referencia]='SAP - Solicitudes'!$A84)),""),"")</f>
        <v/>
      </c>
    </row>
    <row r="85" spans="6:6" x14ac:dyDescent="0.3">
      <c r="F85" s="58" t="str" cm="1">
        <f t="array" ref="F85">IFERROR(IF('SAP - Solicitudes'!$A85&lt;&gt;"",_xlfn.ARRAYTOTEXT(_xlfn._xlws.FILTER(tblLotes[Lote y Cantidad],tblLotes[Referencia]='SAP - Solicitudes'!$A85)),""),"")</f>
        <v/>
      </c>
    </row>
    <row r="86" spans="6:6" x14ac:dyDescent="0.3">
      <c r="F86" s="58" t="str" cm="1">
        <f t="array" ref="F86">IFERROR(IF('SAP - Solicitudes'!$A86&lt;&gt;"",_xlfn.ARRAYTOTEXT(_xlfn._xlws.FILTER(tblLotes[Lote y Cantidad],tblLotes[Referencia]='SAP - Solicitudes'!$A86)),""),"")</f>
        <v/>
      </c>
    </row>
    <row r="87" spans="6:6" x14ac:dyDescent="0.3">
      <c r="F87" s="58" t="str" cm="1">
        <f t="array" ref="F87">IFERROR(IF('SAP - Solicitudes'!$A87&lt;&gt;"",_xlfn.ARRAYTOTEXT(_xlfn._xlws.FILTER(tblLotes[Lote y Cantidad],tblLotes[Referencia]='SAP - Solicitudes'!$A87)),""),"")</f>
        <v/>
      </c>
    </row>
    <row r="88" spans="6:6" x14ac:dyDescent="0.3">
      <c r="F88" s="58" t="str" cm="1">
        <f t="array" ref="F88">IFERROR(IF('SAP - Solicitudes'!$A88&lt;&gt;"",_xlfn.ARRAYTOTEXT(_xlfn._xlws.FILTER(tblLotes[Lote y Cantidad],tblLotes[Referencia]='SAP - Solicitudes'!$A88)),""),"")</f>
        <v/>
      </c>
    </row>
    <row r="89" spans="6:6" x14ac:dyDescent="0.3">
      <c r="F89" s="58" t="str" cm="1">
        <f t="array" ref="F89">IFERROR(IF('SAP - Solicitudes'!$A89&lt;&gt;"",_xlfn.ARRAYTOTEXT(_xlfn._xlws.FILTER(tblLotes[Lote y Cantidad],tblLotes[Referencia]='SAP - Solicitudes'!$A89)),""),"")</f>
        <v/>
      </c>
    </row>
    <row r="90" spans="6:6" x14ac:dyDescent="0.3">
      <c r="F90" s="58" t="str" cm="1">
        <f t="array" ref="F90">IFERROR(IF('SAP - Solicitudes'!$A90&lt;&gt;"",_xlfn.ARRAYTOTEXT(_xlfn._xlws.FILTER(tblLotes[Lote y Cantidad],tblLotes[Referencia]='SAP - Solicitudes'!$A90)),""),"")</f>
        <v/>
      </c>
    </row>
    <row r="91" spans="6:6" x14ac:dyDescent="0.3">
      <c r="F91" s="58" t="str" cm="1">
        <f t="array" ref="F91">IFERROR(IF('SAP - Solicitudes'!$A91&lt;&gt;"",_xlfn.ARRAYTOTEXT(_xlfn._xlws.FILTER(tblLotes[Lote y Cantidad],tblLotes[Referencia]='SAP - Solicitudes'!$A91)),""),"")</f>
        <v/>
      </c>
    </row>
    <row r="92" spans="6:6" x14ac:dyDescent="0.3">
      <c r="F92" s="58" t="str" cm="1">
        <f t="array" ref="F92">IFERROR(IF('SAP - Solicitudes'!$A92&lt;&gt;"",_xlfn.ARRAYTOTEXT(_xlfn._xlws.FILTER(tblLotes[Lote y Cantidad],tblLotes[Referencia]='SAP - Solicitudes'!$A92)),""),"")</f>
        <v/>
      </c>
    </row>
    <row r="93" spans="6:6" x14ac:dyDescent="0.3">
      <c r="F93" s="58" t="str" cm="1">
        <f t="array" ref="F93">IFERROR(IF('SAP - Solicitudes'!$A93&lt;&gt;"",_xlfn.ARRAYTOTEXT(_xlfn._xlws.FILTER(tblLotes[Lote y Cantidad],tblLotes[Referencia]='SAP - Solicitudes'!$A93)),""),"")</f>
        <v/>
      </c>
    </row>
    <row r="94" spans="6:6" x14ac:dyDescent="0.3">
      <c r="F94" s="58" t="str" cm="1">
        <f t="array" ref="F94">IFERROR(IF('SAP - Solicitudes'!$A94&lt;&gt;"",_xlfn.ARRAYTOTEXT(_xlfn._xlws.FILTER(tblLotes[Lote y Cantidad],tblLotes[Referencia]='SAP - Solicitudes'!$A94)),""),"")</f>
        <v/>
      </c>
    </row>
    <row r="95" spans="6:6" x14ac:dyDescent="0.3">
      <c r="F95" s="58" t="str" cm="1">
        <f t="array" ref="F95">IFERROR(IF('SAP - Solicitudes'!$A95&lt;&gt;"",_xlfn.ARRAYTOTEXT(_xlfn._xlws.FILTER(tblLotes[Lote y Cantidad],tblLotes[Referencia]='SAP - Solicitudes'!$A95)),""),"")</f>
        <v/>
      </c>
    </row>
    <row r="96" spans="6:6" x14ac:dyDescent="0.3">
      <c r="F96" s="58" t="str" cm="1">
        <f t="array" ref="F96">IFERROR(IF('SAP - Solicitudes'!$A96&lt;&gt;"",_xlfn.ARRAYTOTEXT(_xlfn._xlws.FILTER(tblLotes[Lote y Cantidad],tblLotes[Referencia]='SAP - Solicitudes'!$A96)),""),"")</f>
        <v/>
      </c>
    </row>
    <row r="97" spans="6:6" x14ac:dyDescent="0.3">
      <c r="F97" s="58" t="str" cm="1">
        <f t="array" ref="F97">IFERROR(IF('SAP - Solicitudes'!$A97&lt;&gt;"",_xlfn.ARRAYTOTEXT(_xlfn._xlws.FILTER(tblLotes[Lote y Cantidad],tblLotes[Referencia]='SAP - Solicitudes'!$A97)),""),"")</f>
        <v/>
      </c>
    </row>
    <row r="98" spans="6:6" x14ac:dyDescent="0.3">
      <c r="F98" s="58" t="str" cm="1">
        <f t="array" ref="F98">IFERROR(IF('SAP - Solicitudes'!$A98&lt;&gt;"",_xlfn.ARRAYTOTEXT(_xlfn._xlws.FILTER(tblLotes[Lote y Cantidad],tblLotes[Referencia]='SAP - Solicitudes'!$A98)),""),"")</f>
        <v/>
      </c>
    </row>
    <row r="99" spans="6:6" x14ac:dyDescent="0.3">
      <c r="F99" s="58" t="str" cm="1">
        <f t="array" ref="F99">IFERROR(IF('SAP - Solicitudes'!$A99&lt;&gt;"",_xlfn.ARRAYTOTEXT(_xlfn._xlws.FILTER(tblLotes[Lote y Cantidad],tblLotes[Referencia]='SAP - Solicitudes'!$A99)),""),"")</f>
        <v/>
      </c>
    </row>
    <row r="100" spans="6:6" x14ac:dyDescent="0.3">
      <c r="F100" s="58" t="str" cm="1">
        <f t="array" ref="F100">IFERROR(IF('SAP - Solicitudes'!$A100&lt;&gt;"",_xlfn.ARRAYTOTEXT(_xlfn._xlws.FILTER(tblLotes[Lote y Cantidad],tblLotes[Referencia]='SAP - Solicitudes'!$A100)),""),"")</f>
        <v/>
      </c>
    </row>
    <row r="101" spans="6:6" x14ac:dyDescent="0.3">
      <c r="F101" s="58" t="str" cm="1">
        <f t="array" ref="F101">IFERROR(IF('SAP - Solicitudes'!$A101&lt;&gt;"",_xlfn.ARRAYTOTEXT(_xlfn._xlws.FILTER(tblLotes[Lote y Cantidad],tblLotes[Referencia]='SAP - Solicitudes'!$A101)),""),"")</f>
        <v/>
      </c>
    </row>
    <row r="102" spans="6:6" x14ac:dyDescent="0.3">
      <c r="F102" s="58" t="str" cm="1">
        <f t="array" ref="F102">IFERROR(IF('SAP - Solicitudes'!$A102&lt;&gt;"",_xlfn.ARRAYTOTEXT(_xlfn._xlws.FILTER(tblLotes[Lote y Cantidad],tblLotes[Referencia]='SAP - Solicitudes'!$A102)),""),"")</f>
        <v/>
      </c>
    </row>
    <row r="103" spans="6:6" x14ac:dyDescent="0.3">
      <c r="F103" s="58" t="str" cm="1">
        <f t="array" ref="F103">IFERROR(IF('SAP - Solicitudes'!$A103&lt;&gt;"",_xlfn.ARRAYTOTEXT(_xlfn._xlws.FILTER(tblLotes[Lote y Cantidad],tblLotes[Referencia]='SAP - Solicitudes'!$A103)),""),"")</f>
        <v/>
      </c>
    </row>
    <row r="104" spans="6:6" x14ac:dyDescent="0.3">
      <c r="F104" s="58" t="str" cm="1">
        <f t="array" ref="F104">IFERROR(IF('SAP - Solicitudes'!$A104&lt;&gt;"",_xlfn.ARRAYTOTEXT(_xlfn._xlws.FILTER(tblLotes[Lote y Cantidad],tblLotes[Referencia]='SAP - Solicitudes'!$A104)),""),"")</f>
        <v/>
      </c>
    </row>
    <row r="105" spans="6:6" x14ac:dyDescent="0.3">
      <c r="F105" s="58" t="str" cm="1">
        <f t="array" ref="F105">IFERROR(IF('SAP - Solicitudes'!$A105&lt;&gt;"",_xlfn.ARRAYTOTEXT(_xlfn._xlws.FILTER(tblLotes[Lote y Cantidad],tblLotes[Referencia]='SAP - Solicitudes'!$A105)),""),"")</f>
        <v/>
      </c>
    </row>
    <row r="106" spans="6:6" x14ac:dyDescent="0.3">
      <c r="F106" s="58" t="str" cm="1">
        <f t="array" ref="F106">IFERROR(IF('SAP - Solicitudes'!$A106&lt;&gt;"",_xlfn.ARRAYTOTEXT(_xlfn._xlws.FILTER(tblLotes[Lote y Cantidad],tblLotes[Referencia]='SAP - Solicitudes'!$A106)),""),"")</f>
        <v/>
      </c>
    </row>
    <row r="107" spans="6:6" x14ac:dyDescent="0.3">
      <c r="F107" s="58" t="str" cm="1">
        <f t="array" ref="F107">IFERROR(IF('SAP - Solicitudes'!$A107&lt;&gt;"",_xlfn.ARRAYTOTEXT(_xlfn._xlws.FILTER(tblLotes[Lote y Cantidad],tblLotes[Referencia]='SAP - Solicitudes'!$A107)),""),"")</f>
        <v/>
      </c>
    </row>
    <row r="108" spans="6:6" x14ac:dyDescent="0.3">
      <c r="F108" s="58" t="str" cm="1">
        <f t="array" ref="F108">IFERROR(IF('SAP - Solicitudes'!$A108&lt;&gt;"",_xlfn.ARRAYTOTEXT(_xlfn._xlws.FILTER(tblLotes[Lote y Cantidad],tblLotes[Referencia]='SAP - Solicitudes'!$A108)),""),"")</f>
        <v/>
      </c>
    </row>
    <row r="109" spans="6:6" x14ac:dyDescent="0.3">
      <c r="F109" s="58" t="str" cm="1">
        <f t="array" ref="F109">IFERROR(IF('SAP - Solicitudes'!$A109&lt;&gt;"",_xlfn.ARRAYTOTEXT(_xlfn._xlws.FILTER(tblLotes[Lote y Cantidad],tblLotes[Referencia]='SAP - Solicitudes'!$A109)),""),"")</f>
        <v/>
      </c>
    </row>
    <row r="110" spans="6:6" x14ac:dyDescent="0.3">
      <c r="F110" s="58" t="str" cm="1">
        <f t="array" ref="F110">IFERROR(IF('SAP - Solicitudes'!$A110&lt;&gt;"",_xlfn.ARRAYTOTEXT(_xlfn._xlws.FILTER(tblLotes[Lote y Cantidad],tblLotes[Referencia]='SAP - Solicitudes'!$A110)),""),"")</f>
        <v/>
      </c>
    </row>
    <row r="111" spans="6:6" x14ac:dyDescent="0.3">
      <c r="F111" s="58" t="str" cm="1">
        <f t="array" ref="F111">IFERROR(IF('SAP - Solicitudes'!$A111&lt;&gt;"",_xlfn.ARRAYTOTEXT(_xlfn._xlws.FILTER(tblLotes[Lote y Cantidad],tblLotes[Referencia]='SAP - Solicitudes'!$A111)),""),"")</f>
        <v/>
      </c>
    </row>
    <row r="112" spans="6:6" x14ac:dyDescent="0.3">
      <c r="F112" s="58" t="str" cm="1">
        <f t="array" ref="F112">IFERROR(IF('SAP - Solicitudes'!$A112&lt;&gt;"",_xlfn.ARRAYTOTEXT(_xlfn._xlws.FILTER(tblLotes[Lote y Cantidad],tblLotes[Referencia]='SAP - Solicitudes'!$A112)),""),"")</f>
        <v/>
      </c>
    </row>
    <row r="113" spans="6:6" x14ac:dyDescent="0.3">
      <c r="F113" s="58" t="str" cm="1">
        <f t="array" ref="F113">IFERROR(IF('SAP - Solicitudes'!$A113&lt;&gt;"",_xlfn.ARRAYTOTEXT(_xlfn._xlws.FILTER(tblLotes[Lote y Cantidad],tblLotes[Referencia]='SAP - Solicitudes'!$A113)),""),"")</f>
        <v/>
      </c>
    </row>
    <row r="114" spans="6:6" x14ac:dyDescent="0.3">
      <c r="F114" s="58" t="str" cm="1">
        <f t="array" ref="F114">IFERROR(IF('SAP - Solicitudes'!$A114&lt;&gt;"",_xlfn.ARRAYTOTEXT(_xlfn._xlws.FILTER(tblLotes[Lote y Cantidad],tblLotes[Referencia]='SAP - Solicitudes'!$A114)),""),"")</f>
        <v/>
      </c>
    </row>
    <row r="115" spans="6:6" x14ac:dyDescent="0.3">
      <c r="F115" s="58" t="str" cm="1">
        <f t="array" ref="F115">IFERROR(IF('SAP - Solicitudes'!$A115&lt;&gt;"",_xlfn.ARRAYTOTEXT(_xlfn._xlws.FILTER(tblLotes[Lote y Cantidad],tblLotes[Referencia]='SAP - Solicitudes'!$A115)),""),"")</f>
        <v/>
      </c>
    </row>
    <row r="116" spans="6:6" x14ac:dyDescent="0.3">
      <c r="F116" s="58" t="str" cm="1">
        <f t="array" ref="F116">IFERROR(IF('SAP - Solicitudes'!$A116&lt;&gt;"",_xlfn.ARRAYTOTEXT(_xlfn._xlws.FILTER(tblLotes[Lote y Cantidad],tblLotes[Referencia]='SAP - Solicitudes'!$A116)),""),"")</f>
        <v/>
      </c>
    </row>
    <row r="117" spans="6:6" x14ac:dyDescent="0.3">
      <c r="F117" s="58" t="str" cm="1">
        <f t="array" ref="F117">IFERROR(IF('SAP - Solicitudes'!$A117&lt;&gt;"",_xlfn.ARRAYTOTEXT(_xlfn._xlws.FILTER(tblLotes[Lote y Cantidad],tblLotes[Referencia]='SAP - Solicitudes'!$A117)),""),"")</f>
        <v/>
      </c>
    </row>
    <row r="118" spans="6:6" x14ac:dyDescent="0.3">
      <c r="F118" s="58" t="str" cm="1">
        <f t="array" ref="F118">IFERROR(IF('SAP - Solicitudes'!$A118&lt;&gt;"",_xlfn.ARRAYTOTEXT(_xlfn._xlws.FILTER(tblLotes[Lote y Cantidad],tblLotes[Referencia]='SAP - Solicitudes'!$A118)),""),"")</f>
        <v/>
      </c>
    </row>
    <row r="119" spans="6:6" x14ac:dyDescent="0.3">
      <c r="F119" s="58" t="str" cm="1">
        <f t="array" ref="F119">IFERROR(IF('SAP - Solicitudes'!$A119&lt;&gt;"",_xlfn.ARRAYTOTEXT(_xlfn._xlws.FILTER(tblLotes[Lote y Cantidad],tblLotes[Referencia]='SAP - Solicitudes'!$A119)),""),"")</f>
        <v/>
      </c>
    </row>
    <row r="120" spans="6:6" x14ac:dyDescent="0.3">
      <c r="F120" s="58" t="str" cm="1">
        <f t="array" ref="F120">IFERROR(IF('SAP - Solicitudes'!$A120&lt;&gt;"",_xlfn.ARRAYTOTEXT(_xlfn._xlws.FILTER(tblLotes[Lote y Cantidad],tblLotes[Referencia]='SAP - Solicitudes'!$A120)),""),"")</f>
        <v/>
      </c>
    </row>
    <row r="121" spans="6:6" x14ac:dyDescent="0.3">
      <c r="F121" s="58" t="str" cm="1">
        <f t="array" ref="F121">IFERROR(IF('SAP - Solicitudes'!$A121&lt;&gt;"",_xlfn.ARRAYTOTEXT(_xlfn._xlws.FILTER(tblLotes[Lote y Cantidad],tblLotes[Referencia]='SAP - Solicitudes'!$A121)),""),"")</f>
        <v/>
      </c>
    </row>
    <row r="122" spans="6:6" x14ac:dyDescent="0.3">
      <c r="F122" s="58" t="str" cm="1">
        <f t="array" ref="F122">IFERROR(IF('SAP - Solicitudes'!$A122&lt;&gt;"",_xlfn.ARRAYTOTEXT(_xlfn._xlws.FILTER(tblLotes[Lote y Cantidad],tblLotes[Referencia]='SAP - Solicitudes'!$A122)),""),"")</f>
        <v/>
      </c>
    </row>
    <row r="123" spans="6:6" x14ac:dyDescent="0.3">
      <c r="F123" s="58" t="str" cm="1">
        <f t="array" ref="F123">IFERROR(IF('SAP - Solicitudes'!$A123&lt;&gt;"",_xlfn.ARRAYTOTEXT(_xlfn._xlws.FILTER(tblLotes[Lote y Cantidad],tblLotes[Referencia]='SAP - Solicitudes'!$A123)),""),"")</f>
        <v/>
      </c>
    </row>
    <row r="124" spans="6:6" x14ac:dyDescent="0.3">
      <c r="F124" s="58" t="str" cm="1">
        <f t="array" ref="F124">IFERROR(IF('SAP - Solicitudes'!$A124&lt;&gt;"",_xlfn.ARRAYTOTEXT(_xlfn._xlws.FILTER(tblLotes[Lote y Cantidad],tblLotes[Referencia]='SAP - Solicitudes'!$A124)),""),"")</f>
        <v/>
      </c>
    </row>
    <row r="125" spans="6:6" x14ac:dyDescent="0.3">
      <c r="F125" s="58" t="str" cm="1">
        <f t="array" ref="F125">IFERROR(IF('SAP - Solicitudes'!$A125&lt;&gt;"",_xlfn.ARRAYTOTEXT(_xlfn._xlws.FILTER(tblLotes[Lote y Cantidad],tblLotes[Referencia]='SAP - Solicitudes'!$A125)),""),"")</f>
        <v/>
      </c>
    </row>
    <row r="126" spans="6:6" x14ac:dyDescent="0.3">
      <c r="F126" s="58" t="str" cm="1">
        <f t="array" ref="F126">IFERROR(IF('SAP - Solicitudes'!$A126&lt;&gt;"",_xlfn.ARRAYTOTEXT(_xlfn._xlws.FILTER(tblLotes[Lote y Cantidad],tblLotes[Referencia]='SAP - Solicitudes'!$A126)),""),"")</f>
        <v/>
      </c>
    </row>
    <row r="127" spans="6:6" x14ac:dyDescent="0.3">
      <c r="F127" s="58" t="str" cm="1">
        <f t="array" ref="F127">IFERROR(IF('SAP - Solicitudes'!$A127&lt;&gt;"",_xlfn.ARRAYTOTEXT(_xlfn._xlws.FILTER(tblLotes[Lote y Cantidad],tblLotes[Referencia]='SAP - Solicitudes'!$A127)),""),"")</f>
        <v/>
      </c>
    </row>
    <row r="128" spans="6:6" x14ac:dyDescent="0.3">
      <c r="F128" s="58" t="str" cm="1">
        <f t="array" ref="F128">IFERROR(IF('SAP - Solicitudes'!$A128&lt;&gt;"",_xlfn.ARRAYTOTEXT(_xlfn._xlws.FILTER(tblLotes[Lote y Cantidad],tblLotes[Referencia]='SAP - Solicitudes'!$A128)),""),"")</f>
        <v/>
      </c>
    </row>
    <row r="129" spans="6:6" x14ac:dyDescent="0.3">
      <c r="F129" s="58" t="str" cm="1">
        <f t="array" ref="F129">IFERROR(IF('SAP - Solicitudes'!$A129&lt;&gt;"",_xlfn.ARRAYTOTEXT(_xlfn._xlws.FILTER(tblLotes[Lote y Cantidad],tblLotes[Referencia]='SAP - Solicitudes'!$A129)),""),"")</f>
        <v/>
      </c>
    </row>
    <row r="130" spans="6:6" x14ac:dyDescent="0.3">
      <c r="F130" s="58" t="str" cm="1">
        <f t="array" ref="F130">IFERROR(IF('SAP - Solicitudes'!$A130&lt;&gt;"",_xlfn.ARRAYTOTEXT(_xlfn._xlws.FILTER(tblLotes[Lote y Cantidad],tblLotes[Referencia]='SAP - Solicitudes'!$A130)),""),"")</f>
        <v/>
      </c>
    </row>
    <row r="131" spans="6:6" x14ac:dyDescent="0.3">
      <c r="F131" s="58" t="str" cm="1">
        <f t="array" ref="F131">IFERROR(IF('SAP - Solicitudes'!$A131&lt;&gt;"",_xlfn.ARRAYTOTEXT(_xlfn._xlws.FILTER(tblLotes[Lote y Cantidad],tblLotes[Referencia]='SAP - Solicitudes'!$A131)),""),"")</f>
        <v/>
      </c>
    </row>
    <row r="132" spans="6:6" x14ac:dyDescent="0.3">
      <c r="F132" s="58" t="str" cm="1">
        <f t="array" ref="F132">IFERROR(IF('SAP - Solicitudes'!$A132&lt;&gt;"",_xlfn.ARRAYTOTEXT(_xlfn._xlws.FILTER(tblLotes[Lote y Cantidad],tblLotes[Referencia]='SAP - Solicitudes'!$A132)),""),"")</f>
        <v/>
      </c>
    </row>
    <row r="133" spans="6:6" x14ac:dyDescent="0.3">
      <c r="F133" s="58" t="str" cm="1">
        <f t="array" ref="F133">IFERROR(IF('SAP - Solicitudes'!$A133&lt;&gt;"",_xlfn.ARRAYTOTEXT(_xlfn._xlws.FILTER(tblLotes[Lote y Cantidad],tblLotes[Referencia]='SAP - Solicitudes'!$A133)),""),"")</f>
        <v/>
      </c>
    </row>
    <row r="134" spans="6:6" x14ac:dyDescent="0.3">
      <c r="F134" s="58" t="str" cm="1">
        <f t="array" ref="F134">IFERROR(IF('SAP - Solicitudes'!$A134&lt;&gt;"",_xlfn.ARRAYTOTEXT(_xlfn._xlws.FILTER(tblLotes[Lote y Cantidad],tblLotes[Referencia]='SAP - Solicitudes'!$A134)),""),"")</f>
        <v/>
      </c>
    </row>
    <row r="135" spans="6:6" x14ac:dyDescent="0.3">
      <c r="F135" s="58" t="str" cm="1">
        <f t="array" ref="F135">IFERROR(IF('SAP - Solicitudes'!$A135&lt;&gt;"",_xlfn.ARRAYTOTEXT(_xlfn._xlws.FILTER(tblLotes[Lote y Cantidad],tblLotes[Referencia]='SAP - Solicitudes'!$A135)),""),"")</f>
        <v/>
      </c>
    </row>
    <row r="136" spans="6:6" x14ac:dyDescent="0.3">
      <c r="F136" s="58" t="str" cm="1">
        <f t="array" ref="F136">IFERROR(IF('SAP - Solicitudes'!$A136&lt;&gt;"",_xlfn.ARRAYTOTEXT(_xlfn._xlws.FILTER(tblLotes[Lote y Cantidad],tblLotes[Referencia]='SAP - Solicitudes'!$A136)),""),"")</f>
        <v/>
      </c>
    </row>
    <row r="137" spans="6:6" x14ac:dyDescent="0.3">
      <c r="F137" s="58" t="str" cm="1">
        <f t="array" ref="F137">IFERROR(IF('SAP - Solicitudes'!$A137&lt;&gt;"",_xlfn.ARRAYTOTEXT(_xlfn._xlws.FILTER(tblLotes[Lote y Cantidad],tblLotes[Referencia]='SAP - Solicitudes'!$A137)),""),"")</f>
        <v/>
      </c>
    </row>
    <row r="138" spans="6:6" x14ac:dyDescent="0.3">
      <c r="F138" s="58" t="str" cm="1">
        <f t="array" ref="F138">IFERROR(IF('SAP - Solicitudes'!$A138&lt;&gt;"",_xlfn.ARRAYTOTEXT(_xlfn._xlws.FILTER(tblLotes[Lote y Cantidad],tblLotes[Referencia]='SAP - Solicitudes'!$A138)),""),"")</f>
        <v/>
      </c>
    </row>
    <row r="139" spans="6:6" x14ac:dyDescent="0.3">
      <c r="F139" s="58" t="str" cm="1">
        <f t="array" ref="F139">IFERROR(IF('SAP - Solicitudes'!$A139&lt;&gt;"",_xlfn.ARRAYTOTEXT(_xlfn._xlws.FILTER(tblLotes[Lote y Cantidad],tblLotes[Referencia]='SAP - Solicitudes'!$A139)),""),"")</f>
        <v/>
      </c>
    </row>
    <row r="140" spans="6:6" x14ac:dyDescent="0.3">
      <c r="F140" s="58" t="str" cm="1">
        <f t="array" ref="F140">IFERROR(IF('SAP - Solicitudes'!$A140&lt;&gt;"",_xlfn.ARRAYTOTEXT(_xlfn._xlws.FILTER(tblLotes[Lote y Cantidad],tblLotes[Referencia]='SAP - Solicitudes'!$A140)),""),"")</f>
        <v/>
      </c>
    </row>
    <row r="141" spans="6:6" x14ac:dyDescent="0.3">
      <c r="F141" s="58" t="str" cm="1">
        <f t="array" ref="F141">IFERROR(IF('SAP - Solicitudes'!$A141&lt;&gt;"",_xlfn.ARRAYTOTEXT(_xlfn._xlws.FILTER(tblLotes[Lote y Cantidad],tblLotes[Referencia]='SAP - Solicitudes'!$A141)),""),"")</f>
        <v/>
      </c>
    </row>
    <row r="142" spans="6:6" x14ac:dyDescent="0.3">
      <c r="F142" s="58" t="str" cm="1">
        <f t="array" ref="F142">IFERROR(IF('SAP - Solicitudes'!$A142&lt;&gt;"",_xlfn.ARRAYTOTEXT(_xlfn._xlws.FILTER(tblLotes[Lote y Cantidad],tblLotes[Referencia]='SAP - Solicitudes'!$A142)),""),"")</f>
        <v/>
      </c>
    </row>
    <row r="143" spans="6:6" x14ac:dyDescent="0.3">
      <c r="F143" s="58" t="str" cm="1">
        <f t="array" ref="F143">IFERROR(IF('SAP - Solicitudes'!$A143&lt;&gt;"",_xlfn.ARRAYTOTEXT(_xlfn._xlws.FILTER(tblLotes[Lote y Cantidad],tblLotes[Referencia]='SAP - Solicitudes'!$A143)),""),"")</f>
        <v/>
      </c>
    </row>
    <row r="144" spans="6:6" x14ac:dyDescent="0.3">
      <c r="F144" s="58" t="str" cm="1">
        <f t="array" ref="F144">IFERROR(IF('SAP - Solicitudes'!$A144&lt;&gt;"",_xlfn.ARRAYTOTEXT(_xlfn._xlws.FILTER(tblLotes[Lote y Cantidad],tblLotes[Referencia]='SAP - Solicitudes'!$A144)),""),"")</f>
        <v/>
      </c>
    </row>
    <row r="145" spans="6:6" x14ac:dyDescent="0.3">
      <c r="F145" s="58" t="str" cm="1">
        <f t="array" ref="F145">IFERROR(IF('SAP - Solicitudes'!$A145&lt;&gt;"",_xlfn.ARRAYTOTEXT(_xlfn._xlws.FILTER(tblLotes[Lote y Cantidad],tblLotes[Referencia]='SAP - Solicitudes'!$A145)),""),"")</f>
        <v/>
      </c>
    </row>
    <row r="146" spans="6:6" x14ac:dyDescent="0.3">
      <c r="F146" s="58" t="str" cm="1">
        <f t="array" ref="F146">IFERROR(IF('SAP - Solicitudes'!$A146&lt;&gt;"",_xlfn.ARRAYTOTEXT(_xlfn._xlws.FILTER(tblLotes[Lote y Cantidad],tblLotes[Referencia]='SAP - Solicitudes'!$A146)),""),"")</f>
        <v/>
      </c>
    </row>
    <row r="147" spans="6:6" x14ac:dyDescent="0.3">
      <c r="F147" s="58" t="str" cm="1">
        <f t="array" ref="F147">IFERROR(IF('SAP - Solicitudes'!$A147&lt;&gt;"",_xlfn.ARRAYTOTEXT(_xlfn._xlws.FILTER(tblLotes[Lote y Cantidad],tblLotes[Referencia]='SAP - Solicitudes'!$A147)),""),"")</f>
        <v/>
      </c>
    </row>
    <row r="148" spans="6:6" x14ac:dyDescent="0.3">
      <c r="F148" s="58" t="str" cm="1">
        <f t="array" ref="F148">IFERROR(IF('SAP - Solicitudes'!$A148&lt;&gt;"",_xlfn.ARRAYTOTEXT(_xlfn._xlws.FILTER(tblLotes[Lote y Cantidad],tblLotes[Referencia]='SAP - Solicitudes'!$A148)),""),"")</f>
        <v/>
      </c>
    </row>
    <row r="149" spans="6:6" x14ac:dyDescent="0.3">
      <c r="F149" s="58" t="str" cm="1">
        <f t="array" ref="F149">IFERROR(IF('SAP - Solicitudes'!$A149&lt;&gt;"",_xlfn.ARRAYTOTEXT(_xlfn._xlws.FILTER(tblLotes[Lote y Cantidad],tblLotes[Referencia]='SAP - Solicitudes'!$A149)),""),"")</f>
        <v/>
      </c>
    </row>
    <row r="150" spans="6:6" x14ac:dyDescent="0.3">
      <c r="F150" s="58" t="str" cm="1">
        <f t="array" ref="F150">IFERROR(IF('SAP - Solicitudes'!$A150&lt;&gt;"",_xlfn.ARRAYTOTEXT(_xlfn._xlws.FILTER(tblLotes[Lote y Cantidad],tblLotes[Referencia]='SAP - Solicitudes'!$A150)),""),"")</f>
        <v/>
      </c>
    </row>
    <row r="151" spans="6:6" x14ac:dyDescent="0.3">
      <c r="F151" s="58" t="str" cm="1">
        <f t="array" ref="F151">IFERROR(IF('SAP - Solicitudes'!$A151&lt;&gt;"",_xlfn.ARRAYTOTEXT(_xlfn._xlws.FILTER(tblLotes[Lote y Cantidad],tblLotes[Referencia]='SAP - Solicitudes'!$A151)),""),"")</f>
        <v/>
      </c>
    </row>
    <row r="152" spans="6:6" x14ac:dyDescent="0.3">
      <c r="F152" s="58" t="str" cm="1">
        <f t="array" ref="F152">IFERROR(IF('SAP - Solicitudes'!$A152&lt;&gt;"",_xlfn.ARRAYTOTEXT(_xlfn._xlws.FILTER(tblLotes[Lote y Cantidad],tblLotes[Referencia]='SAP - Solicitudes'!$A152)),""),"")</f>
        <v/>
      </c>
    </row>
    <row r="153" spans="6:6" x14ac:dyDescent="0.3">
      <c r="F153" s="58" t="str" cm="1">
        <f t="array" ref="F153">IFERROR(IF('SAP - Solicitudes'!$A153&lt;&gt;"",_xlfn.ARRAYTOTEXT(_xlfn._xlws.FILTER(tblLotes[Lote y Cantidad],tblLotes[Referencia]='SAP - Solicitudes'!$A153)),""),"")</f>
        <v/>
      </c>
    </row>
    <row r="154" spans="6:6" x14ac:dyDescent="0.3">
      <c r="F154" s="58" t="str" cm="1">
        <f t="array" ref="F154">IFERROR(IF('SAP - Solicitudes'!$A154&lt;&gt;"",_xlfn.ARRAYTOTEXT(_xlfn._xlws.FILTER(tblLotes[Lote y Cantidad],tblLotes[Referencia]='SAP - Solicitudes'!$A154)),""),"")</f>
        <v/>
      </c>
    </row>
    <row r="155" spans="6:6" x14ac:dyDescent="0.3">
      <c r="F155" s="58" t="str" cm="1">
        <f t="array" ref="F155">IFERROR(IF('SAP - Solicitudes'!$A155&lt;&gt;"",_xlfn.ARRAYTOTEXT(_xlfn._xlws.FILTER(tblLotes[Lote y Cantidad],tblLotes[Referencia]='SAP - Solicitudes'!$A155)),""),"")</f>
        <v/>
      </c>
    </row>
    <row r="156" spans="6:6" x14ac:dyDescent="0.3">
      <c r="F156" s="58" t="str" cm="1">
        <f t="array" ref="F156">IFERROR(IF('SAP - Solicitudes'!$A156&lt;&gt;"",_xlfn.ARRAYTOTEXT(_xlfn._xlws.FILTER(tblLotes[Lote y Cantidad],tblLotes[Referencia]='SAP - Solicitudes'!$A156)),""),"")</f>
        <v/>
      </c>
    </row>
    <row r="157" spans="6:6" x14ac:dyDescent="0.3">
      <c r="F157" s="58" t="str" cm="1">
        <f t="array" ref="F157">IFERROR(IF('SAP - Solicitudes'!$A157&lt;&gt;"",_xlfn.ARRAYTOTEXT(_xlfn._xlws.FILTER(tblLotes[Lote y Cantidad],tblLotes[Referencia]='SAP - Solicitudes'!$A157)),""),"")</f>
        <v/>
      </c>
    </row>
    <row r="158" spans="6:6" x14ac:dyDescent="0.3">
      <c r="F158" s="58" t="str" cm="1">
        <f t="array" ref="F158">IFERROR(IF('SAP - Solicitudes'!$A158&lt;&gt;"",_xlfn.ARRAYTOTEXT(_xlfn._xlws.FILTER(tblLotes[Lote y Cantidad],tblLotes[Referencia]='SAP - Solicitudes'!$A158)),""),"")</f>
        <v/>
      </c>
    </row>
    <row r="159" spans="6:6" x14ac:dyDescent="0.3">
      <c r="F159" s="58" t="str" cm="1">
        <f t="array" ref="F159">IFERROR(IF('SAP - Solicitudes'!$A159&lt;&gt;"",_xlfn.ARRAYTOTEXT(_xlfn._xlws.FILTER(tblLotes[Lote y Cantidad],tblLotes[Referencia]='SAP - Solicitudes'!$A159)),""),"")</f>
        <v/>
      </c>
    </row>
    <row r="160" spans="6:6" x14ac:dyDescent="0.3">
      <c r="F160" s="58" t="str" cm="1">
        <f t="array" ref="F160">IFERROR(IF('SAP - Solicitudes'!$A160&lt;&gt;"",_xlfn.ARRAYTOTEXT(_xlfn._xlws.FILTER(tblLotes[Lote y Cantidad],tblLotes[Referencia]='SAP - Solicitudes'!$A160)),""),"")</f>
        <v/>
      </c>
    </row>
    <row r="161" spans="6:6" x14ac:dyDescent="0.3">
      <c r="F161" s="58" t="str" cm="1">
        <f t="array" ref="F161">IFERROR(IF('SAP - Solicitudes'!$A161&lt;&gt;"",_xlfn.ARRAYTOTEXT(_xlfn._xlws.FILTER(tblLotes[Lote y Cantidad],tblLotes[Referencia]='SAP - Solicitudes'!$A161)),""),"")</f>
        <v/>
      </c>
    </row>
    <row r="162" spans="6:6" x14ac:dyDescent="0.3">
      <c r="F162" s="58" t="str" cm="1">
        <f t="array" ref="F162">IFERROR(IF('SAP - Solicitudes'!$A162&lt;&gt;"",_xlfn.ARRAYTOTEXT(_xlfn._xlws.FILTER(tblLotes[Lote y Cantidad],tblLotes[Referencia]='SAP - Solicitudes'!$A162)),""),"")</f>
        <v/>
      </c>
    </row>
    <row r="163" spans="6:6" x14ac:dyDescent="0.3">
      <c r="F163" s="58" t="str" cm="1">
        <f t="array" ref="F163">IFERROR(IF('SAP - Solicitudes'!$A163&lt;&gt;"",_xlfn.ARRAYTOTEXT(_xlfn._xlws.FILTER(tblLotes[Lote y Cantidad],tblLotes[Referencia]='SAP - Solicitudes'!$A163)),""),"")</f>
        <v/>
      </c>
    </row>
    <row r="164" spans="6:6" x14ac:dyDescent="0.3">
      <c r="F164" s="58" t="str" cm="1">
        <f t="array" ref="F164">IFERROR(IF('SAP - Solicitudes'!$A164&lt;&gt;"",_xlfn.ARRAYTOTEXT(_xlfn._xlws.FILTER(tblLotes[Lote y Cantidad],tblLotes[Referencia]='SAP - Solicitudes'!$A164)),""),"")</f>
        <v/>
      </c>
    </row>
    <row r="165" spans="6:6" x14ac:dyDescent="0.3">
      <c r="F165" s="58" t="str" cm="1">
        <f t="array" ref="F165">IFERROR(IF('SAP - Solicitudes'!$A165&lt;&gt;"",_xlfn.ARRAYTOTEXT(_xlfn._xlws.FILTER(tblLotes[Lote y Cantidad],tblLotes[Referencia]='SAP - Solicitudes'!$A165)),""),"")</f>
        <v/>
      </c>
    </row>
    <row r="166" spans="6:6" x14ac:dyDescent="0.3">
      <c r="F166" s="58" t="str" cm="1">
        <f t="array" ref="F166">IFERROR(IF('SAP - Solicitudes'!$A166&lt;&gt;"",_xlfn.ARRAYTOTEXT(_xlfn._xlws.FILTER(tblLotes[Lote y Cantidad],tblLotes[Referencia]='SAP - Solicitudes'!$A166)),""),"")</f>
        <v/>
      </c>
    </row>
    <row r="167" spans="6:6" x14ac:dyDescent="0.3">
      <c r="F167" s="58" t="str" cm="1">
        <f t="array" ref="F167">IFERROR(IF('SAP - Solicitudes'!$A167&lt;&gt;"",_xlfn.ARRAYTOTEXT(_xlfn._xlws.FILTER(tblLotes[Lote y Cantidad],tblLotes[Referencia]='SAP - Solicitudes'!$A167)),""),"")</f>
        <v/>
      </c>
    </row>
    <row r="168" spans="6:6" x14ac:dyDescent="0.3">
      <c r="F168" s="58" t="str" cm="1">
        <f t="array" ref="F168">IFERROR(IF('SAP - Solicitudes'!$A168&lt;&gt;"",_xlfn.ARRAYTOTEXT(_xlfn._xlws.FILTER(tblLotes[Lote y Cantidad],tblLotes[Referencia]='SAP - Solicitudes'!$A168)),""),"")</f>
        <v/>
      </c>
    </row>
    <row r="169" spans="6:6" x14ac:dyDescent="0.3">
      <c r="F169" s="58" t="str" cm="1">
        <f t="array" ref="F169">IFERROR(IF('SAP - Solicitudes'!$A169&lt;&gt;"",_xlfn.ARRAYTOTEXT(_xlfn._xlws.FILTER(tblLotes[Lote y Cantidad],tblLotes[Referencia]='SAP - Solicitudes'!$A169)),""),"")</f>
        <v/>
      </c>
    </row>
    <row r="170" spans="6:6" x14ac:dyDescent="0.3">
      <c r="F170" s="58" t="str" cm="1">
        <f t="array" ref="F170">IFERROR(IF('SAP - Solicitudes'!$A170&lt;&gt;"",_xlfn.ARRAYTOTEXT(_xlfn._xlws.FILTER(tblLotes[Lote y Cantidad],tblLotes[Referencia]='SAP - Solicitudes'!$A170)),""),"")</f>
        <v/>
      </c>
    </row>
    <row r="171" spans="6:6" x14ac:dyDescent="0.3">
      <c r="F171" s="58" t="str" cm="1">
        <f t="array" ref="F171">IFERROR(IF('SAP - Solicitudes'!$A171&lt;&gt;"",_xlfn.ARRAYTOTEXT(_xlfn._xlws.FILTER(tblLotes[Lote y Cantidad],tblLotes[Referencia]='SAP - Solicitudes'!$A171)),""),"")</f>
        <v/>
      </c>
    </row>
    <row r="172" spans="6:6" x14ac:dyDescent="0.3">
      <c r="F172" s="58" t="str" cm="1">
        <f t="array" ref="F172">IFERROR(IF('SAP - Solicitudes'!$A172&lt;&gt;"",_xlfn.ARRAYTOTEXT(_xlfn._xlws.FILTER(tblLotes[Lote y Cantidad],tblLotes[Referencia]='SAP - Solicitudes'!$A172)),""),"")</f>
        <v/>
      </c>
    </row>
    <row r="173" spans="6:6" x14ac:dyDescent="0.3">
      <c r="F173" s="58" t="str" cm="1">
        <f t="array" ref="F173">IFERROR(IF('SAP - Solicitudes'!$A173&lt;&gt;"",_xlfn.ARRAYTOTEXT(_xlfn._xlws.FILTER(tblLotes[Lote y Cantidad],tblLotes[Referencia]='SAP - Solicitudes'!$A173)),""),"")</f>
        <v/>
      </c>
    </row>
    <row r="174" spans="6:6" x14ac:dyDescent="0.3">
      <c r="F174" s="58" t="str" cm="1">
        <f t="array" ref="F174">IFERROR(IF('SAP - Solicitudes'!$A174&lt;&gt;"",_xlfn.ARRAYTOTEXT(_xlfn._xlws.FILTER(tblLotes[Lote y Cantidad],tblLotes[Referencia]='SAP - Solicitudes'!$A174)),""),"")</f>
        <v/>
      </c>
    </row>
    <row r="175" spans="6:6" x14ac:dyDescent="0.3">
      <c r="F175" s="58" t="str" cm="1">
        <f t="array" ref="F175">IFERROR(IF('SAP - Solicitudes'!$A175&lt;&gt;"",_xlfn.ARRAYTOTEXT(_xlfn._xlws.FILTER(tblLotes[Lote y Cantidad],tblLotes[Referencia]='SAP - Solicitudes'!$A175)),""),"")</f>
        <v/>
      </c>
    </row>
    <row r="176" spans="6:6" x14ac:dyDescent="0.3">
      <c r="F176" s="58" t="str" cm="1">
        <f t="array" ref="F176">IFERROR(IF('SAP - Solicitudes'!$A176&lt;&gt;"",_xlfn.ARRAYTOTEXT(_xlfn._xlws.FILTER(tblLotes[Lote y Cantidad],tblLotes[Referencia]='SAP - Solicitudes'!$A176)),""),"")</f>
        <v/>
      </c>
    </row>
    <row r="177" spans="6:6" x14ac:dyDescent="0.3">
      <c r="F177" s="58" t="str" cm="1">
        <f t="array" ref="F177">IFERROR(IF('SAP - Solicitudes'!$A177&lt;&gt;"",_xlfn.ARRAYTOTEXT(_xlfn._xlws.FILTER(tblLotes[Lote y Cantidad],tblLotes[Referencia]='SAP - Solicitudes'!$A177)),""),"")</f>
        <v/>
      </c>
    </row>
    <row r="178" spans="6:6" x14ac:dyDescent="0.3">
      <c r="F178" s="58" t="str" cm="1">
        <f t="array" ref="F178">IFERROR(IF('SAP - Solicitudes'!$A178&lt;&gt;"",_xlfn.ARRAYTOTEXT(_xlfn._xlws.FILTER(tblLotes[Lote y Cantidad],tblLotes[Referencia]='SAP - Solicitudes'!$A178)),""),"")</f>
        <v/>
      </c>
    </row>
    <row r="179" spans="6:6" x14ac:dyDescent="0.3">
      <c r="F179" s="58" t="str" cm="1">
        <f t="array" ref="F179">IFERROR(IF('SAP - Solicitudes'!$A179&lt;&gt;"",_xlfn.ARRAYTOTEXT(_xlfn._xlws.FILTER(tblLotes[Lote y Cantidad],tblLotes[Referencia]='SAP - Solicitudes'!$A179)),""),"")</f>
        <v/>
      </c>
    </row>
    <row r="180" spans="6:6" x14ac:dyDescent="0.3">
      <c r="F180" s="58" t="str" cm="1">
        <f t="array" ref="F180">IFERROR(IF('SAP - Solicitudes'!$A180&lt;&gt;"",_xlfn.ARRAYTOTEXT(_xlfn._xlws.FILTER(tblLotes[Lote y Cantidad],tblLotes[Referencia]='SAP - Solicitudes'!$A180)),""),"")</f>
        <v/>
      </c>
    </row>
    <row r="181" spans="6:6" x14ac:dyDescent="0.3">
      <c r="F181" s="58" t="str" cm="1">
        <f t="array" ref="F181">IFERROR(IF('SAP - Solicitudes'!$A181&lt;&gt;"",_xlfn.ARRAYTOTEXT(_xlfn._xlws.FILTER(tblLotes[Lote y Cantidad],tblLotes[Referencia]='SAP - Solicitudes'!$A181)),""),"")</f>
        <v/>
      </c>
    </row>
    <row r="182" spans="6:6" x14ac:dyDescent="0.3">
      <c r="F182" s="58" t="str" cm="1">
        <f t="array" ref="F182">IFERROR(IF('SAP - Solicitudes'!$A182&lt;&gt;"",_xlfn.ARRAYTOTEXT(_xlfn._xlws.FILTER(tblLotes[Lote y Cantidad],tblLotes[Referencia]='SAP - Solicitudes'!$A182)),""),"")</f>
        <v/>
      </c>
    </row>
    <row r="183" spans="6:6" x14ac:dyDescent="0.3">
      <c r="F183" s="58" t="str" cm="1">
        <f t="array" ref="F183">IFERROR(IF('SAP - Solicitudes'!$A183&lt;&gt;"",_xlfn.ARRAYTOTEXT(_xlfn._xlws.FILTER(tblLotes[Lote y Cantidad],tblLotes[Referencia]='SAP - Solicitudes'!$A183)),""),"")</f>
        <v/>
      </c>
    </row>
    <row r="184" spans="6:6" x14ac:dyDescent="0.3">
      <c r="F184" s="58" t="str" cm="1">
        <f t="array" ref="F184">IFERROR(IF('SAP - Solicitudes'!$A184&lt;&gt;"",_xlfn.ARRAYTOTEXT(_xlfn._xlws.FILTER(tblLotes[Lote y Cantidad],tblLotes[Referencia]='SAP - Solicitudes'!$A184)),""),"")</f>
        <v/>
      </c>
    </row>
    <row r="185" spans="6:6" x14ac:dyDescent="0.3">
      <c r="F185" s="58" t="str" cm="1">
        <f t="array" ref="F185">IFERROR(IF('SAP - Solicitudes'!$A185&lt;&gt;"",_xlfn.ARRAYTOTEXT(_xlfn._xlws.FILTER(tblLotes[Lote y Cantidad],tblLotes[Referencia]='SAP - Solicitudes'!$A185)),""),"")</f>
        <v/>
      </c>
    </row>
    <row r="186" spans="6:6" x14ac:dyDescent="0.3">
      <c r="F186" s="58" t="str" cm="1">
        <f t="array" ref="F186">IFERROR(IF('SAP - Solicitudes'!$A186&lt;&gt;"",_xlfn.ARRAYTOTEXT(_xlfn._xlws.FILTER(tblLotes[Lote y Cantidad],tblLotes[Referencia]='SAP - Solicitudes'!$A186)),""),"")</f>
        <v/>
      </c>
    </row>
    <row r="187" spans="6:6" x14ac:dyDescent="0.3">
      <c r="F187" s="58" t="str" cm="1">
        <f t="array" ref="F187">IFERROR(IF('SAP - Solicitudes'!$A187&lt;&gt;"",_xlfn.ARRAYTOTEXT(_xlfn._xlws.FILTER(tblLotes[Lote y Cantidad],tblLotes[Referencia]='SAP - Solicitudes'!$A187)),""),"")</f>
        <v/>
      </c>
    </row>
    <row r="188" spans="6:6" x14ac:dyDescent="0.3">
      <c r="F188" s="58" t="str" cm="1">
        <f t="array" ref="F188">IFERROR(IF('SAP - Solicitudes'!$A188&lt;&gt;"",_xlfn.ARRAYTOTEXT(_xlfn._xlws.FILTER(tblLotes[Lote y Cantidad],tblLotes[Referencia]='SAP - Solicitudes'!$A188)),""),"")</f>
        <v/>
      </c>
    </row>
    <row r="189" spans="6:6" x14ac:dyDescent="0.3">
      <c r="F189" s="58" t="str" cm="1">
        <f t="array" ref="F189">IFERROR(IF('SAP - Solicitudes'!$A189&lt;&gt;"",_xlfn.ARRAYTOTEXT(_xlfn._xlws.FILTER(tblLotes[Lote y Cantidad],tblLotes[Referencia]='SAP - Solicitudes'!$A189)),""),"")</f>
        <v/>
      </c>
    </row>
    <row r="190" spans="6:6" x14ac:dyDescent="0.3">
      <c r="F190" s="58" t="str" cm="1">
        <f t="array" ref="F190">IFERROR(IF('SAP - Solicitudes'!$A190&lt;&gt;"",_xlfn.ARRAYTOTEXT(_xlfn._xlws.FILTER(tblLotes[Lote y Cantidad],tblLotes[Referencia]='SAP - Solicitudes'!$A190)),""),"")</f>
        <v/>
      </c>
    </row>
    <row r="191" spans="6:6" x14ac:dyDescent="0.3">
      <c r="F191" s="58" t="str" cm="1">
        <f t="array" ref="F191">IFERROR(IF('SAP - Solicitudes'!$A191&lt;&gt;"",_xlfn.ARRAYTOTEXT(_xlfn._xlws.FILTER(tblLotes[Lote y Cantidad],tblLotes[Referencia]='SAP - Solicitudes'!$A191)),""),"")</f>
        <v/>
      </c>
    </row>
    <row r="192" spans="6:6" x14ac:dyDescent="0.3">
      <c r="F192" s="58" t="str" cm="1">
        <f t="array" ref="F192">IFERROR(IF('SAP - Solicitudes'!$A192&lt;&gt;"",_xlfn.ARRAYTOTEXT(_xlfn._xlws.FILTER(tblLotes[Lote y Cantidad],tblLotes[Referencia]='SAP - Solicitudes'!$A192)),""),"")</f>
        <v/>
      </c>
    </row>
    <row r="193" spans="6:6" x14ac:dyDescent="0.3">
      <c r="F193" s="58" t="str" cm="1">
        <f t="array" ref="F193">IFERROR(IF('SAP - Solicitudes'!$A193&lt;&gt;"",_xlfn.ARRAYTOTEXT(_xlfn._xlws.FILTER(tblLotes[Lote y Cantidad],tblLotes[Referencia]='SAP - Solicitudes'!$A193)),""),"")</f>
        <v/>
      </c>
    </row>
    <row r="194" spans="6:6" x14ac:dyDescent="0.3">
      <c r="F194" s="58" t="str" cm="1">
        <f t="array" ref="F194">IFERROR(IF('SAP - Solicitudes'!$A194&lt;&gt;"",_xlfn.ARRAYTOTEXT(_xlfn._xlws.FILTER(tblLotes[Lote y Cantidad],tblLotes[Referencia]='SAP - Solicitudes'!$A194)),""),"")</f>
        <v/>
      </c>
    </row>
    <row r="195" spans="6:6" x14ac:dyDescent="0.3">
      <c r="F195" s="58" t="str" cm="1">
        <f t="array" ref="F195">IFERROR(IF('SAP - Solicitudes'!$A195&lt;&gt;"",_xlfn.ARRAYTOTEXT(_xlfn._xlws.FILTER(tblLotes[Lote y Cantidad],tblLotes[Referencia]='SAP - Solicitudes'!$A195)),""),"")</f>
        <v/>
      </c>
    </row>
    <row r="196" spans="6:6" x14ac:dyDescent="0.3">
      <c r="F196" s="58" t="str" cm="1">
        <f t="array" ref="F196">IFERROR(IF('SAP - Solicitudes'!$A196&lt;&gt;"",_xlfn.ARRAYTOTEXT(_xlfn._xlws.FILTER(tblLotes[Lote y Cantidad],tblLotes[Referencia]='SAP - Solicitudes'!$A196)),""),"")</f>
        <v/>
      </c>
    </row>
    <row r="197" spans="6:6" x14ac:dyDescent="0.3">
      <c r="F197" s="58" t="str" cm="1">
        <f t="array" ref="F197">IFERROR(IF('SAP - Solicitudes'!$A197&lt;&gt;"",_xlfn.ARRAYTOTEXT(_xlfn._xlws.FILTER(tblLotes[Lote y Cantidad],tblLotes[Referencia]='SAP - Solicitudes'!$A197)),""),"")</f>
        <v/>
      </c>
    </row>
    <row r="198" spans="6:6" x14ac:dyDescent="0.3">
      <c r="F198" s="58" t="str" cm="1">
        <f t="array" ref="F198">IFERROR(IF('SAP - Solicitudes'!$A198&lt;&gt;"",_xlfn.ARRAYTOTEXT(_xlfn._xlws.FILTER(tblLotes[Lote y Cantidad],tblLotes[Referencia]='SAP - Solicitudes'!$A198)),""),"")</f>
        <v/>
      </c>
    </row>
    <row r="199" spans="6:6" x14ac:dyDescent="0.3">
      <c r="F199" s="58" t="str" cm="1">
        <f t="array" ref="F199">IFERROR(IF('SAP - Solicitudes'!$A199&lt;&gt;"",_xlfn.ARRAYTOTEXT(_xlfn._xlws.FILTER(tblLotes[Lote y Cantidad],tblLotes[Referencia]='SAP - Solicitudes'!$A199)),""),"")</f>
        <v/>
      </c>
    </row>
    <row r="200" spans="6:6" x14ac:dyDescent="0.3">
      <c r="F200" s="58" t="str" cm="1">
        <f t="array" ref="F200">IFERROR(IF('SAP - Solicitudes'!$A200&lt;&gt;"",_xlfn.ARRAYTOTEXT(_xlfn._xlws.FILTER(tblLotes[Lote y Cantidad],tblLotes[Referencia]='SAP - Solicitudes'!$A200)),""),"")</f>
        <v/>
      </c>
    </row>
    <row r="201" spans="6:6" x14ac:dyDescent="0.3">
      <c r="F201" s="58" t="str" cm="1">
        <f t="array" ref="F201">IFERROR(IF('SAP - Solicitudes'!$A201&lt;&gt;"",_xlfn.ARRAYTOTEXT(_xlfn._xlws.FILTER(tblLotes[Lote y Cantidad],tblLotes[Referencia]='SAP - Solicitudes'!$A201)),""),"")</f>
        <v/>
      </c>
    </row>
    <row r="202" spans="6:6" x14ac:dyDescent="0.3">
      <c r="F202" s="58" t="str" cm="1">
        <f t="array" ref="F202">IFERROR(IF('SAP - Solicitudes'!$A202&lt;&gt;"",_xlfn.ARRAYTOTEXT(_xlfn._xlws.FILTER(tblLotes[Lote y Cantidad],tblLotes[Referencia]='SAP - Solicitudes'!$A202)),""),"")</f>
        <v/>
      </c>
    </row>
    <row r="203" spans="6:6" x14ac:dyDescent="0.3">
      <c r="F203" s="58" t="str" cm="1">
        <f t="array" ref="F203">IFERROR(IF('SAP - Solicitudes'!$A203&lt;&gt;"",_xlfn.ARRAYTOTEXT(_xlfn._xlws.FILTER(tblLotes[Lote y Cantidad],tblLotes[Referencia]='SAP - Solicitudes'!$A203)),""),"")</f>
        <v/>
      </c>
    </row>
    <row r="204" spans="6:6" x14ac:dyDescent="0.3">
      <c r="F204" s="58" t="str" cm="1">
        <f t="array" ref="F204">IFERROR(IF('SAP - Solicitudes'!$A204&lt;&gt;"",_xlfn.ARRAYTOTEXT(_xlfn._xlws.FILTER(tblLotes[Lote y Cantidad],tblLotes[Referencia]='SAP - Solicitudes'!$A204)),""),"")</f>
        <v/>
      </c>
    </row>
    <row r="205" spans="6:6" x14ac:dyDescent="0.3">
      <c r="F205" s="58" t="str" cm="1">
        <f t="array" ref="F205">IFERROR(IF('SAP - Solicitudes'!$A205&lt;&gt;"",_xlfn.ARRAYTOTEXT(_xlfn._xlws.FILTER(tblLotes[Lote y Cantidad],tblLotes[Referencia]='SAP - Solicitudes'!$A205)),""),"")</f>
        <v/>
      </c>
    </row>
    <row r="206" spans="6:6" x14ac:dyDescent="0.3">
      <c r="F206" s="58" t="str" cm="1">
        <f t="array" ref="F206">IFERROR(IF('SAP - Solicitudes'!$A206&lt;&gt;"",_xlfn.ARRAYTOTEXT(_xlfn._xlws.FILTER(tblLotes[Lote y Cantidad],tblLotes[Referencia]='SAP - Solicitudes'!$A206)),""),"")</f>
        <v/>
      </c>
    </row>
    <row r="207" spans="6:6" x14ac:dyDescent="0.3">
      <c r="F207" s="58" t="str" cm="1">
        <f t="array" ref="F207">IFERROR(IF('SAP - Solicitudes'!$A207&lt;&gt;"",_xlfn.ARRAYTOTEXT(_xlfn._xlws.FILTER(tblLotes[Lote y Cantidad],tblLotes[Referencia]='SAP - Solicitudes'!$A207)),""),"")</f>
        <v/>
      </c>
    </row>
    <row r="208" spans="6:6" x14ac:dyDescent="0.3">
      <c r="F208" s="58" t="str" cm="1">
        <f t="array" ref="F208">IFERROR(IF('SAP - Solicitudes'!$A208&lt;&gt;"",_xlfn.ARRAYTOTEXT(_xlfn._xlws.FILTER(tblLotes[Lote y Cantidad],tblLotes[Referencia]='SAP - Solicitudes'!$A208)),""),"")</f>
        <v/>
      </c>
    </row>
    <row r="209" spans="6:6" x14ac:dyDescent="0.3">
      <c r="F209" s="58" t="str" cm="1">
        <f t="array" ref="F209">IFERROR(IF('SAP - Solicitudes'!$A209&lt;&gt;"",_xlfn.ARRAYTOTEXT(_xlfn._xlws.FILTER(tblLotes[Lote y Cantidad],tblLotes[Referencia]='SAP - Solicitudes'!$A209)),""),"")</f>
        <v/>
      </c>
    </row>
    <row r="210" spans="6:6" x14ac:dyDescent="0.3">
      <c r="F210" s="58" t="str" cm="1">
        <f t="array" ref="F210">IFERROR(IF('SAP - Solicitudes'!$A210&lt;&gt;"",_xlfn.ARRAYTOTEXT(_xlfn._xlws.FILTER(tblLotes[Lote y Cantidad],tblLotes[Referencia]='SAP - Solicitudes'!$A210)),""),"")</f>
        <v/>
      </c>
    </row>
    <row r="211" spans="6:6" x14ac:dyDescent="0.3">
      <c r="F211" s="58" t="str" cm="1">
        <f t="array" ref="F211">IFERROR(IF('SAP - Solicitudes'!$A211&lt;&gt;"",_xlfn.ARRAYTOTEXT(_xlfn._xlws.FILTER(tblLotes[Lote y Cantidad],tblLotes[Referencia]='SAP - Solicitudes'!$A211)),""),"")</f>
        <v/>
      </c>
    </row>
    <row r="212" spans="6:6" x14ac:dyDescent="0.3">
      <c r="F212" s="58" t="str" cm="1">
        <f t="array" ref="F212">IFERROR(IF('SAP - Solicitudes'!$A212&lt;&gt;"",_xlfn.ARRAYTOTEXT(_xlfn._xlws.FILTER(tblLotes[Lote y Cantidad],tblLotes[Referencia]='SAP - Solicitudes'!$A212)),""),"")</f>
        <v/>
      </c>
    </row>
    <row r="213" spans="6:6" x14ac:dyDescent="0.3">
      <c r="F213" s="58" t="str" cm="1">
        <f t="array" ref="F213">IFERROR(IF('SAP - Solicitudes'!$A213&lt;&gt;"",_xlfn.ARRAYTOTEXT(_xlfn._xlws.FILTER(tblLotes[Lote y Cantidad],tblLotes[Referencia]='SAP - Solicitudes'!$A213)),""),"")</f>
        <v/>
      </c>
    </row>
    <row r="214" spans="6:6" x14ac:dyDescent="0.3">
      <c r="F214" s="58" t="str" cm="1">
        <f t="array" ref="F214">IFERROR(IF('SAP - Solicitudes'!$A214&lt;&gt;"",_xlfn.ARRAYTOTEXT(_xlfn._xlws.FILTER(tblLotes[Lote y Cantidad],tblLotes[Referencia]='SAP - Solicitudes'!$A214)),""),"")</f>
        <v/>
      </c>
    </row>
    <row r="215" spans="6:6" x14ac:dyDescent="0.3">
      <c r="F215" s="58" t="str" cm="1">
        <f t="array" ref="F215">IFERROR(IF('SAP - Solicitudes'!$A215&lt;&gt;"",_xlfn.ARRAYTOTEXT(_xlfn._xlws.FILTER(tblLotes[Lote y Cantidad],tblLotes[Referencia]='SAP - Solicitudes'!$A215)),""),"")</f>
        <v/>
      </c>
    </row>
    <row r="216" spans="6:6" x14ac:dyDescent="0.3">
      <c r="F216" s="58" t="str" cm="1">
        <f t="array" ref="F216">IFERROR(IF('SAP - Solicitudes'!$A216&lt;&gt;"",_xlfn.ARRAYTOTEXT(_xlfn._xlws.FILTER(tblLotes[Lote y Cantidad],tblLotes[Referencia]='SAP - Solicitudes'!$A216)),""),"")</f>
        <v/>
      </c>
    </row>
    <row r="217" spans="6:6" x14ac:dyDescent="0.3">
      <c r="F217" s="58" t="str" cm="1">
        <f t="array" ref="F217">IFERROR(IF('SAP - Solicitudes'!$A217&lt;&gt;"",_xlfn.ARRAYTOTEXT(_xlfn._xlws.FILTER(tblLotes[Lote y Cantidad],tblLotes[Referencia]='SAP - Solicitudes'!$A217)),""),"")</f>
        <v/>
      </c>
    </row>
    <row r="218" spans="6:6" x14ac:dyDescent="0.3">
      <c r="F218" s="58" t="str" cm="1">
        <f t="array" ref="F218">IFERROR(IF('SAP - Solicitudes'!$A218&lt;&gt;"",_xlfn.ARRAYTOTEXT(_xlfn._xlws.FILTER(tblLotes[Lote y Cantidad],tblLotes[Referencia]='SAP - Solicitudes'!$A218)),""),"")</f>
        <v/>
      </c>
    </row>
    <row r="219" spans="6:6" x14ac:dyDescent="0.3">
      <c r="F219" s="58" t="str" cm="1">
        <f t="array" ref="F219">IFERROR(IF('SAP - Solicitudes'!$A219&lt;&gt;"",_xlfn.ARRAYTOTEXT(_xlfn._xlws.FILTER(tblLotes[Lote y Cantidad],tblLotes[Referencia]='SAP - Solicitudes'!$A219)),""),"")</f>
        <v/>
      </c>
    </row>
    <row r="220" spans="6:6" x14ac:dyDescent="0.3">
      <c r="F220" s="58" t="str" cm="1">
        <f t="array" ref="F220">IFERROR(IF('SAP - Solicitudes'!$A220&lt;&gt;"",_xlfn.ARRAYTOTEXT(_xlfn._xlws.FILTER(tblLotes[Lote y Cantidad],tblLotes[Referencia]='SAP - Solicitudes'!$A220)),""),"")</f>
        <v/>
      </c>
    </row>
    <row r="221" spans="6:6" x14ac:dyDescent="0.3">
      <c r="F221" s="58" t="str" cm="1">
        <f t="array" ref="F221">IFERROR(IF('SAP - Solicitudes'!$A221&lt;&gt;"",_xlfn.ARRAYTOTEXT(_xlfn._xlws.FILTER(tblLotes[Lote y Cantidad],tblLotes[Referencia]='SAP - Solicitudes'!$A221)),""),"")</f>
        <v/>
      </c>
    </row>
    <row r="222" spans="6:6" x14ac:dyDescent="0.3">
      <c r="F222" s="58" t="str" cm="1">
        <f t="array" ref="F222">IFERROR(IF('SAP - Solicitudes'!$A222&lt;&gt;"",_xlfn.ARRAYTOTEXT(_xlfn._xlws.FILTER(tblLotes[Lote y Cantidad],tblLotes[Referencia]='SAP - Solicitudes'!$A222)),""),"")</f>
        <v/>
      </c>
    </row>
    <row r="223" spans="6:6" x14ac:dyDescent="0.3">
      <c r="F223" s="58" t="str" cm="1">
        <f t="array" ref="F223">IFERROR(IF('SAP - Solicitudes'!$A223&lt;&gt;"",_xlfn.ARRAYTOTEXT(_xlfn._xlws.FILTER(tblLotes[Lote y Cantidad],tblLotes[Referencia]='SAP - Solicitudes'!$A223)),""),"")</f>
        <v/>
      </c>
    </row>
    <row r="224" spans="6:6" x14ac:dyDescent="0.3">
      <c r="F224" s="58" t="str" cm="1">
        <f t="array" ref="F224">IFERROR(IF('SAP - Solicitudes'!$A224&lt;&gt;"",_xlfn.ARRAYTOTEXT(_xlfn._xlws.FILTER(tblLotes[Lote y Cantidad],tblLotes[Referencia]='SAP - Solicitudes'!$A224)),""),"")</f>
        <v/>
      </c>
    </row>
    <row r="225" spans="6:6" x14ac:dyDescent="0.3">
      <c r="F225" s="58" t="str" cm="1">
        <f t="array" ref="F225">IFERROR(IF('SAP - Solicitudes'!$A225&lt;&gt;"",_xlfn.ARRAYTOTEXT(_xlfn._xlws.FILTER(tblLotes[Lote y Cantidad],tblLotes[Referencia]='SAP - Solicitudes'!$A225)),""),"")</f>
        <v/>
      </c>
    </row>
    <row r="226" spans="6:6" x14ac:dyDescent="0.3">
      <c r="F226" s="58" t="str" cm="1">
        <f t="array" ref="F226">IFERROR(IF('SAP - Solicitudes'!$A226&lt;&gt;"",_xlfn.ARRAYTOTEXT(_xlfn._xlws.FILTER(tblLotes[Lote y Cantidad],tblLotes[Referencia]='SAP - Solicitudes'!$A226)),""),"")</f>
        <v/>
      </c>
    </row>
    <row r="227" spans="6:6" x14ac:dyDescent="0.3">
      <c r="F227" s="58" t="str" cm="1">
        <f t="array" ref="F227">IFERROR(IF('SAP - Solicitudes'!$A227&lt;&gt;"",_xlfn.ARRAYTOTEXT(_xlfn._xlws.FILTER(tblLotes[Lote y Cantidad],tblLotes[Referencia]='SAP - Solicitudes'!$A227)),""),"")</f>
        <v/>
      </c>
    </row>
    <row r="228" spans="6:6" x14ac:dyDescent="0.3">
      <c r="F228" s="58" t="str" cm="1">
        <f t="array" ref="F228">IFERROR(IF('SAP - Solicitudes'!$A228&lt;&gt;"",_xlfn.ARRAYTOTEXT(_xlfn._xlws.FILTER(tblLotes[Lote y Cantidad],tblLotes[Referencia]='SAP - Solicitudes'!$A228)),""),"")</f>
        <v/>
      </c>
    </row>
    <row r="229" spans="6:6" x14ac:dyDescent="0.3">
      <c r="F229" s="58" t="str" cm="1">
        <f t="array" ref="F229">IFERROR(IF('SAP - Solicitudes'!$A229&lt;&gt;"",_xlfn.ARRAYTOTEXT(_xlfn._xlws.FILTER(tblLotes[Lote y Cantidad],tblLotes[Referencia]='SAP - Solicitudes'!$A229)),""),"")</f>
        <v/>
      </c>
    </row>
    <row r="230" spans="6:6" x14ac:dyDescent="0.3">
      <c r="F230" s="58" t="str" cm="1">
        <f t="array" ref="F230">IFERROR(IF('SAP - Solicitudes'!$A230&lt;&gt;"",_xlfn.ARRAYTOTEXT(_xlfn._xlws.FILTER(tblLotes[Lote y Cantidad],tblLotes[Referencia]='SAP - Solicitudes'!$A230)),""),"")</f>
        <v/>
      </c>
    </row>
    <row r="231" spans="6:6" x14ac:dyDescent="0.3">
      <c r="F231" s="58" t="str" cm="1">
        <f t="array" ref="F231">IFERROR(IF('SAP - Solicitudes'!$A231&lt;&gt;"",_xlfn.ARRAYTOTEXT(_xlfn._xlws.FILTER(tblLotes[Lote y Cantidad],tblLotes[Referencia]='SAP - Solicitudes'!$A231)),""),"")</f>
        <v/>
      </c>
    </row>
    <row r="232" spans="6:6" x14ac:dyDescent="0.3">
      <c r="F232" s="58" t="str" cm="1">
        <f t="array" ref="F232">IFERROR(IF('SAP - Solicitudes'!$A232&lt;&gt;"",_xlfn.ARRAYTOTEXT(_xlfn._xlws.FILTER(tblLotes[Lote y Cantidad],tblLotes[Referencia]='SAP - Solicitudes'!$A232)),""),"")</f>
        <v/>
      </c>
    </row>
    <row r="233" spans="6:6" x14ac:dyDescent="0.3">
      <c r="F233" s="58" t="str" cm="1">
        <f t="array" ref="F233">IFERROR(IF('SAP - Solicitudes'!$A233&lt;&gt;"",_xlfn.ARRAYTOTEXT(_xlfn._xlws.FILTER(tblLotes[Lote y Cantidad],tblLotes[Referencia]='SAP - Solicitudes'!$A233)),""),"")</f>
        <v/>
      </c>
    </row>
    <row r="234" spans="6:6" x14ac:dyDescent="0.3">
      <c r="F234" s="58" t="str" cm="1">
        <f t="array" ref="F234">IFERROR(IF('SAP - Solicitudes'!$A234&lt;&gt;"",_xlfn.ARRAYTOTEXT(_xlfn._xlws.FILTER(tblLotes[Lote y Cantidad],tblLotes[Referencia]='SAP - Solicitudes'!$A234)),""),"")</f>
        <v/>
      </c>
    </row>
    <row r="235" spans="6:6" x14ac:dyDescent="0.3">
      <c r="F235" s="58" t="str" cm="1">
        <f t="array" ref="F235">IFERROR(IF('SAP - Solicitudes'!$A235&lt;&gt;"",_xlfn.ARRAYTOTEXT(_xlfn._xlws.FILTER(tblLotes[Lote y Cantidad],tblLotes[Referencia]='SAP - Solicitudes'!$A235)),""),"")</f>
        <v/>
      </c>
    </row>
    <row r="236" spans="6:6" x14ac:dyDescent="0.3">
      <c r="F236" s="58" t="str" cm="1">
        <f t="array" ref="F236">IFERROR(IF('SAP - Solicitudes'!$A236&lt;&gt;"",_xlfn.ARRAYTOTEXT(_xlfn._xlws.FILTER(tblLotes[Lote y Cantidad],tblLotes[Referencia]='SAP - Solicitudes'!$A236)),""),"")</f>
        <v/>
      </c>
    </row>
    <row r="237" spans="6:6" x14ac:dyDescent="0.3">
      <c r="F237" s="58" t="str" cm="1">
        <f t="array" ref="F237">IFERROR(IF('SAP - Solicitudes'!$A237&lt;&gt;"",_xlfn.ARRAYTOTEXT(_xlfn._xlws.FILTER(tblLotes[Lote y Cantidad],tblLotes[Referencia]='SAP - Solicitudes'!$A237)),""),"")</f>
        <v/>
      </c>
    </row>
    <row r="238" spans="6:6" x14ac:dyDescent="0.3">
      <c r="F238" s="58" t="str" cm="1">
        <f t="array" ref="F238">IFERROR(IF('SAP - Solicitudes'!$A238&lt;&gt;"",_xlfn.ARRAYTOTEXT(_xlfn._xlws.FILTER(tblLotes[Lote y Cantidad],tblLotes[Referencia]='SAP - Solicitudes'!$A238)),""),"")</f>
        <v/>
      </c>
    </row>
    <row r="239" spans="6:6" x14ac:dyDescent="0.3">
      <c r="F239" s="58" t="str" cm="1">
        <f t="array" ref="F239">IFERROR(IF('SAP - Solicitudes'!$A239&lt;&gt;"",_xlfn.ARRAYTOTEXT(_xlfn._xlws.FILTER(tblLotes[Lote y Cantidad],tblLotes[Referencia]='SAP - Solicitudes'!$A239)),""),"")</f>
        <v/>
      </c>
    </row>
    <row r="240" spans="6:6" x14ac:dyDescent="0.3">
      <c r="F240" s="58" t="str" cm="1">
        <f t="array" ref="F240">IFERROR(IF('SAP - Solicitudes'!$A240&lt;&gt;"",_xlfn.ARRAYTOTEXT(_xlfn._xlws.FILTER(tblLotes[Lote y Cantidad],tblLotes[Referencia]='SAP - Solicitudes'!$A240)),""),"")</f>
        <v/>
      </c>
    </row>
    <row r="241" spans="6:6" x14ac:dyDescent="0.3">
      <c r="F241" s="58" t="str" cm="1">
        <f t="array" ref="F241">IFERROR(IF('SAP - Solicitudes'!$A241&lt;&gt;"",_xlfn.ARRAYTOTEXT(_xlfn._xlws.FILTER(tblLotes[Lote y Cantidad],tblLotes[Referencia]='SAP - Solicitudes'!$A241)),""),"")</f>
        <v/>
      </c>
    </row>
    <row r="242" spans="6:6" x14ac:dyDescent="0.3">
      <c r="F242" s="58" t="str" cm="1">
        <f t="array" ref="F242">IFERROR(IF('SAP - Solicitudes'!$A242&lt;&gt;"",_xlfn.ARRAYTOTEXT(_xlfn._xlws.FILTER(tblLotes[Lote y Cantidad],tblLotes[Referencia]='SAP - Solicitudes'!$A242)),""),"")</f>
        <v/>
      </c>
    </row>
    <row r="243" spans="6:6" x14ac:dyDescent="0.3">
      <c r="F243" s="58" t="str" cm="1">
        <f t="array" ref="F243">IFERROR(IF('SAP - Solicitudes'!$A243&lt;&gt;"",_xlfn.ARRAYTOTEXT(_xlfn._xlws.FILTER(tblLotes[Lote y Cantidad],tblLotes[Referencia]='SAP - Solicitudes'!$A243)),""),"")</f>
        <v/>
      </c>
    </row>
    <row r="244" spans="6:6" x14ac:dyDescent="0.3">
      <c r="F244" s="58" t="str" cm="1">
        <f t="array" ref="F244">IFERROR(IF('SAP - Solicitudes'!$A244&lt;&gt;"",_xlfn.ARRAYTOTEXT(_xlfn._xlws.FILTER(tblLotes[Lote y Cantidad],tblLotes[Referencia]='SAP - Solicitudes'!$A244)),""),"")</f>
        <v/>
      </c>
    </row>
    <row r="245" spans="6:6" x14ac:dyDescent="0.3">
      <c r="F245" s="58" t="str" cm="1">
        <f t="array" ref="F245">IFERROR(IF('SAP - Solicitudes'!$A245&lt;&gt;"",_xlfn.ARRAYTOTEXT(_xlfn._xlws.FILTER(tblLotes[Lote y Cantidad],tblLotes[Referencia]='SAP - Solicitudes'!$A245)),""),"")</f>
        <v/>
      </c>
    </row>
    <row r="246" spans="6:6" x14ac:dyDescent="0.3">
      <c r="F246" s="58" t="str" cm="1">
        <f t="array" ref="F246">IFERROR(IF('SAP - Solicitudes'!$A246&lt;&gt;"",_xlfn.ARRAYTOTEXT(_xlfn._xlws.FILTER(tblLotes[Lote y Cantidad],tblLotes[Referencia]='SAP - Solicitudes'!$A246)),""),"")</f>
        <v/>
      </c>
    </row>
    <row r="247" spans="6:6" x14ac:dyDescent="0.3">
      <c r="F247" s="58" t="str" cm="1">
        <f t="array" ref="F247">IFERROR(IF('SAP - Solicitudes'!$A247&lt;&gt;"",_xlfn.ARRAYTOTEXT(_xlfn._xlws.FILTER(tblLotes[Lote y Cantidad],tblLotes[Referencia]='SAP - Solicitudes'!$A247)),""),"")</f>
        <v/>
      </c>
    </row>
    <row r="248" spans="6:6" x14ac:dyDescent="0.3">
      <c r="F248" s="58" t="str" cm="1">
        <f t="array" ref="F248">IFERROR(IF('SAP - Solicitudes'!$A248&lt;&gt;"",_xlfn.ARRAYTOTEXT(_xlfn._xlws.FILTER(tblLotes[Lote y Cantidad],tblLotes[Referencia]='SAP - Solicitudes'!$A248)),""),"")</f>
        <v/>
      </c>
    </row>
    <row r="249" spans="6:6" x14ac:dyDescent="0.3">
      <c r="F249" s="58" t="str" cm="1">
        <f t="array" ref="F249">IFERROR(IF('SAP - Solicitudes'!$A249&lt;&gt;"",_xlfn.ARRAYTOTEXT(_xlfn._xlws.FILTER(tblLotes[Lote y Cantidad],tblLotes[Referencia]='SAP - Solicitudes'!$A249)),""),"")</f>
        <v/>
      </c>
    </row>
    <row r="250" spans="6:6" x14ac:dyDescent="0.3">
      <c r="F250" s="58" t="str" cm="1">
        <f t="array" ref="F250">IFERROR(IF('SAP - Solicitudes'!$A250&lt;&gt;"",_xlfn.ARRAYTOTEXT(_xlfn._xlws.FILTER(tblLotes[Lote y Cantidad],tblLotes[Referencia]='SAP - Solicitudes'!$A250)),""),"")</f>
        <v/>
      </c>
    </row>
    <row r="251" spans="6:6" x14ac:dyDescent="0.3">
      <c r="F251" s="58" t="str" cm="1">
        <f t="array" ref="F251">IFERROR(IF('SAP - Solicitudes'!$A251&lt;&gt;"",_xlfn.ARRAYTOTEXT(_xlfn._xlws.FILTER(tblLotes[Lote y Cantidad],tblLotes[Referencia]='SAP - Solicitudes'!$A251)),""),"")</f>
        <v/>
      </c>
    </row>
    <row r="252" spans="6:6" x14ac:dyDescent="0.3">
      <c r="F252" s="58" t="str" cm="1">
        <f t="array" ref="F252">IFERROR(IF('SAP - Solicitudes'!$A252&lt;&gt;"",_xlfn.ARRAYTOTEXT(_xlfn._xlws.FILTER(tblLotes[Lote y Cantidad],tblLotes[Referencia]='SAP - Solicitudes'!$A252)),""),"")</f>
        <v/>
      </c>
    </row>
    <row r="253" spans="6:6" x14ac:dyDescent="0.3">
      <c r="F253" s="58" t="str" cm="1">
        <f t="array" ref="F253">IFERROR(IF('SAP - Solicitudes'!$A253&lt;&gt;"",_xlfn.ARRAYTOTEXT(_xlfn._xlws.FILTER(tblLotes[Lote y Cantidad],tblLotes[Referencia]='SAP - Solicitudes'!$A253)),""),"")</f>
        <v/>
      </c>
    </row>
    <row r="254" spans="6:6" x14ac:dyDescent="0.3">
      <c r="F254" s="58" t="str" cm="1">
        <f t="array" ref="F254">IFERROR(IF('SAP - Solicitudes'!$A254&lt;&gt;"",_xlfn.ARRAYTOTEXT(_xlfn._xlws.FILTER(tblLotes[Lote y Cantidad],tblLotes[Referencia]='SAP - Solicitudes'!$A254)),""),"")</f>
        <v/>
      </c>
    </row>
    <row r="255" spans="6:6" x14ac:dyDescent="0.3">
      <c r="F255" s="58" t="str" cm="1">
        <f t="array" ref="F255">IFERROR(IF('SAP - Solicitudes'!$A255&lt;&gt;"",_xlfn.ARRAYTOTEXT(_xlfn._xlws.FILTER(tblLotes[Lote y Cantidad],tblLotes[Referencia]='SAP - Solicitudes'!$A255)),""),"")</f>
        <v/>
      </c>
    </row>
    <row r="256" spans="6:6" x14ac:dyDescent="0.3">
      <c r="F256" s="58" t="str" cm="1">
        <f t="array" ref="F256">IFERROR(IF('SAP - Solicitudes'!$A256&lt;&gt;"",_xlfn.ARRAYTOTEXT(_xlfn._xlws.FILTER(tblLotes[Lote y Cantidad],tblLotes[Referencia]='SAP - Solicitudes'!$A256)),""),"")</f>
        <v/>
      </c>
    </row>
    <row r="257" spans="6:6" x14ac:dyDescent="0.3">
      <c r="F257" s="58" t="str" cm="1">
        <f t="array" ref="F257">IFERROR(IF('SAP - Solicitudes'!$A257&lt;&gt;"",_xlfn.ARRAYTOTEXT(_xlfn._xlws.FILTER(tblLotes[Lote y Cantidad],tblLotes[Referencia]='SAP - Solicitudes'!$A257)),""),"")</f>
        <v/>
      </c>
    </row>
    <row r="258" spans="6:6" x14ac:dyDescent="0.3">
      <c r="F258" s="58" t="str" cm="1">
        <f t="array" ref="F258">IFERROR(IF('SAP - Solicitudes'!$A258&lt;&gt;"",_xlfn.ARRAYTOTEXT(_xlfn._xlws.FILTER(tblLotes[Lote y Cantidad],tblLotes[Referencia]='SAP - Solicitudes'!$A258)),""),"")</f>
        <v/>
      </c>
    </row>
    <row r="259" spans="6:6" x14ac:dyDescent="0.3">
      <c r="F259" s="58" t="str" cm="1">
        <f t="array" ref="F259">IFERROR(IF('SAP - Solicitudes'!$A259&lt;&gt;"",_xlfn.ARRAYTOTEXT(_xlfn._xlws.FILTER(tblLotes[Lote y Cantidad],tblLotes[Referencia]='SAP - Solicitudes'!$A259)),""),"")</f>
        <v/>
      </c>
    </row>
    <row r="260" spans="6:6" x14ac:dyDescent="0.3">
      <c r="F260" s="58" t="str" cm="1">
        <f t="array" ref="F260">IFERROR(IF('SAP - Solicitudes'!$A260&lt;&gt;"",_xlfn.ARRAYTOTEXT(_xlfn._xlws.FILTER(tblLotes[Lote y Cantidad],tblLotes[Referencia]='SAP - Solicitudes'!$A260)),""),"")</f>
        <v/>
      </c>
    </row>
    <row r="261" spans="6:6" x14ac:dyDescent="0.3">
      <c r="F261" s="58" t="str" cm="1">
        <f t="array" ref="F261">IFERROR(IF('SAP - Solicitudes'!$A261&lt;&gt;"",_xlfn.ARRAYTOTEXT(_xlfn._xlws.FILTER(tblLotes[Lote y Cantidad],tblLotes[Referencia]='SAP - Solicitudes'!$A261)),""),"")</f>
        <v/>
      </c>
    </row>
    <row r="262" spans="6:6" x14ac:dyDescent="0.3">
      <c r="F262" s="58" t="str" cm="1">
        <f t="array" ref="F262">IFERROR(IF('SAP - Solicitudes'!$A262&lt;&gt;"",_xlfn.ARRAYTOTEXT(_xlfn._xlws.FILTER(tblLotes[Lote y Cantidad],tblLotes[Referencia]='SAP - Solicitudes'!$A262)),""),"")</f>
        <v/>
      </c>
    </row>
    <row r="263" spans="6:6" x14ac:dyDescent="0.3">
      <c r="F263" s="58" t="str" cm="1">
        <f t="array" ref="F263">IFERROR(IF('SAP - Solicitudes'!$A263&lt;&gt;"",_xlfn.ARRAYTOTEXT(_xlfn._xlws.FILTER(tblLotes[Lote y Cantidad],tblLotes[Referencia]='SAP - Solicitudes'!$A263)),""),"")</f>
        <v/>
      </c>
    </row>
    <row r="264" spans="6:6" x14ac:dyDescent="0.3">
      <c r="F264" s="58" t="str" cm="1">
        <f t="array" ref="F264">IFERROR(IF('SAP - Solicitudes'!$A264&lt;&gt;"",_xlfn.ARRAYTOTEXT(_xlfn._xlws.FILTER(tblLotes[Lote y Cantidad],tblLotes[Referencia]='SAP - Solicitudes'!$A264)),""),"")</f>
        <v/>
      </c>
    </row>
    <row r="265" spans="6:6" x14ac:dyDescent="0.3">
      <c r="F265" s="58" t="str" cm="1">
        <f t="array" ref="F265">IFERROR(IF('SAP - Solicitudes'!$A265&lt;&gt;"",_xlfn.ARRAYTOTEXT(_xlfn._xlws.FILTER(tblLotes[Lote y Cantidad],tblLotes[Referencia]='SAP - Solicitudes'!$A265)),""),"")</f>
        <v/>
      </c>
    </row>
    <row r="266" spans="6:6" x14ac:dyDescent="0.3">
      <c r="F266" s="58" t="str" cm="1">
        <f t="array" ref="F266">IFERROR(IF('SAP - Solicitudes'!$A266&lt;&gt;"",_xlfn.ARRAYTOTEXT(_xlfn._xlws.FILTER(tblLotes[Lote y Cantidad],tblLotes[Referencia]='SAP - Solicitudes'!$A266)),""),"")</f>
        <v/>
      </c>
    </row>
    <row r="267" spans="6:6" x14ac:dyDescent="0.3">
      <c r="F267" s="58" t="str" cm="1">
        <f t="array" ref="F267">IFERROR(IF('SAP - Solicitudes'!$A267&lt;&gt;"",_xlfn.ARRAYTOTEXT(_xlfn._xlws.FILTER(tblLotes[Lote y Cantidad],tblLotes[Referencia]='SAP - Solicitudes'!$A267)),""),"")</f>
        <v/>
      </c>
    </row>
    <row r="268" spans="6:6" x14ac:dyDescent="0.3">
      <c r="F268" s="58" t="str" cm="1">
        <f t="array" ref="F268">IFERROR(IF('SAP - Solicitudes'!$A268&lt;&gt;"",_xlfn.ARRAYTOTEXT(_xlfn._xlws.FILTER(tblLotes[Lote y Cantidad],tblLotes[Referencia]='SAP - Solicitudes'!$A268)),""),"")</f>
        <v/>
      </c>
    </row>
    <row r="269" spans="6:6" x14ac:dyDescent="0.3">
      <c r="F269" s="58" t="str" cm="1">
        <f t="array" ref="F269">IFERROR(IF('SAP - Solicitudes'!$A269&lt;&gt;"",_xlfn.ARRAYTOTEXT(_xlfn._xlws.FILTER(tblLotes[Lote y Cantidad],tblLotes[Referencia]='SAP - Solicitudes'!$A269)),""),"")</f>
        <v/>
      </c>
    </row>
    <row r="270" spans="6:6" x14ac:dyDescent="0.3">
      <c r="F270" s="58" t="str" cm="1">
        <f t="array" ref="F270">IFERROR(IF('SAP - Solicitudes'!$A270&lt;&gt;"",_xlfn.ARRAYTOTEXT(_xlfn._xlws.FILTER(tblLotes[Lote y Cantidad],tblLotes[Referencia]='SAP - Solicitudes'!$A270)),""),"")</f>
        <v/>
      </c>
    </row>
    <row r="271" spans="6:6" x14ac:dyDescent="0.3">
      <c r="F271" s="58" t="str" cm="1">
        <f t="array" ref="F271">IFERROR(IF('SAP - Solicitudes'!$A271&lt;&gt;"",_xlfn.ARRAYTOTEXT(_xlfn._xlws.FILTER(tblLotes[Lote y Cantidad],tblLotes[Referencia]='SAP - Solicitudes'!$A271)),""),"")</f>
        <v/>
      </c>
    </row>
    <row r="272" spans="6:6" x14ac:dyDescent="0.3">
      <c r="F272" s="58" t="str" cm="1">
        <f t="array" ref="F272">IFERROR(IF('SAP - Solicitudes'!$A272&lt;&gt;"",_xlfn.ARRAYTOTEXT(_xlfn._xlws.FILTER(tblLotes[Lote y Cantidad],tblLotes[Referencia]='SAP - Solicitudes'!$A272)),""),"")</f>
        <v/>
      </c>
    </row>
    <row r="273" spans="6:6" x14ac:dyDescent="0.3">
      <c r="F273" s="58" t="str" cm="1">
        <f t="array" ref="F273">IFERROR(IF('SAP - Solicitudes'!$A273&lt;&gt;"",_xlfn.ARRAYTOTEXT(_xlfn._xlws.FILTER(tblLotes[Lote y Cantidad],tblLotes[Referencia]='SAP - Solicitudes'!$A273)),""),"")</f>
        <v/>
      </c>
    </row>
    <row r="274" spans="6:6" x14ac:dyDescent="0.3">
      <c r="F274" s="58" t="str" cm="1">
        <f t="array" ref="F274">IFERROR(IF('SAP - Solicitudes'!$A274&lt;&gt;"",_xlfn.ARRAYTOTEXT(_xlfn._xlws.FILTER(tblLotes[Lote y Cantidad],tblLotes[Referencia]='SAP - Solicitudes'!$A274)),""),"")</f>
        <v/>
      </c>
    </row>
    <row r="275" spans="6:6" x14ac:dyDescent="0.3">
      <c r="F275" s="58" t="str" cm="1">
        <f t="array" ref="F275">IFERROR(IF('SAP - Solicitudes'!$A275&lt;&gt;"",_xlfn.ARRAYTOTEXT(_xlfn._xlws.FILTER(tblLotes[Lote y Cantidad],tblLotes[Referencia]='SAP - Solicitudes'!$A275)),""),"")</f>
        <v/>
      </c>
    </row>
    <row r="276" spans="6:6" x14ac:dyDescent="0.3">
      <c r="F276" s="58" t="str" cm="1">
        <f t="array" ref="F276">IFERROR(IF('SAP - Solicitudes'!$A276&lt;&gt;"",_xlfn.ARRAYTOTEXT(_xlfn._xlws.FILTER(tblLotes[Lote y Cantidad],tblLotes[Referencia]='SAP - Solicitudes'!$A276)),""),"")</f>
        <v/>
      </c>
    </row>
    <row r="277" spans="6:6" x14ac:dyDescent="0.3">
      <c r="F277" s="58" t="str" cm="1">
        <f t="array" ref="F277">IFERROR(IF('SAP - Solicitudes'!$A277&lt;&gt;"",_xlfn.ARRAYTOTEXT(_xlfn._xlws.FILTER(tblLotes[Lote y Cantidad],tblLotes[Referencia]='SAP - Solicitudes'!$A277)),""),"")</f>
        <v/>
      </c>
    </row>
    <row r="278" spans="6:6" x14ac:dyDescent="0.3">
      <c r="F278" s="58" t="str" cm="1">
        <f t="array" ref="F278">IFERROR(IF('SAP - Solicitudes'!$A278&lt;&gt;"",_xlfn.ARRAYTOTEXT(_xlfn._xlws.FILTER(tblLotes[Lote y Cantidad],tblLotes[Referencia]='SAP - Solicitudes'!$A278)),""),"")</f>
        <v/>
      </c>
    </row>
    <row r="279" spans="6:6" x14ac:dyDescent="0.3">
      <c r="F279" s="58" t="str" cm="1">
        <f t="array" ref="F279">IFERROR(IF('SAP - Solicitudes'!$A279&lt;&gt;"",_xlfn.ARRAYTOTEXT(_xlfn._xlws.FILTER(tblLotes[Lote y Cantidad],tblLotes[Referencia]='SAP - Solicitudes'!$A279)),""),"")</f>
        <v/>
      </c>
    </row>
    <row r="280" spans="6:6" x14ac:dyDescent="0.3">
      <c r="F280" s="58" t="str" cm="1">
        <f t="array" ref="F280">IFERROR(IF('SAP - Solicitudes'!$A280&lt;&gt;"",_xlfn.ARRAYTOTEXT(_xlfn._xlws.FILTER(tblLotes[Lote y Cantidad],tblLotes[Referencia]='SAP - Solicitudes'!$A280)),""),"")</f>
        <v/>
      </c>
    </row>
    <row r="281" spans="6:6" x14ac:dyDescent="0.3">
      <c r="F281" s="58" t="str" cm="1">
        <f t="array" ref="F281">IFERROR(IF('SAP - Solicitudes'!$A281&lt;&gt;"",_xlfn.ARRAYTOTEXT(_xlfn._xlws.FILTER(tblLotes[Lote y Cantidad],tblLotes[Referencia]='SAP - Solicitudes'!$A281)),""),"")</f>
        <v/>
      </c>
    </row>
    <row r="282" spans="6:6" x14ac:dyDescent="0.3">
      <c r="F282" s="58" t="str" cm="1">
        <f t="array" ref="F282">IFERROR(IF('SAP - Solicitudes'!$A282&lt;&gt;"",_xlfn.ARRAYTOTEXT(_xlfn._xlws.FILTER(tblLotes[Lote y Cantidad],tblLotes[Referencia]='SAP - Solicitudes'!$A282)),""),"")</f>
        <v/>
      </c>
    </row>
    <row r="283" spans="6:6" x14ac:dyDescent="0.3">
      <c r="F283" s="58" t="str" cm="1">
        <f t="array" ref="F283">IFERROR(IF('SAP - Solicitudes'!$A283&lt;&gt;"",_xlfn.ARRAYTOTEXT(_xlfn._xlws.FILTER(tblLotes[Lote y Cantidad],tblLotes[Referencia]='SAP - Solicitudes'!$A283)),""),"")</f>
        <v/>
      </c>
    </row>
    <row r="284" spans="6:6" x14ac:dyDescent="0.3">
      <c r="F284" s="58" t="str" cm="1">
        <f t="array" ref="F284">IFERROR(IF('SAP - Solicitudes'!$A284&lt;&gt;"",_xlfn.ARRAYTOTEXT(_xlfn._xlws.FILTER(tblLotes[Lote y Cantidad],tblLotes[Referencia]='SAP - Solicitudes'!$A284)),""),"")</f>
        <v/>
      </c>
    </row>
    <row r="285" spans="6:6" x14ac:dyDescent="0.3">
      <c r="F285" s="58" t="str" cm="1">
        <f t="array" ref="F285">IFERROR(IF('SAP - Solicitudes'!$A285&lt;&gt;"",_xlfn.ARRAYTOTEXT(_xlfn._xlws.FILTER(tblLotes[Lote y Cantidad],tblLotes[Referencia]='SAP - Solicitudes'!$A285)),""),"")</f>
        <v/>
      </c>
    </row>
    <row r="286" spans="6:6" x14ac:dyDescent="0.3">
      <c r="F286" s="58" t="str" cm="1">
        <f t="array" ref="F286">IFERROR(IF('SAP - Solicitudes'!$A286&lt;&gt;"",_xlfn.ARRAYTOTEXT(_xlfn._xlws.FILTER(tblLotes[Lote y Cantidad],tblLotes[Referencia]='SAP - Solicitudes'!$A286)),""),"")</f>
        <v/>
      </c>
    </row>
    <row r="287" spans="6:6" x14ac:dyDescent="0.3">
      <c r="F287" s="58" t="str" cm="1">
        <f t="array" ref="F287">IFERROR(IF('SAP - Solicitudes'!$A287&lt;&gt;"",_xlfn.ARRAYTOTEXT(_xlfn._xlws.FILTER(tblLotes[Lote y Cantidad],tblLotes[Referencia]='SAP - Solicitudes'!$A287)),""),"")</f>
        <v/>
      </c>
    </row>
    <row r="288" spans="6:6" x14ac:dyDescent="0.3">
      <c r="F288" s="58" t="str" cm="1">
        <f t="array" ref="F288">IFERROR(IF('SAP - Solicitudes'!$A288&lt;&gt;"",_xlfn.ARRAYTOTEXT(_xlfn._xlws.FILTER(tblLotes[Lote y Cantidad],tblLotes[Referencia]='SAP - Solicitudes'!$A288)),""),"")</f>
        <v/>
      </c>
    </row>
    <row r="289" spans="6:6" x14ac:dyDescent="0.3">
      <c r="F289" s="58" t="str" cm="1">
        <f t="array" ref="F289">IFERROR(IF('SAP - Solicitudes'!$A289&lt;&gt;"",_xlfn.ARRAYTOTEXT(_xlfn._xlws.FILTER(tblLotes[Lote y Cantidad],tblLotes[Referencia]='SAP - Solicitudes'!$A289)),""),"")</f>
        <v/>
      </c>
    </row>
    <row r="290" spans="6:6" x14ac:dyDescent="0.3">
      <c r="F290" s="58" t="str" cm="1">
        <f t="array" ref="F290">IFERROR(IF('SAP - Solicitudes'!$A290&lt;&gt;"",_xlfn.ARRAYTOTEXT(_xlfn._xlws.FILTER(tblLotes[Lote y Cantidad],tblLotes[Referencia]='SAP - Solicitudes'!$A290)),""),"")</f>
        <v/>
      </c>
    </row>
    <row r="291" spans="6:6" x14ac:dyDescent="0.3">
      <c r="F291" s="58" t="str" cm="1">
        <f t="array" ref="F291">IFERROR(IF('SAP - Solicitudes'!$A291&lt;&gt;"",_xlfn.ARRAYTOTEXT(_xlfn._xlws.FILTER(tblLotes[Lote y Cantidad],tblLotes[Referencia]='SAP - Solicitudes'!$A291)),""),"")</f>
        <v/>
      </c>
    </row>
    <row r="292" spans="6:6" x14ac:dyDescent="0.3">
      <c r="F292" s="58" t="str" cm="1">
        <f t="array" ref="F292">IFERROR(IF('SAP - Solicitudes'!$A292&lt;&gt;"",_xlfn.ARRAYTOTEXT(_xlfn._xlws.FILTER(tblLotes[Lote y Cantidad],tblLotes[Referencia]='SAP - Solicitudes'!$A292)),""),"")</f>
        <v/>
      </c>
    </row>
    <row r="293" spans="6:6" x14ac:dyDescent="0.3">
      <c r="F293" s="58" t="str" cm="1">
        <f t="array" ref="F293">IFERROR(IF('SAP - Solicitudes'!$A293&lt;&gt;"",_xlfn.ARRAYTOTEXT(_xlfn._xlws.FILTER(tblLotes[Lote y Cantidad],tblLotes[Referencia]='SAP - Solicitudes'!$A293)),""),"")</f>
        <v/>
      </c>
    </row>
    <row r="294" spans="6:6" x14ac:dyDescent="0.3">
      <c r="F294" s="58" t="str" cm="1">
        <f t="array" ref="F294">IFERROR(IF('SAP - Solicitudes'!$A294&lt;&gt;"",_xlfn.ARRAYTOTEXT(_xlfn._xlws.FILTER(tblLotes[Lote y Cantidad],tblLotes[Referencia]='SAP - Solicitudes'!$A294)),""),"")</f>
        <v/>
      </c>
    </row>
    <row r="295" spans="6:6" x14ac:dyDescent="0.3">
      <c r="F295" s="58" t="str" cm="1">
        <f t="array" ref="F295">IFERROR(IF('SAP - Solicitudes'!$A295&lt;&gt;"",_xlfn.ARRAYTOTEXT(_xlfn._xlws.FILTER(tblLotes[Lote y Cantidad],tblLotes[Referencia]='SAP - Solicitudes'!$A295)),""),"")</f>
        <v/>
      </c>
    </row>
    <row r="296" spans="6:6" x14ac:dyDescent="0.3">
      <c r="F296" s="58" t="str" cm="1">
        <f t="array" ref="F296">IFERROR(IF('SAP - Solicitudes'!$A296&lt;&gt;"",_xlfn.ARRAYTOTEXT(_xlfn._xlws.FILTER(tblLotes[Lote y Cantidad],tblLotes[Referencia]='SAP - Solicitudes'!$A296)),""),"")</f>
        <v/>
      </c>
    </row>
    <row r="297" spans="6:6" x14ac:dyDescent="0.3">
      <c r="F297" s="58" t="str" cm="1">
        <f t="array" ref="F297">IFERROR(IF('SAP - Solicitudes'!$A297&lt;&gt;"",_xlfn.ARRAYTOTEXT(_xlfn._xlws.FILTER(tblLotes[Lote y Cantidad],tblLotes[Referencia]='SAP - Solicitudes'!$A297)),""),"")</f>
        <v/>
      </c>
    </row>
    <row r="298" spans="6:6" x14ac:dyDescent="0.3">
      <c r="F298" s="58" t="str" cm="1">
        <f t="array" ref="F298">IFERROR(IF('SAP - Solicitudes'!$A298&lt;&gt;"",_xlfn.ARRAYTOTEXT(_xlfn._xlws.FILTER(tblLotes[Lote y Cantidad],tblLotes[Referencia]='SAP - Solicitudes'!$A298)),""),"")</f>
        <v/>
      </c>
    </row>
    <row r="299" spans="6:6" x14ac:dyDescent="0.3">
      <c r="F299" s="58" t="str" cm="1">
        <f t="array" ref="F299">IFERROR(IF('SAP - Solicitudes'!$A299&lt;&gt;"",_xlfn.ARRAYTOTEXT(_xlfn._xlws.FILTER(tblLotes[Lote y Cantidad],tblLotes[Referencia]='SAP - Solicitudes'!$A299)),""),"")</f>
        <v/>
      </c>
    </row>
    <row r="300" spans="6:6" x14ac:dyDescent="0.3">
      <c r="F300" s="58" t="str" cm="1">
        <f t="array" ref="F300">IFERROR(IF('SAP - Solicitudes'!$A300&lt;&gt;"",_xlfn.ARRAYTOTEXT(_xlfn._xlws.FILTER(tblLotes[Lote y Cantidad],tblLotes[Referencia]='SAP - Solicitudes'!$A300)),""),"")</f>
        <v/>
      </c>
    </row>
    <row r="301" spans="6:6" x14ac:dyDescent="0.3">
      <c r="F301" s="58" t="str" cm="1">
        <f t="array" ref="F301">IFERROR(IF('SAP - Solicitudes'!$A301&lt;&gt;"",_xlfn.ARRAYTOTEXT(_xlfn._xlws.FILTER(tblLotes[Lote y Cantidad],tblLotes[Referencia]='SAP - Solicitudes'!$A301)),""),"")</f>
        <v/>
      </c>
    </row>
    <row r="302" spans="6:6" x14ac:dyDescent="0.3">
      <c r="F302" s="58" t="str" cm="1">
        <f t="array" ref="F302">IFERROR(IF('SAP - Solicitudes'!$A302&lt;&gt;"",_xlfn.ARRAYTOTEXT(_xlfn._xlws.FILTER(tblLotes[Lote y Cantidad],tblLotes[Referencia]='SAP - Solicitudes'!$A302)),""),"")</f>
        <v/>
      </c>
    </row>
    <row r="303" spans="6:6" x14ac:dyDescent="0.3">
      <c r="F303" s="58" t="str" cm="1">
        <f t="array" ref="F303">IFERROR(IF('SAP - Solicitudes'!$A303&lt;&gt;"",_xlfn.ARRAYTOTEXT(_xlfn._xlws.FILTER(tblLotes[Lote y Cantidad],tblLotes[Referencia]='SAP - Solicitudes'!$A303)),""),"")</f>
        <v/>
      </c>
    </row>
    <row r="304" spans="6:6" x14ac:dyDescent="0.3">
      <c r="F304" s="58" t="str" cm="1">
        <f t="array" ref="F304">IFERROR(IF('SAP - Solicitudes'!$A304&lt;&gt;"",_xlfn.ARRAYTOTEXT(_xlfn._xlws.FILTER(tblLotes[Lote y Cantidad],tblLotes[Referencia]='SAP - Solicitudes'!$A304)),""),"")</f>
        <v/>
      </c>
    </row>
    <row r="305" spans="6:6" x14ac:dyDescent="0.3">
      <c r="F305" s="58" t="str" cm="1">
        <f t="array" ref="F305">IFERROR(IF('SAP - Solicitudes'!$A305&lt;&gt;"",_xlfn.ARRAYTOTEXT(_xlfn._xlws.FILTER(tblLotes[Lote y Cantidad],tblLotes[Referencia]='SAP - Solicitudes'!$A305)),""),"")</f>
        <v/>
      </c>
    </row>
    <row r="306" spans="6:6" x14ac:dyDescent="0.3">
      <c r="F306" s="58" t="str" cm="1">
        <f t="array" ref="F306">IFERROR(IF('SAP - Solicitudes'!$A306&lt;&gt;"",_xlfn.ARRAYTOTEXT(_xlfn._xlws.FILTER(tblLotes[Lote y Cantidad],tblLotes[Referencia]='SAP - Solicitudes'!$A306)),""),"")</f>
        <v/>
      </c>
    </row>
    <row r="307" spans="6:6" x14ac:dyDescent="0.3">
      <c r="F307" s="58" t="str" cm="1">
        <f t="array" ref="F307">IFERROR(IF('SAP - Solicitudes'!$A307&lt;&gt;"",_xlfn.ARRAYTOTEXT(_xlfn._xlws.FILTER(tblLotes[Lote y Cantidad],tblLotes[Referencia]='SAP - Solicitudes'!$A307)),""),"")</f>
        <v/>
      </c>
    </row>
    <row r="308" spans="6:6" x14ac:dyDescent="0.3">
      <c r="F308" s="58" t="str" cm="1">
        <f t="array" ref="F308">IFERROR(IF('SAP - Solicitudes'!$A308&lt;&gt;"",_xlfn.ARRAYTOTEXT(_xlfn._xlws.FILTER(tblLotes[Lote y Cantidad],tblLotes[Referencia]='SAP - Solicitudes'!$A308)),""),"")</f>
        <v/>
      </c>
    </row>
    <row r="309" spans="6:6" x14ac:dyDescent="0.3">
      <c r="F309" s="58" t="str" cm="1">
        <f t="array" ref="F309">IFERROR(IF('SAP - Solicitudes'!$A309&lt;&gt;"",_xlfn.ARRAYTOTEXT(_xlfn._xlws.FILTER(tblLotes[Lote y Cantidad],tblLotes[Referencia]='SAP - Solicitudes'!$A309)),""),"")</f>
        <v/>
      </c>
    </row>
    <row r="310" spans="6:6" x14ac:dyDescent="0.3">
      <c r="F310" s="58" t="str" cm="1">
        <f t="array" ref="F310">IFERROR(IF('SAP - Solicitudes'!$A310&lt;&gt;"",_xlfn.ARRAYTOTEXT(_xlfn._xlws.FILTER(tblLotes[Lote y Cantidad],tblLotes[Referencia]='SAP - Solicitudes'!$A310)),""),"")</f>
        <v/>
      </c>
    </row>
    <row r="311" spans="6:6" x14ac:dyDescent="0.3">
      <c r="F311" s="58" t="str" cm="1">
        <f t="array" ref="F311">IFERROR(IF('SAP - Solicitudes'!$A311&lt;&gt;"",_xlfn.ARRAYTOTEXT(_xlfn._xlws.FILTER(tblLotes[Lote y Cantidad],tblLotes[Referencia]='SAP - Solicitudes'!$A311)),""),"")</f>
        <v/>
      </c>
    </row>
    <row r="312" spans="6:6" x14ac:dyDescent="0.3">
      <c r="F312" s="58" t="str" cm="1">
        <f t="array" ref="F312">IFERROR(IF('SAP - Solicitudes'!$A312&lt;&gt;"",_xlfn.ARRAYTOTEXT(_xlfn._xlws.FILTER(tblLotes[Lote y Cantidad],tblLotes[Referencia]='SAP - Solicitudes'!$A312)),""),"")</f>
        <v/>
      </c>
    </row>
    <row r="313" spans="6:6" x14ac:dyDescent="0.3">
      <c r="F313" s="58" t="str" cm="1">
        <f t="array" ref="F313">IFERROR(IF('SAP - Solicitudes'!$A313&lt;&gt;"",_xlfn.ARRAYTOTEXT(_xlfn._xlws.FILTER(tblLotes[Lote y Cantidad],tblLotes[Referencia]='SAP - Solicitudes'!$A313)),""),"")</f>
        <v/>
      </c>
    </row>
    <row r="314" spans="6:6" x14ac:dyDescent="0.3">
      <c r="F314" s="58" t="str" cm="1">
        <f t="array" ref="F314">IFERROR(IF('SAP - Solicitudes'!$A314&lt;&gt;"",_xlfn.ARRAYTOTEXT(_xlfn._xlws.FILTER(tblLotes[Lote y Cantidad],tblLotes[Referencia]='SAP - Solicitudes'!$A314)),""),"")</f>
        <v/>
      </c>
    </row>
    <row r="315" spans="6:6" x14ac:dyDescent="0.3">
      <c r="F315" s="58" t="str" cm="1">
        <f t="array" ref="F315">IFERROR(IF('SAP - Solicitudes'!$A315&lt;&gt;"",_xlfn.ARRAYTOTEXT(_xlfn._xlws.FILTER(tblLotes[Lote y Cantidad],tblLotes[Referencia]='SAP - Solicitudes'!$A315)),""),"")</f>
        <v/>
      </c>
    </row>
    <row r="316" spans="6:6" x14ac:dyDescent="0.3">
      <c r="F316" s="58" t="str" cm="1">
        <f t="array" ref="F316">IFERROR(IF('SAP - Solicitudes'!$A316&lt;&gt;"",_xlfn.ARRAYTOTEXT(_xlfn._xlws.FILTER(tblLotes[Lote y Cantidad],tblLotes[Referencia]='SAP - Solicitudes'!$A316)),""),"")</f>
        <v/>
      </c>
    </row>
    <row r="317" spans="6:6" x14ac:dyDescent="0.3">
      <c r="F317" s="58" t="str" cm="1">
        <f t="array" ref="F317">IFERROR(IF('SAP - Solicitudes'!$A317&lt;&gt;"",_xlfn.ARRAYTOTEXT(_xlfn._xlws.FILTER(tblLotes[Lote y Cantidad],tblLotes[Referencia]='SAP - Solicitudes'!$A317)),""),"")</f>
        <v/>
      </c>
    </row>
    <row r="318" spans="6:6" x14ac:dyDescent="0.3">
      <c r="F318" s="58" t="str" cm="1">
        <f t="array" ref="F318">IFERROR(IF('SAP - Solicitudes'!$A318&lt;&gt;"",_xlfn.ARRAYTOTEXT(_xlfn._xlws.FILTER(tblLotes[Lote y Cantidad],tblLotes[Referencia]='SAP - Solicitudes'!$A318)),""),"")</f>
        <v/>
      </c>
    </row>
    <row r="319" spans="6:6" x14ac:dyDescent="0.3">
      <c r="F319" s="58" t="str" cm="1">
        <f t="array" ref="F319">IFERROR(IF('SAP - Solicitudes'!$A319&lt;&gt;"",_xlfn.ARRAYTOTEXT(_xlfn._xlws.FILTER(tblLotes[Lote y Cantidad],tblLotes[Referencia]='SAP - Solicitudes'!$A319)),""),"")</f>
        <v/>
      </c>
    </row>
    <row r="320" spans="6:6" x14ac:dyDescent="0.3">
      <c r="F320" s="58" t="str" cm="1">
        <f t="array" ref="F320">IFERROR(IF('SAP - Solicitudes'!$A320&lt;&gt;"",_xlfn.ARRAYTOTEXT(_xlfn._xlws.FILTER(tblLotes[Lote y Cantidad],tblLotes[Referencia]='SAP - Solicitudes'!$A320)),""),"")</f>
        <v/>
      </c>
    </row>
    <row r="321" spans="6:6" x14ac:dyDescent="0.3">
      <c r="F321" s="58" t="str" cm="1">
        <f t="array" ref="F321">IFERROR(IF('SAP - Solicitudes'!$A321&lt;&gt;"",_xlfn.ARRAYTOTEXT(_xlfn._xlws.FILTER(tblLotes[Lote y Cantidad],tblLotes[Referencia]='SAP - Solicitudes'!$A321)),""),"")</f>
        <v/>
      </c>
    </row>
    <row r="322" spans="6:6" x14ac:dyDescent="0.3">
      <c r="F322" s="58" t="str" cm="1">
        <f t="array" ref="F322">IFERROR(IF('SAP - Solicitudes'!$A322&lt;&gt;"",_xlfn.ARRAYTOTEXT(_xlfn._xlws.FILTER(tblLotes[Lote y Cantidad],tblLotes[Referencia]='SAP - Solicitudes'!$A322)),""),"")</f>
        <v/>
      </c>
    </row>
    <row r="323" spans="6:6" x14ac:dyDescent="0.3">
      <c r="F323" s="58" t="str" cm="1">
        <f t="array" ref="F323">IFERROR(IF('SAP - Solicitudes'!$A323&lt;&gt;"",_xlfn.ARRAYTOTEXT(_xlfn._xlws.FILTER(tblLotes[Lote y Cantidad],tblLotes[Referencia]='SAP - Solicitudes'!$A323)),""),"")</f>
        <v/>
      </c>
    </row>
    <row r="324" spans="6:6" x14ac:dyDescent="0.3">
      <c r="F324" s="58" t="str" cm="1">
        <f t="array" ref="F324">IFERROR(IF('SAP - Solicitudes'!$A324&lt;&gt;"",_xlfn.ARRAYTOTEXT(_xlfn._xlws.FILTER(tblLotes[Lote y Cantidad],tblLotes[Referencia]='SAP - Solicitudes'!$A324)),""),"")</f>
        <v/>
      </c>
    </row>
    <row r="325" spans="6:6" x14ac:dyDescent="0.3">
      <c r="F325" s="58" t="str" cm="1">
        <f t="array" ref="F325">IFERROR(IF('SAP - Solicitudes'!$A325&lt;&gt;"",_xlfn.ARRAYTOTEXT(_xlfn._xlws.FILTER(tblLotes[Lote y Cantidad],tblLotes[Referencia]='SAP - Solicitudes'!$A325)),""),"")</f>
        <v/>
      </c>
    </row>
    <row r="326" spans="6:6" x14ac:dyDescent="0.3">
      <c r="F326" s="58" t="str" cm="1">
        <f t="array" ref="F326">IFERROR(IF('SAP - Solicitudes'!$A326&lt;&gt;"",_xlfn.ARRAYTOTEXT(_xlfn._xlws.FILTER(tblLotes[Lote y Cantidad],tblLotes[Referencia]='SAP - Solicitudes'!$A326)),""),"")</f>
        <v/>
      </c>
    </row>
    <row r="327" spans="6:6" x14ac:dyDescent="0.3">
      <c r="F327" s="58" t="str" cm="1">
        <f t="array" ref="F327">IFERROR(IF('SAP - Solicitudes'!$A327&lt;&gt;"",_xlfn.ARRAYTOTEXT(_xlfn._xlws.FILTER(tblLotes[Lote y Cantidad],tblLotes[Referencia]='SAP - Solicitudes'!$A327)),""),"")</f>
        <v/>
      </c>
    </row>
    <row r="328" spans="6:6" x14ac:dyDescent="0.3">
      <c r="F328" s="58" t="str" cm="1">
        <f t="array" ref="F328">IFERROR(IF('SAP - Solicitudes'!$A328&lt;&gt;"",_xlfn.ARRAYTOTEXT(_xlfn._xlws.FILTER(tblLotes[Lote y Cantidad],tblLotes[Referencia]='SAP - Solicitudes'!$A328)),""),"")</f>
        <v/>
      </c>
    </row>
    <row r="329" spans="6:6" x14ac:dyDescent="0.3">
      <c r="F329" s="58" t="str" cm="1">
        <f t="array" ref="F329">IFERROR(IF('SAP - Solicitudes'!$A329&lt;&gt;"",_xlfn.ARRAYTOTEXT(_xlfn._xlws.FILTER(tblLotes[Lote y Cantidad],tblLotes[Referencia]='SAP - Solicitudes'!$A329)),""),"")</f>
        <v/>
      </c>
    </row>
    <row r="330" spans="6:6" x14ac:dyDescent="0.3">
      <c r="F330" s="58" t="str" cm="1">
        <f t="array" ref="F330">IFERROR(IF('SAP - Solicitudes'!$A330&lt;&gt;"",_xlfn.ARRAYTOTEXT(_xlfn._xlws.FILTER(tblLotes[Lote y Cantidad],tblLotes[Referencia]='SAP - Solicitudes'!$A330)),""),"")</f>
        <v/>
      </c>
    </row>
    <row r="331" spans="6:6" x14ac:dyDescent="0.3">
      <c r="F331" s="58" t="str" cm="1">
        <f t="array" ref="F331">IFERROR(IF('SAP - Solicitudes'!$A331&lt;&gt;"",_xlfn.ARRAYTOTEXT(_xlfn._xlws.FILTER(tblLotes[Lote y Cantidad],tblLotes[Referencia]='SAP - Solicitudes'!$A331)),""),"")</f>
        <v/>
      </c>
    </row>
    <row r="332" spans="6:6" x14ac:dyDescent="0.3">
      <c r="F332" s="58" t="str" cm="1">
        <f t="array" ref="F332">IFERROR(IF('SAP - Solicitudes'!$A332&lt;&gt;"",_xlfn.ARRAYTOTEXT(_xlfn._xlws.FILTER(tblLotes[Lote y Cantidad],tblLotes[Referencia]='SAP - Solicitudes'!$A332)),""),"")</f>
        <v/>
      </c>
    </row>
    <row r="333" spans="6:6" x14ac:dyDescent="0.3">
      <c r="F333" s="58" t="str" cm="1">
        <f t="array" ref="F333">IFERROR(IF('SAP - Solicitudes'!$A333&lt;&gt;"",_xlfn.ARRAYTOTEXT(_xlfn._xlws.FILTER(tblLotes[Lote y Cantidad],tblLotes[Referencia]='SAP - Solicitudes'!$A333)),""),"")</f>
        <v/>
      </c>
    </row>
    <row r="334" spans="6:6" x14ac:dyDescent="0.3">
      <c r="F334" s="58" t="str" cm="1">
        <f t="array" ref="F334">IFERROR(IF('SAP - Solicitudes'!$A334&lt;&gt;"",_xlfn.ARRAYTOTEXT(_xlfn._xlws.FILTER(tblLotes[Lote y Cantidad],tblLotes[Referencia]='SAP - Solicitudes'!$A334)),""),"")</f>
        <v/>
      </c>
    </row>
    <row r="335" spans="6:6" x14ac:dyDescent="0.3">
      <c r="F335" s="58" t="str" cm="1">
        <f t="array" ref="F335">IFERROR(IF('SAP - Solicitudes'!$A335&lt;&gt;"",_xlfn.ARRAYTOTEXT(_xlfn._xlws.FILTER(tblLotes[Lote y Cantidad],tblLotes[Referencia]='SAP - Solicitudes'!$A335)),""),"")</f>
        <v/>
      </c>
    </row>
    <row r="336" spans="6:6" x14ac:dyDescent="0.3">
      <c r="F336" s="58" t="str" cm="1">
        <f t="array" ref="F336">IFERROR(IF('SAP - Solicitudes'!$A336&lt;&gt;"",_xlfn.ARRAYTOTEXT(_xlfn._xlws.FILTER(tblLotes[Lote y Cantidad],tblLotes[Referencia]='SAP - Solicitudes'!$A336)),""),"")</f>
        <v/>
      </c>
    </row>
    <row r="337" spans="6:6" x14ac:dyDescent="0.3">
      <c r="F337" s="58" t="str" cm="1">
        <f t="array" ref="F337">IFERROR(IF('SAP - Solicitudes'!$A337&lt;&gt;"",_xlfn.ARRAYTOTEXT(_xlfn._xlws.FILTER(tblLotes[Lote y Cantidad],tblLotes[Referencia]='SAP - Solicitudes'!$A337)),""),"")</f>
        <v/>
      </c>
    </row>
    <row r="338" spans="6:6" x14ac:dyDescent="0.3">
      <c r="F338" s="58" t="str" cm="1">
        <f t="array" ref="F338">IFERROR(IF('SAP - Solicitudes'!$A338&lt;&gt;"",_xlfn.ARRAYTOTEXT(_xlfn._xlws.FILTER(tblLotes[Lote y Cantidad],tblLotes[Referencia]='SAP - Solicitudes'!$A338)),""),"")</f>
        <v/>
      </c>
    </row>
    <row r="339" spans="6:6" x14ac:dyDescent="0.3">
      <c r="F339" s="58" t="str" cm="1">
        <f t="array" ref="F339">IFERROR(IF('SAP - Solicitudes'!$A339&lt;&gt;"",_xlfn.ARRAYTOTEXT(_xlfn._xlws.FILTER(tblLotes[Lote y Cantidad],tblLotes[Referencia]='SAP - Solicitudes'!$A339)),""),"")</f>
        <v/>
      </c>
    </row>
    <row r="340" spans="6:6" x14ac:dyDescent="0.3">
      <c r="F340" s="58" t="str" cm="1">
        <f t="array" ref="F340">IFERROR(IF('SAP - Solicitudes'!$A340&lt;&gt;"",_xlfn.ARRAYTOTEXT(_xlfn._xlws.FILTER(tblLotes[Lote y Cantidad],tblLotes[Referencia]='SAP - Solicitudes'!$A340)),""),"")</f>
        <v/>
      </c>
    </row>
    <row r="341" spans="6:6" x14ac:dyDescent="0.3">
      <c r="F341" s="58" t="str" cm="1">
        <f t="array" ref="F341">IFERROR(IF('SAP - Solicitudes'!$A341&lt;&gt;"",_xlfn.ARRAYTOTEXT(_xlfn._xlws.FILTER(tblLotes[Lote y Cantidad],tblLotes[Referencia]='SAP - Solicitudes'!$A341)),""),"")</f>
        <v/>
      </c>
    </row>
    <row r="342" spans="6:6" x14ac:dyDescent="0.3">
      <c r="F342" s="58" t="str" cm="1">
        <f t="array" ref="F342">IFERROR(IF('SAP - Solicitudes'!$A342&lt;&gt;"",_xlfn.ARRAYTOTEXT(_xlfn._xlws.FILTER(tblLotes[Lote y Cantidad],tblLotes[Referencia]='SAP - Solicitudes'!$A342)),""),"")</f>
        <v/>
      </c>
    </row>
    <row r="343" spans="6:6" x14ac:dyDescent="0.3">
      <c r="F343" s="58" t="str" cm="1">
        <f t="array" ref="F343">IFERROR(IF('SAP - Solicitudes'!$A343&lt;&gt;"",_xlfn.ARRAYTOTEXT(_xlfn._xlws.FILTER(tblLotes[Lote y Cantidad],tblLotes[Referencia]='SAP - Solicitudes'!$A343)),""),"")</f>
        <v/>
      </c>
    </row>
    <row r="344" spans="6:6" x14ac:dyDescent="0.3">
      <c r="F344" s="58" t="str" cm="1">
        <f t="array" ref="F344">IFERROR(IF('SAP - Solicitudes'!$A344&lt;&gt;"",_xlfn.ARRAYTOTEXT(_xlfn._xlws.FILTER(tblLotes[Lote y Cantidad],tblLotes[Referencia]='SAP - Solicitudes'!$A344)),""),"")</f>
        <v/>
      </c>
    </row>
    <row r="345" spans="6:6" x14ac:dyDescent="0.3">
      <c r="F345" s="58" t="str" cm="1">
        <f t="array" ref="F345">IFERROR(IF('SAP - Solicitudes'!$A345&lt;&gt;"",_xlfn.ARRAYTOTEXT(_xlfn._xlws.FILTER(tblLotes[Lote y Cantidad],tblLotes[Referencia]='SAP - Solicitudes'!$A345)),""),"")</f>
        <v/>
      </c>
    </row>
    <row r="346" spans="6:6" x14ac:dyDescent="0.3">
      <c r="F346" s="58" t="str" cm="1">
        <f t="array" ref="F346">IFERROR(IF('SAP - Solicitudes'!$A346&lt;&gt;"",_xlfn.ARRAYTOTEXT(_xlfn._xlws.FILTER(tblLotes[Lote y Cantidad],tblLotes[Referencia]='SAP - Solicitudes'!$A346)),""),"")</f>
        <v/>
      </c>
    </row>
    <row r="347" spans="6:6" x14ac:dyDescent="0.3">
      <c r="F347" s="58" t="str" cm="1">
        <f t="array" ref="F347">IFERROR(IF('SAP - Solicitudes'!$A347&lt;&gt;"",_xlfn.ARRAYTOTEXT(_xlfn._xlws.FILTER(tblLotes[Lote y Cantidad],tblLotes[Referencia]='SAP - Solicitudes'!$A347)),""),"")</f>
        <v/>
      </c>
    </row>
    <row r="348" spans="6:6" x14ac:dyDescent="0.3">
      <c r="F348" s="58" t="str" cm="1">
        <f t="array" ref="F348">IFERROR(IF('SAP - Solicitudes'!$A348&lt;&gt;"",_xlfn.ARRAYTOTEXT(_xlfn._xlws.FILTER(tblLotes[Lote y Cantidad],tblLotes[Referencia]='SAP - Solicitudes'!$A348)),""),"")</f>
        <v/>
      </c>
    </row>
    <row r="349" spans="6:6" x14ac:dyDescent="0.3">
      <c r="F349" s="58" t="str" cm="1">
        <f t="array" ref="F349">IFERROR(IF('SAP - Solicitudes'!$A349&lt;&gt;"",_xlfn.ARRAYTOTEXT(_xlfn._xlws.FILTER(tblLotes[Lote y Cantidad],tblLotes[Referencia]='SAP - Solicitudes'!$A349)),""),"")</f>
        <v/>
      </c>
    </row>
    <row r="350" spans="6:6" x14ac:dyDescent="0.3">
      <c r="F350" s="58" t="str" cm="1">
        <f t="array" ref="F350">IFERROR(IF('SAP - Solicitudes'!$A350&lt;&gt;"",_xlfn.ARRAYTOTEXT(_xlfn._xlws.FILTER(tblLotes[Lote y Cantidad],tblLotes[Referencia]='SAP - Solicitudes'!$A350)),""),"")</f>
        <v/>
      </c>
    </row>
    <row r="351" spans="6:6" x14ac:dyDescent="0.3">
      <c r="F351" s="58" t="str" cm="1">
        <f t="array" ref="F351">IFERROR(IF('SAP - Solicitudes'!$A351&lt;&gt;"",_xlfn.ARRAYTOTEXT(_xlfn._xlws.FILTER(tblLotes[Lote y Cantidad],tblLotes[Referencia]='SAP - Solicitudes'!$A351)),""),"")</f>
        <v/>
      </c>
    </row>
    <row r="352" spans="6:6" x14ac:dyDescent="0.3">
      <c r="F352" s="58" t="str" cm="1">
        <f t="array" ref="F352">IFERROR(IF('SAP - Solicitudes'!$A352&lt;&gt;"",_xlfn.ARRAYTOTEXT(_xlfn._xlws.FILTER(tblLotes[Lote y Cantidad],tblLotes[Referencia]='SAP - Solicitudes'!$A352)),""),"")</f>
        <v/>
      </c>
    </row>
    <row r="353" spans="6:6" x14ac:dyDescent="0.3">
      <c r="F353" s="58" t="str" cm="1">
        <f t="array" ref="F353">IFERROR(IF('SAP - Solicitudes'!$A353&lt;&gt;"",_xlfn.ARRAYTOTEXT(_xlfn._xlws.FILTER(tblLotes[Lote y Cantidad],tblLotes[Referencia]='SAP - Solicitudes'!$A353)),""),"")</f>
        <v/>
      </c>
    </row>
    <row r="354" spans="6:6" x14ac:dyDescent="0.3">
      <c r="F354" s="58" t="str" cm="1">
        <f t="array" ref="F354">IFERROR(IF('SAP - Solicitudes'!$A354&lt;&gt;"",_xlfn.ARRAYTOTEXT(_xlfn._xlws.FILTER(tblLotes[Lote y Cantidad],tblLotes[Referencia]='SAP - Solicitudes'!$A354)),""),"")</f>
        <v/>
      </c>
    </row>
    <row r="355" spans="6:6" x14ac:dyDescent="0.3">
      <c r="F355" s="58" t="str" cm="1">
        <f t="array" ref="F355">IFERROR(IF('SAP - Solicitudes'!$A355&lt;&gt;"",_xlfn.ARRAYTOTEXT(_xlfn._xlws.FILTER(tblLotes[Lote y Cantidad],tblLotes[Referencia]='SAP - Solicitudes'!$A355)),""),"")</f>
        <v/>
      </c>
    </row>
    <row r="356" spans="6:6" x14ac:dyDescent="0.3">
      <c r="F356" s="58" t="str" cm="1">
        <f t="array" ref="F356">IFERROR(IF('SAP - Solicitudes'!$A356&lt;&gt;"",_xlfn.ARRAYTOTEXT(_xlfn._xlws.FILTER(tblLotes[Lote y Cantidad],tblLotes[Referencia]='SAP - Solicitudes'!$A356)),""),"")</f>
        <v/>
      </c>
    </row>
    <row r="357" spans="6:6" x14ac:dyDescent="0.3">
      <c r="F357" s="58" t="str" cm="1">
        <f t="array" ref="F357">IFERROR(IF('SAP - Solicitudes'!$A357&lt;&gt;"",_xlfn.ARRAYTOTEXT(_xlfn._xlws.FILTER(tblLotes[Lote y Cantidad],tblLotes[Referencia]='SAP - Solicitudes'!$A357)),""),"")</f>
        <v/>
      </c>
    </row>
    <row r="358" spans="6:6" x14ac:dyDescent="0.3">
      <c r="F358" s="58" t="str" cm="1">
        <f t="array" ref="F358">IFERROR(IF('SAP - Solicitudes'!$A358&lt;&gt;"",_xlfn.ARRAYTOTEXT(_xlfn._xlws.FILTER(tblLotes[Lote y Cantidad],tblLotes[Referencia]='SAP - Solicitudes'!$A358)),""),"")</f>
        <v/>
      </c>
    </row>
    <row r="359" spans="6:6" x14ac:dyDescent="0.3">
      <c r="F359" s="58" t="str" cm="1">
        <f t="array" ref="F359">IFERROR(IF('SAP - Solicitudes'!$A359&lt;&gt;"",_xlfn.ARRAYTOTEXT(_xlfn._xlws.FILTER(tblLotes[Lote y Cantidad],tblLotes[Referencia]='SAP - Solicitudes'!$A359)),""),"")</f>
        <v/>
      </c>
    </row>
    <row r="360" spans="6:6" x14ac:dyDescent="0.3">
      <c r="F360" s="58" t="str" cm="1">
        <f t="array" ref="F360">IFERROR(IF('SAP - Solicitudes'!$A360&lt;&gt;"",_xlfn.ARRAYTOTEXT(_xlfn._xlws.FILTER(tblLotes[Lote y Cantidad],tblLotes[Referencia]='SAP - Solicitudes'!$A360)),""),"")</f>
        <v/>
      </c>
    </row>
    <row r="361" spans="6:6" x14ac:dyDescent="0.3">
      <c r="F361" s="58" t="str" cm="1">
        <f t="array" ref="F361">IFERROR(IF('SAP - Solicitudes'!$A361&lt;&gt;"",_xlfn.ARRAYTOTEXT(_xlfn._xlws.FILTER(tblLotes[Lote y Cantidad],tblLotes[Referencia]='SAP - Solicitudes'!$A361)),""),"")</f>
        <v/>
      </c>
    </row>
    <row r="362" spans="6:6" x14ac:dyDescent="0.3">
      <c r="F362" s="58" t="str" cm="1">
        <f t="array" ref="F362">IFERROR(IF('SAP - Solicitudes'!$A362&lt;&gt;"",_xlfn.ARRAYTOTEXT(_xlfn._xlws.FILTER(tblLotes[Lote y Cantidad],tblLotes[Referencia]='SAP - Solicitudes'!$A362)),""),"")</f>
        <v/>
      </c>
    </row>
    <row r="363" spans="6:6" x14ac:dyDescent="0.3">
      <c r="F363" s="58" t="str" cm="1">
        <f t="array" ref="F363">IFERROR(IF('SAP - Solicitudes'!$A363&lt;&gt;"",_xlfn.ARRAYTOTEXT(_xlfn._xlws.FILTER(tblLotes[Lote y Cantidad],tblLotes[Referencia]='SAP - Solicitudes'!$A363)),""),"")</f>
        <v/>
      </c>
    </row>
    <row r="364" spans="6:6" x14ac:dyDescent="0.3">
      <c r="F364" s="58" t="str" cm="1">
        <f t="array" ref="F364">IFERROR(IF('SAP - Solicitudes'!$A364&lt;&gt;"",_xlfn.ARRAYTOTEXT(_xlfn._xlws.FILTER(tblLotes[Lote y Cantidad],tblLotes[Referencia]='SAP - Solicitudes'!$A364)),""),"")</f>
        <v/>
      </c>
    </row>
    <row r="365" spans="6:6" x14ac:dyDescent="0.3">
      <c r="F365" s="58" t="str" cm="1">
        <f t="array" ref="F365">IFERROR(IF('SAP - Solicitudes'!$A365&lt;&gt;"",_xlfn.ARRAYTOTEXT(_xlfn._xlws.FILTER(tblLotes[Lote y Cantidad],tblLotes[Referencia]='SAP - Solicitudes'!$A365)),""),"")</f>
        <v/>
      </c>
    </row>
    <row r="366" spans="6:6" x14ac:dyDescent="0.3">
      <c r="F366" s="58" t="str" cm="1">
        <f t="array" ref="F366">IFERROR(IF('SAP - Solicitudes'!$A366&lt;&gt;"",_xlfn.ARRAYTOTEXT(_xlfn._xlws.FILTER(tblLotes[Lote y Cantidad],tblLotes[Referencia]='SAP - Solicitudes'!$A366)),""),"")</f>
        <v/>
      </c>
    </row>
    <row r="367" spans="6:6" x14ac:dyDescent="0.3">
      <c r="F367" s="58" t="str" cm="1">
        <f t="array" ref="F367">IFERROR(IF('SAP - Solicitudes'!$A367&lt;&gt;"",_xlfn.ARRAYTOTEXT(_xlfn._xlws.FILTER(tblLotes[Lote y Cantidad],tblLotes[Referencia]='SAP - Solicitudes'!$A367)),""),"")</f>
        <v/>
      </c>
    </row>
    <row r="368" spans="6:6" x14ac:dyDescent="0.3">
      <c r="F368" s="58" t="str" cm="1">
        <f t="array" ref="F368">IFERROR(IF('SAP - Solicitudes'!$A368&lt;&gt;"",_xlfn.ARRAYTOTEXT(_xlfn._xlws.FILTER(tblLotes[Lote y Cantidad],tblLotes[Referencia]='SAP - Solicitudes'!$A368)),""),"")</f>
        <v/>
      </c>
    </row>
    <row r="369" spans="6:6" x14ac:dyDescent="0.3">
      <c r="F369" s="58" t="str" cm="1">
        <f t="array" ref="F369">IFERROR(IF('SAP - Solicitudes'!$A369&lt;&gt;"",_xlfn.ARRAYTOTEXT(_xlfn._xlws.FILTER(tblLotes[Lote y Cantidad],tblLotes[Referencia]='SAP - Solicitudes'!$A369)),""),"")</f>
        <v/>
      </c>
    </row>
    <row r="370" spans="6:6" x14ac:dyDescent="0.3">
      <c r="F370" s="58" t="str" cm="1">
        <f t="array" ref="F370">IFERROR(IF('SAP - Solicitudes'!$A370&lt;&gt;"",_xlfn.ARRAYTOTEXT(_xlfn._xlws.FILTER(tblLotes[Lote y Cantidad],tblLotes[Referencia]='SAP - Solicitudes'!$A370)),""),"")</f>
        <v/>
      </c>
    </row>
    <row r="371" spans="6:6" x14ac:dyDescent="0.3">
      <c r="F371" s="58" t="str" cm="1">
        <f t="array" ref="F371">IFERROR(IF('SAP - Solicitudes'!$A371&lt;&gt;"",_xlfn.ARRAYTOTEXT(_xlfn._xlws.FILTER(tblLotes[Lote y Cantidad],tblLotes[Referencia]='SAP - Solicitudes'!$A371)),""),"")</f>
        <v/>
      </c>
    </row>
    <row r="372" spans="6:6" x14ac:dyDescent="0.3">
      <c r="F372" s="58" t="str" cm="1">
        <f t="array" ref="F372">IFERROR(IF('SAP - Solicitudes'!$A372&lt;&gt;"",_xlfn.ARRAYTOTEXT(_xlfn._xlws.FILTER(tblLotes[Lote y Cantidad],tblLotes[Referencia]='SAP - Solicitudes'!$A372)),""),"")</f>
        <v/>
      </c>
    </row>
    <row r="373" spans="6:6" x14ac:dyDescent="0.3">
      <c r="F373" s="58" t="str" cm="1">
        <f t="array" ref="F373">IFERROR(IF('SAP - Solicitudes'!$A373&lt;&gt;"",_xlfn.ARRAYTOTEXT(_xlfn._xlws.FILTER(tblLotes[Lote y Cantidad],tblLotes[Referencia]='SAP - Solicitudes'!$A373)),""),"")</f>
        <v/>
      </c>
    </row>
    <row r="374" spans="6:6" x14ac:dyDescent="0.3">
      <c r="F374" s="58" t="str" cm="1">
        <f t="array" ref="F374">IFERROR(IF('SAP - Solicitudes'!$A374&lt;&gt;"",_xlfn.ARRAYTOTEXT(_xlfn._xlws.FILTER(tblLotes[Lote y Cantidad],tblLotes[Referencia]='SAP - Solicitudes'!$A374)),""),"")</f>
        <v/>
      </c>
    </row>
    <row r="375" spans="6:6" x14ac:dyDescent="0.3">
      <c r="F375" s="58" t="str" cm="1">
        <f t="array" ref="F375">IFERROR(IF('SAP - Solicitudes'!$A375&lt;&gt;"",_xlfn.ARRAYTOTEXT(_xlfn._xlws.FILTER(tblLotes[Lote y Cantidad],tblLotes[Referencia]='SAP - Solicitudes'!$A375)),""),"")</f>
        <v/>
      </c>
    </row>
    <row r="376" spans="6:6" x14ac:dyDescent="0.3">
      <c r="F376" s="58" t="str" cm="1">
        <f t="array" ref="F376">IFERROR(IF('SAP - Solicitudes'!$A376&lt;&gt;"",_xlfn.ARRAYTOTEXT(_xlfn._xlws.FILTER(tblLotes[Lote y Cantidad],tblLotes[Referencia]='SAP - Solicitudes'!$A376)),""),"")</f>
        <v/>
      </c>
    </row>
    <row r="377" spans="6:6" x14ac:dyDescent="0.3">
      <c r="F377" s="58" t="str" cm="1">
        <f t="array" ref="F377">IFERROR(IF('SAP - Solicitudes'!$A377&lt;&gt;"",_xlfn.ARRAYTOTEXT(_xlfn._xlws.FILTER(tblLotes[Lote y Cantidad],tblLotes[Referencia]='SAP - Solicitudes'!$A377)),""),"")</f>
        <v/>
      </c>
    </row>
    <row r="378" spans="6:6" x14ac:dyDescent="0.3">
      <c r="F378" s="58" t="str" cm="1">
        <f t="array" ref="F378">IFERROR(IF('SAP - Solicitudes'!$A378&lt;&gt;"",_xlfn.ARRAYTOTEXT(_xlfn._xlws.FILTER(tblLotes[Lote y Cantidad],tblLotes[Referencia]='SAP - Solicitudes'!$A378)),""),"")</f>
        <v/>
      </c>
    </row>
    <row r="379" spans="6:6" x14ac:dyDescent="0.3">
      <c r="F379" s="58" t="str" cm="1">
        <f t="array" ref="F379">IFERROR(IF('SAP - Solicitudes'!$A379&lt;&gt;"",_xlfn.ARRAYTOTEXT(_xlfn._xlws.FILTER(tblLotes[Lote y Cantidad],tblLotes[Referencia]='SAP - Solicitudes'!$A379)),""),"")</f>
        <v/>
      </c>
    </row>
    <row r="380" spans="6:6" x14ac:dyDescent="0.3">
      <c r="F380" s="58" t="str" cm="1">
        <f t="array" ref="F380">IFERROR(IF('SAP - Solicitudes'!$A380&lt;&gt;"",_xlfn.ARRAYTOTEXT(_xlfn._xlws.FILTER(tblLotes[Lote y Cantidad],tblLotes[Referencia]='SAP - Solicitudes'!$A380)),""),"")</f>
        <v/>
      </c>
    </row>
    <row r="381" spans="6:6" x14ac:dyDescent="0.3">
      <c r="F381" s="58" t="str" cm="1">
        <f t="array" ref="F381">IFERROR(IF('SAP - Solicitudes'!$A381&lt;&gt;"",_xlfn.ARRAYTOTEXT(_xlfn._xlws.FILTER(tblLotes[Lote y Cantidad],tblLotes[Referencia]='SAP - Solicitudes'!$A381)),""),"")</f>
        <v/>
      </c>
    </row>
    <row r="382" spans="6:6" x14ac:dyDescent="0.3">
      <c r="F382" s="58" t="str" cm="1">
        <f t="array" ref="F382">IFERROR(IF('SAP - Solicitudes'!$A382&lt;&gt;"",_xlfn.ARRAYTOTEXT(_xlfn._xlws.FILTER(tblLotes[Lote y Cantidad],tblLotes[Referencia]='SAP - Solicitudes'!$A382)),""),"")</f>
        <v/>
      </c>
    </row>
    <row r="383" spans="6:6" x14ac:dyDescent="0.3">
      <c r="F383" s="58" t="str" cm="1">
        <f t="array" ref="F383">IFERROR(IF('SAP - Solicitudes'!$A383&lt;&gt;"",_xlfn.ARRAYTOTEXT(_xlfn._xlws.FILTER(tblLotes[Lote y Cantidad],tblLotes[Referencia]='SAP - Solicitudes'!$A383)),""),"")</f>
        <v/>
      </c>
    </row>
    <row r="384" spans="6:6" x14ac:dyDescent="0.3">
      <c r="F384" s="58" t="str" cm="1">
        <f t="array" ref="F384">IFERROR(IF('SAP - Solicitudes'!$A384&lt;&gt;"",_xlfn.ARRAYTOTEXT(_xlfn._xlws.FILTER(tblLotes[Lote y Cantidad],tblLotes[Referencia]='SAP - Solicitudes'!$A384)),""),"")</f>
        <v/>
      </c>
    </row>
    <row r="385" spans="6:6" x14ac:dyDescent="0.3">
      <c r="F385" s="58" t="str" cm="1">
        <f t="array" ref="F385">IFERROR(IF('SAP - Solicitudes'!$A385&lt;&gt;"",_xlfn.ARRAYTOTEXT(_xlfn._xlws.FILTER(tblLotes[Lote y Cantidad],tblLotes[Referencia]='SAP - Solicitudes'!$A385)),""),"")</f>
        <v/>
      </c>
    </row>
    <row r="386" spans="6:6" x14ac:dyDescent="0.3">
      <c r="F386" s="58" t="str" cm="1">
        <f t="array" ref="F386">IFERROR(IF('SAP - Solicitudes'!$A386&lt;&gt;"",_xlfn.ARRAYTOTEXT(_xlfn._xlws.FILTER(tblLotes[Lote y Cantidad],tblLotes[Referencia]='SAP - Solicitudes'!$A386)),""),"")</f>
        <v/>
      </c>
    </row>
    <row r="387" spans="6:6" x14ac:dyDescent="0.3">
      <c r="F387" s="58" t="str" cm="1">
        <f t="array" ref="F387">IFERROR(IF('SAP - Solicitudes'!$A387&lt;&gt;"",_xlfn.ARRAYTOTEXT(_xlfn._xlws.FILTER(tblLotes[Lote y Cantidad],tblLotes[Referencia]='SAP - Solicitudes'!$A387)),""),"")</f>
        <v/>
      </c>
    </row>
    <row r="388" spans="6:6" x14ac:dyDescent="0.3">
      <c r="F388" s="58" t="str" cm="1">
        <f t="array" ref="F388">IFERROR(IF('SAP - Solicitudes'!$A388&lt;&gt;"",_xlfn.ARRAYTOTEXT(_xlfn._xlws.FILTER(tblLotes[Lote y Cantidad],tblLotes[Referencia]='SAP - Solicitudes'!$A388)),""),"")</f>
        <v/>
      </c>
    </row>
    <row r="389" spans="6:6" x14ac:dyDescent="0.3">
      <c r="F389" s="58" t="str" cm="1">
        <f t="array" ref="F389">IFERROR(IF('SAP - Solicitudes'!$A389&lt;&gt;"",_xlfn.ARRAYTOTEXT(_xlfn._xlws.FILTER(tblLotes[Lote y Cantidad],tblLotes[Referencia]='SAP - Solicitudes'!$A389)),""),"")</f>
        <v/>
      </c>
    </row>
    <row r="390" spans="6:6" x14ac:dyDescent="0.3">
      <c r="F390" s="58" t="str" cm="1">
        <f t="array" ref="F390">IFERROR(IF('SAP - Solicitudes'!$A390&lt;&gt;"",_xlfn.ARRAYTOTEXT(_xlfn._xlws.FILTER(tblLotes[Lote y Cantidad],tblLotes[Referencia]='SAP - Solicitudes'!$A390)),""),"")</f>
        <v/>
      </c>
    </row>
    <row r="391" spans="6:6" x14ac:dyDescent="0.3">
      <c r="F391" s="58" t="str" cm="1">
        <f t="array" ref="F391">IFERROR(IF('SAP - Solicitudes'!$A391&lt;&gt;"",_xlfn.ARRAYTOTEXT(_xlfn._xlws.FILTER(tblLotes[Lote y Cantidad],tblLotes[Referencia]='SAP - Solicitudes'!$A391)),""),"")</f>
        <v/>
      </c>
    </row>
    <row r="392" spans="6:6" x14ac:dyDescent="0.3">
      <c r="F392" s="58" t="str" cm="1">
        <f t="array" ref="F392">IFERROR(IF('SAP - Solicitudes'!$A392&lt;&gt;"",_xlfn.ARRAYTOTEXT(_xlfn._xlws.FILTER(tblLotes[Lote y Cantidad],tblLotes[Referencia]='SAP - Solicitudes'!$A392)),""),"")</f>
        <v/>
      </c>
    </row>
    <row r="393" spans="6:6" x14ac:dyDescent="0.3">
      <c r="F393" s="58" t="str" cm="1">
        <f t="array" ref="F393">IFERROR(IF('SAP - Solicitudes'!$A393&lt;&gt;"",_xlfn.ARRAYTOTEXT(_xlfn._xlws.FILTER(tblLotes[Lote y Cantidad],tblLotes[Referencia]='SAP - Solicitudes'!$A393)),""),"")</f>
        <v/>
      </c>
    </row>
    <row r="394" spans="6:6" x14ac:dyDescent="0.3">
      <c r="F394" s="58" t="str" cm="1">
        <f t="array" ref="F394">IFERROR(IF('SAP - Solicitudes'!$A394&lt;&gt;"",_xlfn.ARRAYTOTEXT(_xlfn._xlws.FILTER(tblLotes[Lote y Cantidad],tblLotes[Referencia]='SAP - Solicitudes'!$A394)),""),"")</f>
        <v/>
      </c>
    </row>
    <row r="395" spans="6:6" x14ac:dyDescent="0.3">
      <c r="F395" s="58" t="str" cm="1">
        <f t="array" ref="F395">IFERROR(IF('SAP - Solicitudes'!$A395&lt;&gt;"",_xlfn.ARRAYTOTEXT(_xlfn._xlws.FILTER(tblLotes[Lote y Cantidad],tblLotes[Referencia]='SAP - Solicitudes'!$A395)),""),"")</f>
        <v/>
      </c>
    </row>
    <row r="396" spans="6:6" x14ac:dyDescent="0.3">
      <c r="F396" s="58" t="str" cm="1">
        <f t="array" ref="F396">IFERROR(IF('SAP - Solicitudes'!$A396&lt;&gt;"",_xlfn.ARRAYTOTEXT(_xlfn._xlws.FILTER(tblLotes[Lote y Cantidad],tblLotes[Referencia]='SAP - Solicitudes'!$A396)),""),"")</f>
        <v/>
      </c>
    </row>
    <row r="397" spans="6:6" x14ac:dyDescent="0.3">
      <c r="F397" s="58" t="str" cm="1">
        <f t="array" ref="F397">IFERROR(IF('SAP - Solicitudes'!$A397&lt;&gt;"",_xlfn.ARRAYTOTEXT(_xlfn._xlws.FILTER(tblLotes[Lote y Cantidad],tblLotes[Referencia]='SAP - Solicitudes'!$A397)),""),"")</f>
        <v/>
      </c>
    </row>
    <row r="398" spans="6:6" x14ac:dyDescent="0.3">
      <c r="F398" s="58" t="str" cm="1">
        <f t="array" ref="F398">IFERROR(IF('SAP - Solicitudes'!$A398&lt;&gt;"",_xlfn.ARRAYTOTEXT(_xlfn._xlws.FILTER(tblLotes[Lote y Cantidad],tblLotes[Referencia]='SAP - Solicitudes'!$A398)),""),"")</f>
        <v/>
      </c>
    </row>
    <row r="399" spans="6:6" x14ac:dyDescent="0.3">
      <c r="F399" s="58" t="str" cm="1">
        <f t="array" ref="F399">IFERROR(IF('SAP - Solicitudes'!$A399&lt;&gt;"",_xlfn.ARRAYTOTEXT(_xlfn._xlws.FILTER(tblLotes[Lote y Cantidad],tblLotes[Referencia]='SAP - Solicitudes'!$A399)),""),"")</f>
        <v/>
      </c>
    </row>
    <row r="400" spans="6:6" x14ac:dyDescent="0.3">
      <c r="F400" s="58" t="str" cm="1">
        <f t="array" ref="F400">IFERROR(IF('SAP - Solicitudes'!$A400&lt;&gt;"",_xlfn.ARRAYTOTEXT(_xlfn._xlws.FILTER(tblLotes[Lote y Cantidad],tblLotes[Referencia]='SAP - Solicitudes'!$A400)),""),"")</f>
        <v/>
      </c>
    </row>
    <row r="401" spans="6:6" x14ac:dyDescent="0.3">
      <c r="F401" s="58" t="str" cm="1">
        <f t="array" ref="F401">IFERROR(IF('SAP - Solicitudes'!$A401&lt;&gt;"",_xlfn.ARRAYTOTEXT(_xlfn._xlws.FILTER(tblLotes[Lote y Cantidad],tblLotes[Referencia]='SAP - Solicitudes'!$A401)),""),"")</f>
        <v/>
      </c>
    </row>
    <row r="402" spans="6:6" x14ac:dyDescent="0.3">
      <c r="F402" s="58" t="str" cm="1">
        <f t="array" ref="F402">IFERROR(IF('SAP - Solicitudes'!$A402&lt;&gt;"",_xlfn.ARRAYTOTEXT(_xlfn._xlws.FILTER(tblLotes[Lote y Cantidad],tblLotes[Referencia]='SAP - Solicitudes'!$A402)),""),"")</f>
        <v/>
      </c>
    </row>
    <row r="403" spans="6:6" x14ac:dyDescent="0.3">
      <c r="F403" s="58" t="str" cm="1">
        <f t="array" ref="F403">IFERROR(IF('SAP - Solicitudes'!$A403&lt;&gt;"",_xlfn.ARRAYTOTEXT(_xlfn._xlws.FILTER(tblLotes[Lote y Cantidad],tblLotes[Referencia]='SAP - Solicitudes'!$A403)),""),"")</f>
        <v/>
      </c>
    </row>
    <row r="404" spans="6:6" x14ac:dyDescent="0.3">
      <c r="F404" s="58" t="str" cm="1">
        <f t="array" ref="F404">IFERROR(IF('SAP - Solicitudes'!$A404&lt;&gt;"",_xlfn.ARRAYTOTEXT(_xlfn._xlws.FILTER(tblLotes[Lote y Cantidad],tblLotes[Referencia]='SAP - Solicitudes'!$A404)),""),"")</f>
        <v/>
      </c>
    </row>
    <row r="405" spans="6:6" x14ac:dyDescent="0.3">
      <c r="F405" s="58" t="str" cm="1">
        <f t="array" ref="F405">IFERROR(IF('SAP - Solicitudes'!$A405&lt;&gt;"",_xlfn.ARRAYTOTEXT(_xlfn._xlws.FILTER(tblLotes[Lote y Cantidad],tblLotes[Referencia]='SAP - Solicitudes'!$A405)),""),"")</f>
        <v/>
      </c>
    </row>
    <row r="406" spans="6:6" x14ac:dyDescent="0.3">
      <c r="F406" s="58" t="str" cm="1">
        <f t="array" ref="F406">IFERROR(IF('SAP - Solicitudes'!$A406&lt;&gt;"",_xlfn.ARRAYTOTEXT(_xlfn._xlws.FILTER(tblLotes[Lote y Cantidad],tblLotes[Referencia]='SAP - Solicitudes'!$A406)),""),"")</f>
        <v/>
      </c>
    </row>
    <row r="407" spans="6:6" x14ac:dyDescent="0.3">
      <c r="F407" s="58" t="str" cm="1">
        <f t="array" ref="F407">IFERROR(IF('SAP - Solicitudes'!$A407&lt;&gt;"",_xlfn.ARRAYTOTEXT(_xlfn._xlws.FILTER(tblLotes[Lote y Cantidad],tblLotes[Referencia]='SAP - Solicitudes'!$A407)),""),"")</f>
        <v/>
      </c>
    </row>
    <row r="408" spans="6:6" x14ac:dyDescent="0.3">
      <c r="F408" s="58" t="str" cm="1">
        <f t="array" ref="F408">IFERROR(IF('SAP - Solicitudes'!$A408&lt;&gt;"",_xlfn.ARRAYTOTEXT(_xlfn._xlws.FILTER(tblLotes[Lote y Cantidad],tblLotes[Referencia]='SAP - Solicitudes'!$A408)),""),"")</f>
        <v/>
      </c>
    </row>
    <row r="409" spans="6:6" x14ac:dyDescent="0.3">
      <c r="F409" s="58" t="str" cm="1">
        <f t="array" ref="F409">IFERROR(IF('SAP - Solicitudes'!$A409&lt;&gt;"",_xlfn.ARRAYTOTEXT(_xlfn._xlws.FILTER(tblLotes[Lote y Cantidad],tblLotes[Referencia]='SAP - Solicitudes'!$A409)),""),"")</f>
        <v/>
      </c>
    </row>
    <row r="410" spans="6:6" x14ac:dyDescent="0.3">
      <c r="F410" s="58" t="str" cm="1">
        <f t="array" ref="F410">IFERROR(IF('SAP - Solicitudes'!$A410&lt;&gt;"",_xlfn.ARRAYTOTEXT(_xlfn._xlws.FILTER(tblLotes[Lote y Cantidad],tblLotes[Referencia]='SAP - Solicitudes'!$A410)),""),"")</f>
        <v/>
      </c>
    </row>
    <row r="411" spans="6:6" x14ac:dyDescent="0.3">
      <c r="F411" s="58" t="str" cm="1">
        <f t="array" ref="F411">IFERROR(IF('SAP - Solicitudes'!$A411&lt;&gt;"",_xlfn.ARRAYTOTEXT(_xlfn._xlws.FILTER(tblLotes[Lote y Cantidad],tblLotes[Referencia]='SAP - Solicitudes'!$A411)),""),"")</f>
        <v/>
      </c>
    </row>
    <row r="412" spans="6:6" x14ac:dyDescent="0.3">
      <c r="F412" s="58" t="str" cm="1">
        <f t="array" ref="F412">IFERROR(IF('SAP - Solicitudes'!$A412&lt;&gt;"",_xlfn.ARRAYTOTEXT(_xlfn._xlws.FILTER(tblLotes[Lote y Cantidad],tblLotes[Referencia]='SAP - Solicitudes'!$A412)),""),"")</f>
        <v/>
      </c>
    </row>
    <row r="413" spans="6:6" x14ac:dyDescent="0.3">
      <c r="F413" s="58" t="str" cm="1">
        <f t="array" ref="F413">IFERROR(IF('SAP - Solicitudes'!$A413&lt;&gt;"",_xlfn.ARRAYTOTEXT(_xlfn._xlws.FILTER(tblLotes[Lote y Cantidad],tblLotes[Referencia]='SAP - Solicitudes'!$A413)),""),"")</f>
        <v/>
      </c>
    </row>
    <row r="414" spans="6:6" x14ac:dyDescent="0.3">
      <c r="F414" s="58" t="str" cm="1">
        <f t="array" ref="F414">IFERROR(IF('SAP - Solicitudes'!$A414&lt;&gt;"",_xlfn.ARRAYTOTEXT(_xlfn._xlws.FILTER(tblLotes[Lote y Cantidad],tblLotes[Referencia]='SAP - Solicitudes'!$A414)),""),"")</f>
        <v/>
      </c>
    </row>
    <row r="415" spans="6:6" x14ac:dyDescent="0.3">
      <c r="F415" s="58" t="str" cm="1">
        <f t="array" ref="F415">IFERROR(IF('SAP - Solicitudes'!$A415&lt;&gt;"",_xlfn.ARRAYTOTEXT(_xlfn._xlws.FILTER(tblLotes[Lote y Cantidad],tblLotes[Referencia]='SAP - Solicitudes'!$A415)),""),"")</f>
        <v/>
      </c>
    </row>
    <row r="416" spans="6:6" x14ac:dyDescent="0.3">
      <c r="F416" s="58" t="str" cm="1">
        <f t="array" ref="F416">IFERROR(IF('SAP - Solicitudes'!$A416&lt;&gt;"",_xlfn.ARRAYTOTEXT(_xlfn._xlws.FILTER(tblLotes[Lote y Cantidad],tblLotes[Referencia]='SAP - Solicitudes'!$A416)),""),"")</f>
        <v/>
      </c>
    </row>
    <row r="417" spans="6:6" x14ac:dyDescent="0.3">
      <c r="F417" s="58" t="str" cm="1">
        <f t="array" ref="F417">IFERROR(IF('SAP - Solicitudes'!$A417&lt;&gt;"",_xlfn.ARRAYTOTEXT(_xlfn._xlws.FILTER(tblLotes[Lote y Cantidad],tblLotes[Referencia]='SAP - Solicitudes'!$A417)),""),"")</f>
        <v/>
      </c>
    </row>
    <row r="418" spans="6:6" x14ac:dyDescent="0.3">
      <c r="F418" s="58" t="str" cm="1">
        <f t="array" ref="F418">IFERROR(IF('SAP - Solicitudes'!$A418&lt;&gt;"",_xlfn.ARRAYTOTEXT(_xlfn._xlws.FILTER(tblLotes[Lote y Cantidad],tblLotes[Referencia]='SAP - Solicitudes'!$A418)),""),"")</f>
        <v/>
      </c>
    </row>
    <row r="419" spans="6:6" x14ac:dyDescent="0.3">
      <c r="F419" s="58" t="str" cm="1">
        <f t="array" ref="F419">IFERROR(IF('SAP - Solicitudes'!$A419&lt;&gt;"",_xlfn.ARRAYTOTEXT(_xlfn._xlws.FILTER(tblLotes[Lote y Cantidad],tblLotes[Referencia]='SAP - Solicitudes'!$A419)),""),"")</f>
        <v/>
      </c>
    </row>
    <row r="420" spans="6:6" x14ac:dyDescent="0.3">
      <c r="F420" s="58" t="str" cm="1">
        <f t="array" ref="F420">IFERROR(IF('SAP - Solicitudes'!$A420&lt;&gt;"",_xlfn.ARRAYTOTEXT(_xlfn._xlws.FILTER(tblLotes[Lote y Cantidad],tblLotes[Referencia]='SAP - Solicitudes'!$A420)),""),"")</f>
        <v/>
      </c>
    </row>
    <row r="421" spans="6:6" x14ac:dyDescent="0.3">
      <c r="F421" s="58" t="str" cm="1">
        <f t="array" ref="F421">IFERROR(IF('SAP - Solicitudes'!$A421&lt;&gt;"",_xlfn.ARRAYTOTEXT(_xlfn._xlws.FILTER(tblLotes[Lote y Cantidad],tblLotes[Referencia]='SAP - Solicitudes'!$A421)),""),"")</f>
        <v/>
      </c>
    </row>
    <row r="422" spans="6:6" x14ac:dyDescent="0.3">
      <c r="F422" s="58" t="str" cm="1">
        <f t="array" ref="F422">IFERROR(IF('SAP - Solicitudes'!$A422&lt;&gt;"",_xlfn.ARRAYTOTEXT(_xlfn._xlws.FILTER(tblLotes[Lote y Cantidad],tblLotes[Referencia]='SAP - Solicitudes'!$A422)),""),"")</f>
        <v/>
      </c>
    </row>
    <row r="423" spans="6:6" x14ac:dyDescent="0.3">
      <c r="F423" s="58" t="str" cm="1">
        <f t="array" ref="F423">IFERROR(IF('SAP - Solicitudes'!$A423&lt;&gt;"",_xlfn.ARRAYTOTEXT(_xlfn._xlws.FILTER(tblLotes[Lote y Cantidad],tblLotes[Referencia]='SAP - Solicitudes'!$A423)),""),"")</f>
        <v/>
      </c>
    </row>
    <row r="424" spans="6:6" x14ac:dyDescent="0.3">
      <c r="F424" s="58" t="str" cm="1">
        <f t="array" ref="F424">IFERROR(IF('SAP - Solicitudes'!$A424&lt;&gt;"",_xlfn.ARRAYTOTEXT(_xlfn._xlws.FILTER(tblLotes[Lote y Cantidad],tblLotes[Referencia]='SAP - Solicitudes'!$A424)),""),"")</f>
        <v/>
      </c>
    </row>
    <row r="425" spans="6:6" x14ac:dyDescent="0.3">
      <c r="F425" s="58" t="str" cm="1">
        <f t="array" ref="F425">IFERROR(IF('SAP - Solicitudes'!$A425&lt;&gt;"",_xlfn.ARRAYTOTEXT(_xlfn._xlws.FILTER(tblLotes[Lote y Cantidad],tblLotes[Referencia]='SAP - Solicitudes'!$A425)),""),"")</f>
        <v/>
      </c>
    </row>
    <row r="426" spans="6:6" x14ac:dyDescent="0.3">
      <c r="F426" s="58" t="str" cm="1">
        <f t="array" ref="F426">IFERROR(IF('SAP - Solicitudes'!$A426&lt;&gt;"",_xlfn.ARRAYTOTEXT(_xlfn._xlws.FILTER(tblLotes[Lote y Cantidad],tblLotes[Referencia]='SAP - Solicitudes'!$A426)),""),"")</f>
        <v/>
      </c>
    </row>
    <row r="427" spans="6:6" x14ac:dyDescent="0.3">
      <c r="F427" s="58" t="str" cm="1">
        <f t="array" ref="F427">IFERROR(IF('SAP - Solicitudes'!$A427&lt;&gt;"",_xlfn.ARRAYTOTEXT(_xlfn._xlws.FILTER(tblLotes[Lote y Cantidad],tblLotes[Referencia]='SAP - Solicitudes'!$A427)),""),"")</f>
        <v/>
      </c>
    </row>
    <row r="428" spans="6:6" x14ac:dyDescent="0.3">
      <c r="F428" s="58" t="str" cm="1">
        <f t="array" ref="F428">IFERROR(IF('SAP - Solicitudes'!$A428&lt;&gt;"",_xlfn.ARRAYTOTEXT(_xlfn._xlws.FILTER(tblLotes[Lote y Cantidad],tblLotes[Referencia]='SAP - Solicitudes'!$A428)),""),"")</f>
        <v/>
      </c>
    </row>
    <row r="429" spans="6:6" x14ac:dyDescent="0.3">
      <c r="F429" s="58" t="str" cm="1">
        <f t="array" ref="F429">IFERROR(IF('SAP - Solicitudes'!$A429&lt;&gt;"",_xlfn.ARRAYTOTEXT(_xlfn._xlws.FILTER(tblLotes[Lote y Cantidad],tblLotes[Referencia]='SAP - Solicitudes'!$A429)),""),"")</f>
        <v/>
      </c>
    </row>
    <row r="430" spans="6:6" x14ac:dyDescent="0.3">
      <c r="F430" s="58" t="str" cm="1">
        <f t="array" ref="F430">IFERROR(IF('SAP - Solicitudes'!$A430&lt;&gt;"",_xlfn.ARRAYTOTEXT(_xlfn._xlws.FILTER(tblLotes[Lote y Cantidad],tblLotes[Referencia]='SAP - Solicitudes'!$A430)),""),"")</f>
        <v/>
      </c>
    </row>
    <row r="431" spans="6:6" x14ac:dyDescent="0.3">
      <c r="F431" s="58" t="str" cm="1">
        <f t="array" ref="F431">IFERROR(IF('SAP - Solicitudes'!$A431&lt;&gt;"",_xlfn.ARRAYTOTEXT(_xlfn._xlws.FILTER(tblLotes[Lote y Cantidad],tblLotes[Referencia]='SAP - Solicitudes'!$A431)),""),"")</f>
        <v/>
      </c>
    </row>
    <row r="432" spans="6:6" x14ac:dyDescent="0.3">
      <c r="F432" s="58" t="str" cm="1">
        <f t="array" ref="F432">IFERROR(IF('SAP - Solicitudes'!$A432&lt;&gt;"",_xlfn.ARRAYTOTEXT(_xlfn._xlws.FILTER(tblLotes[Lote y Cantidad],tblLotes[Referencia]='SAP - Solicitudes'!$A432)),""),"")</f>
        <v/>
      </c>
    </row>
    <row r="433" spans="6:6" x14ac:dyDescent="0.3">
      <c r="F433" s="58" t="str" cm="1">
        <f t="array" ref="F433">IFERROR(IF('SAP - Solicitudes'!$A433&lt;&gt;"",_xlfn.ARRAYTOTEXT(_xlfn._xlws.FILTER(tblLotes[Lote y Cantidad],tblLotes[Referencia]='SAP - Solicitudes'!$A433)),""),"")</f>
        <v/>
      </c>
    </row>
    <row r="434" spans="6:6" x14ac:dyDescent="0.3">
      <c r="F434" s="58" t="str" cm="1">
        <f t="array" ref="F434">IFERROR(IF('SAP - Solicitudes'!$A434&lt;&gt;"",_xlfn.ARRAYTOTEXT(_xlfn._xlws.FILTER(tblLotes[Lote y Cantidad],tblLotes[Referencia]='SAP - Solicitudes'!$A434)),""),"")</f>
        <v/>
      </c>
    </row>
    <row r="435" spans="6:6" x14ac:dyDescent="0.3">
      <c r="F435" s="58" t="str" cm="1">
        <f t="array" ref="F435">IFERROR(IF('SAP - Solicitudes'!$A435&lt;&gt;"",_xlfn.ARRAYTOTEXT(_xlfn._xlws.FILTER(tblLotes[Lote y Cantidad],tblLotes[Referencia]='SAP - Solicitudes'!$A435)),""),"")</f>
        <v/>
      </c>
    </row>
    <row r="436" spans="6:6" x14ac:dyDescent="0.3">
      <c r="F436" s="58" t="str" cm="1">
        <f t="array" ref="F436">IFERROR(IF('SAP - Solicitudes'!$A436&lt;&gt;"",_xlfn.ARRAYTOTEXT(_xlfn._xlws.FILTER(tblLotes[Lote y Cantidad],tblLotes[Referencia]='SAP - Solicitudes'!$A436)),""),"")</f>
        <v/>
      </c>
    </row>
    <row r="437" spans="6:6" x14ac:dyDescent="0.3">
      <c r="F437" s="58" t="str" cm="1">
        <f t="array" ref="F437">IFERROR(IF('SAP - Solicitudes'!$A437&lt;&gt;"",_xlfn.ARRAYTOTEXT(_xlfn._xlws.FILTER(tblLotes[Lote y Cantidad],tblLotes[Referencia]='SAP - Solicitudes'!$A437)),""),"")</f>
        <v/>
      </c>
    </row>
    <row r="438" spans="6:6" x14ac:dyDescent="0.3">
      <c r="F438" s="58" t="str" cm="1">
        <f t="array" ref="F438">IFERROR(IF('SAP - Solicitudes'!$A438&lt;&gt;"",_xlfn.ARRAYTOTEXT(_xlfn._xlws.FILTER(tblLotes[Lote y Cantidad],tblLotes[Referencia]='SAP - Solicitudes'!$A438)),""),"")</f>
        <v/>
      </c>
    </row>
    <row r="439" spans="6:6" x14ac:dyDescent="0.3">
      <c r="F439" s="58" t="str" cm="1">
        <f t="array" ref="F439">IFERROR(IF('SAP - Solicitudes'!$A439&lt;&gt;"",_xlfn.ARRAYTOTEXT(_xlfn._xlws.FILTER(tblLotes[Lote y Cantidad],tblLotes[Referencia]='SAP - Solicitudes'!$A439)),""),"")</f>
        <v/>
      </c>
    </row>
    <row r="440" spans="6:6" x14ac:dyDescent="0.3">
      <c r="F440" s="58" t="str" cm="1">
        <f t="array" ref="F440">IFERROR(IF('SAP - Solicitudes'!$A440&lt;&gt;"",_xlfn.ARRAYTOTEXT(_xlfn._xlws.FILTER(tblLotes[Lote y Cantidad],tblLotes[Referencia]='SAP - Solicitudes'!$A440)),""),"")</f>
        <v/>
      </c>
    </row>
    <row r="441" spans="6:6" x14ac:dyDescent="0.3">
      <c r="F441" s="58" t="str" cm="1">
        <f t="array" ref="F441">IFERROR(IF('SAP - Solicitudes'!$A441&lt;&gt;"",_xlfn.ARRAYTOTEXT(_xlfn._xlws.FILTER(tblLotes[Lote y Cantidad],tblLotes[Referencia]='SAP - Solicitudes'!$A441)),""),"")</f>
        <v/>
      </c>
    </row>
    <row r="442" spans="6:6" x14ac:dyDescent="0.3">
      <c r="F442" s="58" t="str" cm="1">
        <f t="array" ref="F442">IFERROR(IF('SAP - Solicitudes'!$A442&lt;&gt;"",_xlfn.ARRAYTOTEXT(_xlfn._xlws.FILTER(tblLotes[Lote y Cantidad],tblLotes[Referencia]='SAP - Solicitudes'!$A442)),""),"")</f>
        <v/>
      </c>
    </row>
    <row r="443" spans="6:6" x14ac:dyDescent="0.3">
      <c r="F443" s="58" t="str" cm="1">
        <f t="array" ref="F443">IFERROR(IF('SAP - Solicitudes'!$A443&lt;&gt;"",_xlfn.ARRAYTOTEXT(_xlfn._xlws.FILTER(tblLotes[Lote y Cantidad],tblLotes[Referencia]='SAP - Solicitudes'!$A443)),""),"")</f>
        <v/>
      </c>
    </row>
    <row r="444" spans="6:6" x14ac:dyDescent="0.3">
      <c r="F444" s="58" t="str" cm="1">
        <f t="array" ref="F444">IFERROR(IF('SAP - Solicitudes'!$A444&lt;&gt;"",_xlfn.ARRAYTOTEXT(_xlfn._xlws.FILTER(tblLotes[Lote y Cantidad],tblLotes[Referencia]='SAP - Solicitudes'!$A444)),""),"")</f>
        <v/>
      </c>
    </row>
    <row r="445" spans="6:6" x14ac:dyDescent="0.3">
      <c r="F445" s="58" t="str" cm="1">
        <f t="array" ref="F445">IFERROR(IF('SAP - Solicitudes'!$A445&lt;&gt;"",_xlfn.ARRAYTOTEXT(_xlfn._xlws.FILTER(tblLotes[Lote y Cantidad],tblLotes[Referencia]='SAP - Solicitudes'!$A445)),""),"")</f>
        <v/>
      </c>
    </row>
    <row r="446" spans="6:6" x14ac:dyDescent="0.3">
      <c r="F446" s="58" t="str" cm="1">
        <f t="array" ref="F446">IFERROR(IF('SAP - Solicitudes'!$A446&lt;&gt;"",_xlfn.ARRAYTOTEXT(_xlfn._xlws.FILTER(tblLotes[Lote y Cantidad],tblLotes[Referencia]='SAP - Solicitudes'!$A446)),""),"")</f>
        <v/>
      </c>
    </row>
    <row r="447" spans="6:6" x14ac:dyDescent="0.3">
      <c r="F447" s="58" t="str" cm="1">
        <f t="array" ref="F447">IFERROR(IF('SAP - Solicitudes'!$A447&lt;&gt;"",_xlfn.ARRAYTOTEXT(_xlfn._xlws.FILTER(tblLotes[Lote y Cantidad],tblLotes[Referencia]='SAP - Solicitudes'!$A447)),""),"")</f>
        <v/>
      </c>
    </row>
    <row r="448" spans="6:6" x14ac:dyDescent="0.3">
      <c r="F448" s="58" t="str" cm="1">
        <f t="array" ref="F448">IFERROR(IF('SAP - Solicitudes'!$A448&lt;&gt;"",_xlfn.ARRAYTOTEXT(_xlfn._xlws.FILTER(tblLotes[Lote y Cantidad],tblLotes[Referencia]='SAP - Solicitudes'!$A448)),""),"")</f>
        <v/>
      </c>
    </row>
    <row r="449" spans="6:6" x14ac:dyDescent="0.3">
      <c r="F449" s="58" t="str" cm="1">
        <f t="array" ref="F449">IFERROR(IF('SAP - Solicitudes'!$A449&lt;&gt;"",_xlfn.ARRAYTOTEXT(_xlfn._xlws.FILTER(tblLotes[Lote y Cantidad],tblLotes[Referencia]='SAP - Solicitudes'!$A449)),""),"")</f>
        <v/>
      </c>
    </row>
    <row r="450" spans="6:6" x14ac:dyDescent="0.3">
      <c r="F450" s="58" t="str" cm="1">
        <f t="array" ref="F450">IFERROR(IF('SAP - Solicitudes'!$A450&lt;&gt;"",_xlfn.ARRAYTOTEXT(_xlfn._xlws.FILTER(tblLotes[Lote y Cantidad],tblLotes[Referencia]='SAP - Solicitudes'!$A450)),""),"")</f>
        <v/>
      </c>
    </row>
    <row r="451" spans="6:6" x14ac:dyDescent="0.3">
      <c r="F451" s="58" t="str" cm="1">
        <f t="array" ref="F451">IFERROR(IF('SAP - Solicitudes'!$A451&lt;&gt;"",_xlfn.ARRAYTOTEXT(_xlfn._xlws.FILTER(tblLotes[Lote y Cantidad],tblLotes[Referencia]='SAP - Solicitudes'!$A451)),""),"")</f>
        <v/>
      </c>
    </row>
    <row r="452" spans="6:6" x14ac:dyDescent="0.3">
      <c r="F452" s="58" t="str" cm="1">
        <f t="array" ref="F452">IFERROR(IF('SAP - Solicitudes'!$A452&lt;&gt;"",_xlfn.ARRAYTOTEXT(_xlfn._xlws.FILTER(tblLotes[Lote y Cantidad],tblLotes[Referencia]='SAP - Solicitudes'!$A452)),""),"")</f>
        <v/>
      </c>
    </row>
    <row r="453" spans="6:6" x14ac:dyDescent="0.3">
      <c r="F453" s="58" t="str" cm="1">
        <f t="array" ref="F453">IFERROR(IF('SAP - Solicitudes'!$A453&lt;&gt;"",_xlfn.ARRAYTOTEXT(_xlfn._xlws.FILTER(tblLotes[Lote y Cantidad],tblLotes[Referencia]='SAP - Solicitudes'!$A453)),""),"")</f>
        <v/>
      </c>
    </row>
    <row r="454" spans="6:6" x14ac:dyDescent="0.3">
      <c r="F454" s="58" t="str" cm="1">
        <f t="array" ref="F454">IFERROR(IF('SAP - Solicitudes'!$A454&lt;&gt;"",_xlfn.ARRAYTOTEXT(_xlfn._xlws.FILTER(tblLotes[Lote y Cantidad],tblLotes[Referencia]='SAP - Solicitudes'!$A454)),""),"")</f>
        <v/>
      </c>
    </row>
    <row r="455" spans="6:6" x14ac:dyDescent="0.3">
      <c r="F455" s="58" t="str" cm="1">
        <f t="array" ref="F455">IFERROR(IF('SAP - Solicitudes'!$A455&lt;&gt;"",_xlfn.ARRAYTOTEXT(_xlfn._xlws.FILTER(tblLotes[Lote y Cantidad],tblLotes[Referencia]='SAP - Solicitudes'!$A455)),""),"")</f>
        <v/>
      </c>
    </row>
    <row r="456" spans="6:6" x14ac:dyDescent="0.3">
      <c r="F456" s="58" t="str" cm="1">
        <f t="array" ref="F456">IFERROR(IF('SAP - Solicitudes'!$A456&lt;&gt;"",_xlfn.ARRAYTOTEXT(_xlfn._xlws.FILTER(tblLotes[Lote y Cantidad],tblLotes[Referencia]='SAP - Solicitudes'!$A456)),""),"")</f>
        <v/>
      </c>
    </row>
    <row r="457" spans="6:6" x14ac:dyDescent="0.3">
      <c r="F457" s="58" t="str" cm="1">
        <f t="array" ref="F457">IFERROR(IF('SAP - Solicitudes'!$A457&lt;&gt;"",_xlfn.ARRAYTOTEXT(_xlfn._xlws.FILTER(tblLotes[Lote y Cantidad],tblLotes[Referencia]='SAP - Solicitudes'!$A457)),""),"")</f>
        <v/>
      </c>
    </row>
    <row r="458" spans="6:6" x14ac:dyDescent="0.3">
      <c r="F458" s="58" t="str" cm="1">
        <f t="array" ref="F458">IFERROR(IF('SAP - Solicitudes'!$A458&lt;&gt;"",_xlfn.ARRAYTOTEXT(_xlfn._xlws.FILTER(tblLotes[Lote y Cantidad],tblLotes[Referencia]='SAP - Solicitudes'!$A458)),""),"")</f>
        <v/>
      </c>
    </row>
    <row r="459" spans="6:6" x14ac:dyDescent="0.3">
      <c r="F459" s="58" t="str" cm="1">
        <f t="array" ref="F459">IFERROR(IF('SAP - Solicitudes'!$A459&lt;&gt;"",_xlfn.ARRAYTOTEXT(_xlfn._xlws.FILTER(tblLotes[Lote y Cantidad],tblLotes[Referencia]='SAP - Solicitudes'!$A459)),""),"")</f>
        <v/>
      </c>
    </row>
    <row r="460" spans="6:6" x14ac:dyDescent="0.3">
      <c r="F460" s="58" t="str" cm="1">
        <f t="array" ref="F460">IFERROR(IF('SAP - Solicitudes'!$A460&lt;&gt;"",_xlfn.ARRAYTOTEXT(_xlfn._xlws.FILTER(tblLotes[Lote y Cantidad],tblLotes[Referencia]='SAP - Solicitudes'!$A460)),""),"")</f>
        <v/>
      </c>
    </row>
    <row r="461" spans="6:6" x14ac:dyDescent="0.3">
      <c r="F461" s="58" t="str" cm="1">
        <f t="array" ref="F461">IFERROR(IF('SAP - Solicitudes'!$A461&lt;&gt;"",_xlfn.ARRAYTOTEXT(_xlfn._xlws.FILTER(tblLotes[Lote y Cantidad],tblLotes[Referencia]='SAP - Solicitudes'!$A461)),""),"")</f>
        <v/>
      </c>
    </row>
    <row r="462" spans="6:6" x14ac:dyDescent="0.3">
      <c r="F462" s="58" t="str" cm="1">
        <f t="array" ref="F462">IFERROR(IF('SAP - Solicitudes'!$A462&lt;&gt;"",_xlfn.ARRAYTOTEXT(_xlfn._xlws.FILTER(tblLotes[Lote y Cantidad],tblLotes[Referencia]='SAP - Solicitudes'!$A462)),""),"")</f>
        <v/>
      </c>
    </row>
    <row r="463" spans="6:6" x14ac:dyDescent="0.3">
      <c r="F463" s="58" t="str" cm="1">
        <f t="array" ref="F463">IFERROR(IF('SAP - Solicitudes'!$A463&lt;&gt;"",_xlfn.ARRAYTOTEXT(_xlfn._xlws.FILTER(tblLotes[Lote y Cantidad],tblLotes[Referencia]='SAP - Solicitudes'!$A463)),""),"")</f>
        <v/>
      </c>
    </row>
    <row r="464" spans="6:6" x14ac:dyDescent="0.3">
      <c r="F464" s="58" t="str" cm="1">
        <f t="array" ref="F464">IFERROR(IF('SAP - Solicitudes'!$A464&lt;&gt;"",_xlfn.ARRAYTOTEXT(_xlfn._xlws.FILTER(tblLotes[Lote y Cantidad],tblLotes[Referencia]='SAP - Solicitudes'!$A464)),""),"")</f>
        <v/>
      </c>
    </row>
    <row r="465" spans="6:6" x14ac:dyDescent="0.3">
      <c r="F465" s="58" t="str" cm="1">
        <f t="array" ref="F465">IFERROR(IF('SAP - Solicitudes'!$A465&lt;&gt;"",_xlfn.ARRAYTOTEXT(_xlfn._xlws.FILTER(tblLotes[Lote y Cantidad],tblLotes[Referencia]='SAP - Solicitudes'!$A465)),""),"")</f>
        <v/>
      </c>
    </row>
    <row r="466" spans="6:6" x14ac:dyDescent="0.3">
      <c r="F466" s="58" t="str" cm="1">
        <f t="array" ref="F466">IFERROR(IF('SAP - Solicitudes'!$A466&lt;&gt;"",_xlfn.ARRAYTOTEXT(_xlfn._xlws.FILTER(tblLotes[Lote y Cantidad],tblLotes[Referencia]='SAP - Solicitudes'!$A466)),""),"")</f>
        <v/>
      </c>
    </row>
    <row r="467" spans="6:6" x14ac:dyDescent="0.3">
      <c r="F467" s="58" t="str" cm="1">
        <f t="array" ref="F467">IFERROR(IF('SAP - Solicitudes'!$A467&lt;&gt;"",_xlfn.ARRAYTOTEXT(_xlfn._xlws.FILTER(tblLotes[Lote y Cantidad],tblLotes[Referencia]='SAP - Solicitudes'!$A467)),""),"")</f>
        <v/>
      </c>
    </row>
    <row r="468" spans="6:6" x14ac:dyDescent="0.3">
      <c r="F468" s="58" t="str" cm="1">
        <f t="array" ref="F468">IFERROR(IF('SAP - Solicitudes'!$A468&lt;&gt;"",_xlfn.ARRAYTOTEXT(_xlfn._xlws.FILTER(tblLotes[Lote y Cantidad],tblLotes[Referencia]='SAP - Solicitudes'!$A468)),""),"")</f>
        <v/>
      </c>
    </row>
    <row r="469" spans="6:6" x14ac:dyDescent="0.3">
      <c r="F469" s="58" t="str" cm="1">
        <f t="array" ref="F469">IFERROR(IF('SAP - Solicitudes'!$A469&lt;&gt;"",_xlfn.ARRAYTOTEXT(_xlfn._xlws.FILTER(tblLotes[Lote y Cantidad],tblLotes[Referencia]='SAP - Solicitudes'!$A469)),""),"")</f>
        <v/>
      </c>
    </row>
    <row r="470" spans="6:6" x14ac:dyDescent="0.3">
      <c r="F470" s="58" t="str" cm="1">
        <f t="array" ref="F470">IFERROR(IF('SAP - Solicitudes'!$A470&lt;&gt;"",_xlfn.ARRAYTOTEXT(_xlfn._xlws.FILTER(tblLotes[Lote y Cantidad],tblLotes[Referencia]='SAP - Solicitudes'!$A470)),""),"")</f>
        <v/>
      </c>
    </row>
    <row r="471" spans="6:6" x14ac:dyDescent="0.3">
      <c r="F471" s="58" t="str" cm="1">
        <f t="array" ref="F471">IFERROR(IF('SAP - Solicitudes'!$A471&lt;&gt;"",_xlfn.ARRAYTOTEXT(_xlfn._xlws.FILTER(tblLotes[Lote y Cantidad],tblLotes[Referencia]='SAP - Solicitudes'!$A471)),""),"")</f>
        <v/>
      </c>
    </row>
    <row r="472" spans="6:6" x14ac:dyDescent="0.3">
      <c r="F472" s="58" t="str" cm="1">
        <f t="array" ref="F472">IFERROR(IF('SAP - Solicitudes'!$A472&lt;&gt;"",_xlfn.ARRAYTOTEXT(_xlfn._xlws.FILTER(tblLotes[Lote y Cantidad],tblLotes[Referencia]='SAP - Solicitudes'!$A472)),""),"")</f>
        <v/>
      </c>
    </row>
    <row r="473" spans="6:6" x14ac:dyDescent="0.3">
      <c r="F473" s="58" t="str" cm="1">
        <f t="array" ref="F473">IFERROR(IF('SAP - Solicitudes'!$A473&lt;&gt;"",_xlfn.ARRAYTOTEXT(_xlfn._xlws.FILTER(tblLotes[Lote y Cantidad],tblLotes[Referencia]='SAP - Solicitudes'!$A473)),""),"")</f>
        <v/>
      </c>
    </row>
    <row r="474" spans="6:6" x14ac:dyDescent="0.3">
      <c r="F474" s="58" t="str" cm="1">
        <f t="array" ref="F474">IFERROR(IF('SAP - Solicitudes'!$A474&lt;&gt;"",_xlfn.ARRAYTOTEXT(_xlfn._xlws.FILTER(tblLotes[Lote y Cantidad],tblLotes[Referencia]='SAP - Solicitudes'!$A474)),""),"")</f>
        <v/>
      </c>
    </row>
    <row r="475" spans="6:6" x14ac:dyDescent="0.3">
      <c r="F475" s="58" t="str" cm="1">
        <f t="array" ref="F475">IFERROR(IF('SAP - Solicitudes'!$A475&lt;&gt;"",_xlfn.ARRAYTOTEXT(_xlfn._xlws.FILTER(tblLotes[Lote y Cantidad],tblLotes[Referencia]='SAP - Solicitudes'!$A475)),""),"")</f>
        <v/>
      </c>
    </row>
    <row r="476" spans="6:6" x14ac:dyDescent="0.3">
      <c r="F476" s="58" t="str" cm="1">
        <f t="array" ref="F476">IFERROR(IF('SAP - Solicitudes'!$A476&lt;&gt;"",_xlfn.ARRAYTOTEXT(_xlfn._xlws.FILTER(tblLotes[Lote y Cantidad],tblLotes[Referencia]='SAP - Solicitudes'!$A476)),""),"")</f>
        <v/>
      </c>
    </row>
    <row r="477" spans="6:6" x14ac:dyDescent="0.3">
      <c r="F477" s="58" t="str" cm="1">
        <f t="array" ref="F477">IFERROR(IF('SAP - Solicitudes'!$A477&lt;&gt;"",_xlfn.ARRAYTOTEXT(_xlfn._xlws.FILTER(tblLotes[Lote y Cantidad],tblLotes[Referencia]='SAP - Solicitudes'!$A477)),""),"")</f>
        <v/>
      </c>
    </row>
    <row r="478" spans="6:6" x14ac:dyDescent="0.3">
      <c r="F478" s="58" t="str" cm="1">
        <f t="array" ref="F478">IFERROR(IF('SAP - Solicitudes'!$A478&lt;&gt;"",_xlfn.ARRAYTOTEXT(_xlfn._xlws.FILTER(tblLotes[Lote y Cantidad],tblLotes[Referencia]='SAP - Solicitudes'!$A478)),""),"")</f>
        <v/>
      </c>
    </row>
    <row r="479" spans="6:6" x14ac:dyDescent="0.3">
      <c r="F479" s="58" t="str" cm="1">
        <f t="array" ref="F479">IFERROR(IF('SAP - Solicitudes'!$A479&lt;&gt;"",_xlfn.ARRAYTOTEXT(_xlfn._xlws.FILTER(tblLotes[Lote y Cantidad],tblLotes[Referencia]='SAP - Solicitudes'!$A479)),""),"")</f>
        <v/>
      </c>
    </row>
    <row r="480" spans="6:6" x14ac:dyDescent="0.3">
      <c r="F480" s="58" t="str" cm="1">
        <f t="array" ref="F480">IFERROR(IF('SAP - Solicitudes'!$A480&lt;&gt;"",_xlfn.ARRAYTOTEXT(_xlfn._xlws.FILTER(tblLotes[Lote y Cantidad],tblLotes[Referencia]='SAP - Solicitudes'!$A480)),""),"")</f>
        <v/>
      </c>
    </row>
    <row r="481" spans="6:6" x14ac:dyDescent="0.3">
      <c r="F481" s="58" t="str" cm="1">
        <f t="array" ref="F481">IFERROR(IF('SAP - Solicitudes'!$A481&lt;&gt;"",_xlfn.ARRAYTOTEXT(_xlfn._xlws.FILTER(tblLotes[Lote y Cantidad],tblLotes[Referencia]='SAP - Solicitudes'!$A481)),""),"")</f>
        <v/>
      </c>
    </row>
    <row r="482" spans="6:6" x14ac:dyDescent="0.3">
      <c r="F482" s="58" t="str" cm="1">
        <f t="array" ref="F482">IFERROR(IF('SAP - Solicitudes'!$A482&lt;&gt;"",_xlfn.ARRAYTOTEXT(_xlfn._xlws.FILTER(tblLotes[Lote y Cantidad],tblLotes[Referencia]='SAP - Solicitudes'!$A482)),""),"")</f>
        <v/>
      </c>
    </row>
    <row r="483" spans="6:6" x14ac:dyDescent="0.3">
      <c r="F483" s="58" t="str" cm="1">
        <f t="array" ref="F483">IFERROR(IF('SAP - Solicitudes'!$A483&lt;&gt;"",_xlfn.ARRAYTOTEXT(_xlfn._xlws.FILTER(tblLotes[Lote y Cantidad],tblLotes[Referencia]='SAP - Solicitudes'!$A483)),""),"")</f>
        <v/>
      </c>
    </row>
    <row r="484" spans="6:6" x14ac:dyDescent="0.3">
      <c r="F484" s="58" t="str" cm="1">
        <f t="array" ref="F484">IFERROR(IF('SAP - Solicitudes'!$A484&lt;&gt;"",_xlfn.ARRAYTOTEXT(_xlfn._xlws.FILTER(tblLotes[Lote y Cantidad],tblLotes[Referencia]='SAP - Solicitudes'!$A484)),""),"")</f>
        <v/>
      </c>
    </row>
    <row r="485" spans="6:6" x14ac:dyDescent="0.3">
      <c r="F485" s="58" t="str" cm="1">
        <f t="array" ref="F485">IFERROR(IF('SAP - Solicitudes'!$A485&lt;&gt;"",_xlfn.ARRAYTOTEXT(_xlfn._xlws.FILTER(tblLotes[Lote y Cantidad],tblLotes[Referencia]='SAP - Solicitudes'!$A485)),""),"")</f>
        <v/>
      </c>
    </row>
    <row r="486" spans="6:6" x14ac:dyDescent="0.3">
      <c r="F486" s="58" t="str" cm="1">
        <f t="array" ref="F486">IFERROR(IF('SAP - Solicitudes'!$A486&lt;&gt;"",_xlfn.ARRAYTOTEXT(_xlfn._xlws.FILTER(tblLotes[Lote y Cantidad],tblLotes[Referencia]='SAP - Solicitudes'!$A486)),""),"")</f>
        <v/>
      </c>
    </row>
    <row r="487" spans="6:6" x14ac:dyDescent="0.3">
      <c r="F487" s="58" t="str" cm="1">
        <f t="array" ref="F487">IFERROR(IF('SAP - Solicitudes'!$A487&lt;&gt;"",_xlfn.ARRAYTOTEXT(_xlfn._xlws.FILTER(tblLotes[Lote y Cantidad],tblLotes[Referencia]='SAP - Solicitudes'!$A487)),""),"")</f>
        <v/>
      </c>
    </row>
    <row r="488" spans="6:6" x14ac:dyDescent="0.3">
      <c r="F488" s="58" t="str" cm="1">
        <f t="array" ref="F488">IFERROR(IF('SAP - Solicitudes'!$A488&lt;&gt;"",_xlfn.ARRAYTOTEXT(_xlfn._xlws.FILTER(tblLotes[Lote y Cantidad],tblLotes[Referencia]='SAP - Solicitudes'!$A488)),""),"")</f>
        <v/>
      </c>
    </row>
    <row r="489" spans="6:6" x14ac:dyDescent="0.3">
      <c r="F489" s="58" t="str" cm="1">
        <f t="array" ref="F489">IFERROR(IF('SAP - Solicitudes'!$A489&lt;&gt;"",_xlfn.ARRAYTOTEXT(_xlfn._xlws.FILTER(tblLotes[Lote y Cantidad],tblLotes[Referencia]='SAP - Solicitudes'!$A489)),""),"")</f>
        <v/>
      </c>
    </row>
    <row r="490" spans="6:6" x14ac:dyDescent="0.3">
      <c r="F490" s="58" t="str" cm="1">
        <f t="array" ref="F490">IFERROR(IF('SAP - Solicitudes'!$A490&lt;&gt;"",_xlfn.ARRAYTOTEXT(_xlfn._xlws.FILTER(tblLotes[Lote y Cantidad],tblLotes[Referencia]='SAP - Solicitudes'!$A490)),""),"")</f>
        <v/>
      </c>
    </row>
    <row r="491" spans="6:6" x14ac:dyDescent="0.3">
      <c r="F491" s="58" t="str" cm="1">
        <f t="array" ref="F491">IFERROR(IF('SAP - Solicitudes'!$A491&lt;&gt;"",_xlfn.ARRAYTOTEXT(_xlfn._xlws.FILTER(tblLotes[Lote y Cantidad],tblLotes[Referencia]='SAP - Solicitudes'!$A491)),""),"")</f>
        <v/>
      </c>
    </row>
    <row r="492" spans="6:6" x14ac:dyDescent="0.3">
      <c r="F492" s="58" t="str" cm="1">
        <f t="array" ref="F492">IFERROR(IF('SAP - Solicitudes'!$A492&lt;&gt;"",_xlfn.ARRAYTOTEXT(_xlfn._xlws.FILTER(tblLotes[Lote y Cantidad],tblLotes[Referencia]='SAP - Solicitudes'!$A492)),""),"")</f>
        <v/>
      </c>
    </row>
    <row r="493" spans="6:6" x14ac:dyDescent="0.3">
      <c r="F493" s="58" t="str" cm="1">
        <f t="array" ref="F493">IFERROR(IF('SAP - Solicitudes'!$A493&lt;&gt;"",_xlfn.ARRAYTOTEXT(_xlfn._xlws.FILTER(tblLotes[Lote y Cantidad],tblLotes[Referencia]='SAP - Solicitudes'!$A493)),""),"")</f>
        <v/>
      </c>
    </row>
    <row r="494" spans="6:6" x14ac:dyDescent="0.3">
      <c r="F494" s="58" t="str" cm="1">
        <f t="array" ref="F494">IFERROR(IF('SAP - Solicitudes'!$A494&lt;&gt;"",_xlfn.ARRAYTOTEXT(_xlfn._xlws.FILTER(tblLotes[Lote y Cantidad],tblLotes[Referencia]='SAP - Solicitudes'!$A494)),""),"")</f>
        <v/>
      </c>
    </row>
    <row r="495" spans="6:6" x14ac:dyDescent="0.3">
      <c r="F495" s="58" t="str" cm="1">
        <f t="array" ref="F495">IFERROR(IF('SAP - Solicitudes'!$A495&lt;&gt;"",_xlfn.ARRAYTOTEXT(_xlfn._xlws.FILTER(tblLotes[Lote y Cantidad],tblLotes[Referencia]='SAP - Solicitudes'!$A495)),""),"")</f>
        <v/>
      </c>
    </row>
    <row r="496" spans="6:6" x14ac:dyDescent="0.3">
      <c r="F496" s="58" t="str" cm="1">
        <f t="array" ref="F496">IFERROR(IF('SAP - Solicitudes'!$A496&lt;&gt;"",_xlfn.ARRAYTOTEXT(_xlfn._xlws.FILTER(tblLotes[Lote y Cantidad],tblLotes[Referencia]='SAP - Solicitudes'!$A496)),""),"")</f>
        <v/>
      </c>
    </row>
    <row r="497" spans="6:6" x14ac:dyDescent="0.3">
      <c r="F497" s="58" t="str" cm="1">
        <f t="array" ref="F497">IFERROR(IF('SAP - Solicitudes'!$A497&lt;&gt;"",_xlfn.ARRAYTOTEXT(_xlfn._xlws.FILTER(tblLotes[Lote y Cantidad],tblLotes[Referencia]='SAP - Solicitudes'!$A497)),""),"")</f>
        <v/>
      </c>
    </row>
    <row r="498" spans="6:6" x14ac:dyDescent="0.3">
      <c r="F498" s="58" t="str" cm="1">
        <f t="array" ref="F498">IFERROR(IF('SAP - Solicitudes'!$A498&lt;&gt;"",_xlfn.ARRAYTOTEXT(_xlfn._xlws.FILTER(tblLotes[Lote y Cantidad],tblLotes[Referencia]='SAP - Solicitudes'!$A498)),""),"")</f>
        <v/>
      </c>
    </row>
    <row r="499" spans="6:6" x14ac:dyDescent="0.3">
      <c r="F499" s="58" t="str" cm="1">
        <f t="array" ref="F499">IFERROR(IF('SAP - Solicitudes'!$A499&lt;&gt;"",_xlfn.ARRAYTOTEXT(_xlfn._xlws.FILTER(tblLotes[Lote y Cantidad],tblLotes[Referencia]='SAP - Solicitudes'!$A499)),""),"")</f>
        <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B9B2E8C2-47BF-482F-88A2-54966862A8DE}">
          <x14:formula1>
            <xm:f>OFFSET(Pivot!$A$10,0,0,COUNTA(Pivot!$A$10:$A$10002),1)</xm:f>
          </x14:formula1>
          <xm:sqref>E2:E3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505032-07DA-4A77-9408-5AA3539D2293}">
  <sheetPr codeName="Hoja13">
    <tabColor theme="8" tint="0.79998168889431442"/>
  </sheetPr>
  <dimension ref="A1:H499"/>
  <sheetViews>
    <sheetView workbookViewId="0">
      <pane ySplit="3" topLeftCell="A4" activePane="bottomLeft" state="frozen"/>
      <selection pane="bottomLeft" activeCell="A5" sqref="A5"/>
    </sheetView>
  </sheetViews>
  <sheetFormatPr baseColWidth="10" defaultColWidth="11.44140625" defaultRowHeight="14.4" x14ac:dyDescent="0.3"/>
  <cols>
    <col min="1" max="1" width="12.6640625" customWidth="1"/>
    <col min="2" max="2" width="12" customWidth="1"/>
    <col min="3" max="3" width="11.109375" customWidth="1"/>
    <col min="4" max="4" width="34.5546875" customWidth="1"/>
    <col min="5" max="5" width="43.6640625" customWidth="1"/>
    <col min="6" max="6" width="8" bestFit="1" customWidth="1"/>
    <col min="7" max="7" width="33" customWidth="1"/>
    <col min="8" max="8" width="34.44140625" customWidth="1"/>
  </cols>
  <sheetData>
    <row r="1" spans="1:8" s="49" customFormat="1" ht="54.9" customHeight="1" x14ac:dyDescent="0.3">
      <c r="C1" s="50" t="s">
        <v>45</v>
      </c>
      <c r="D1" s="53" t="s">
        <v>50</v>
      </c>
    </row>
    <row r="2" spans="1:8" s="49" customFormat="1" ht="54.9" customHeight="1" x14ac:dyDescent="0.3">
      <c r="C2" s="50" t="s">
        <v>17</v>
      </c>
      <c r="D2" s="54" t="s">
        <v>9773</v>
      </c>
    </row>
    <row r="3" spans="1:8" s="49" customFormat="1" ht="9" customHeight="1" x14ac:dyDescent="0.3">
      <c r="C3" s="50"/>
      <c r="D3" s="52"/>
    </row>
    <row r="4" spans="1:8" x14ac:dyDescent="0.3">
      <c r="A4" s="59" t="s">
        <v>32</v>
      </c>
      <c r="B4" s="60" t="s">
        <v>47</v>
      </c>
      <c r="C4" s="60" t="s">
        <v>44</v>
      </c>
      <c r="D4" s="60" t="s">
        <v>48</v>
      </c>
      <c r="E4" s="60" t="s">
        <v>51</v>
      </c>
      <c r="F4" s="60" t="s">
        <v>52</v>
      </c>
      <c r="G4" s="61" t="s">
        <v>26</v>
      </c>
      <c r="H4" s="62" t="s">
        <v>49</v>
      </c>
    </row>
    <row r="5" spans="1:8" x14ac:dyDescent="0.3">
      <c r="A5" s="56" t="str" cm="1">
        <f t="array" ref="A5">IFERROR(_xlfn._xlws.FILTER(Pedidos_Referencia,(tblPedidos[Movimiento en SAP]=IF(D1="Solicitud de Traslado","Solicitud de TRASLADO","SALIDA de mercancías")) * tblPedidos[Cantidad Preparada]&lt;&gt;0),"")</f>
        <v/>
      </c>
      <c r="B5" s="57"/>
      <c r="C5" s="57" t="str" cm="1">
        <f t="array" ref="C5">IFERROR(_xlfn._xlws.FILTER(Pedidos_Cantidad_Preparada,(tblPedidos[Movimiento en SAP]=IF(D1="Solicitud de Traslado","Solicitud de TRASLADO","SALIDA de mercancías")) * tblPedidos[Cantidad Preparada]&lt;&gt;0),"")</f>
        <v/>
      </c>
      <c r="D5" s="57"/>
      <c r="E5" s="57"/>
      <c r="F5" s="57" t="str">
        <f>IF(A5&lt;&gt;"",LEFT($D$2,3),"")</f>
        <v/>
      </c>
      <c r="G5" s="57" t="str" cm="1">
        <f t="array" ref="G5">IFERROR(_xlfn._xlws.FILTER(Pedidos_Descripción,(tblPedidos[Movimiento en SAP]=IF(D1="Solicitud de Traslado","Solicitud de TRASLADO","SALIDA de mercancías")) * tblPedidos[Cantidad Preparada]&lt;&gt;0),"")</f>
        <v/>
      </c>
      <c r="H5" s="58" t="str" cm="1">
        <f t="array" ref="H5">IFERROR(IF('SAP - Salidas'!$A5&lt;&gt;"",_xlfn.ARRAYTOTEXT(_xlfn._xlws.FILTER(tblLotes[Lote y Cantidad],tblLotes[Referencia]='SAP - Salidas'!$A5)),""),"")</f>
        <v/>
      </c>
    </row>
    <row r="6" spans="1:8" x14ac:dyDescent="0.3">
      <c r="F6" s="57" t="str">
        <f t="shared" ref="F6:F69" si="0">IF(A6&lt;&gt;"",LEFT($D$2,3),"")</f>
        <v/>
      </c>
      <c r="H6" s="58" t="str" cm="1">
        <f t="array" ref="H6">IFERROR(IF('SAP - Salidas'!$A6&lt;&gt;"",_xlfn.ARRAYTOTEXT(_xlfn._xlws.FILTER(tblLotes[Lote y Cantidad],tblLotes[Referencia]='SAP - Salidas'!$A6)),""),"")</f>
        <v/>
      </c>
    </row>
    <row r="7" spans="1:8" x14ac:dyDescent="0.3">
      <c r="F7" s="57" t="str">
        <f t="shared" si="0"/>
        <v/>
      </c>
      <c r="H7" s="58" t="str" cm="1">
        <f t="array" ref="H7">IFERROR(IF('SAP - Salidas'!$A7&lt;&gt;"",_xlfn.ARRAYTOTEXT(_xlfn._xlws.FILTER(tblLotes[Lote y Cantidad],tblLotes[Referencia]='SAP - Salidas'!$A7)),""),"")</f>
        <v/>
      </c>
    </row>
    <row r="8" spans="1:8" x14ac:dyDescent="0.3">
      <c r="F8" s="57" t="str">
        <f t="shared" si="0"/>
        <v/>
      </c>
      <c r="H8" s="58" t="str" cm="1">
        <f t="array" ref="H8">IFERROR(IF('SAP - Salidas'!$A8&lt;&gt;"",_xlfn.ARRAYTOTEXT(_xlfn._xlws.FILTER(tblLotes[Lote y Cantidad],tblLotes[Referencia]='SAP - Salidas'!$A8)),""),"")</f>
        <v/>
      </c>
    </row>
    <row r="9" spans="1:8" x14ac:dyDescent="0.3">
      <c r="F9" s="57" t="str">
        <f t="shared" si="0"/>
        <v/>
      </c>
      <c r="H9" s="58" t="str" cm="1">
        <f t="array" ref="H9">IFERROR(IF('SAP - Salidas'!$A9&lt;&gt;"",_xlfn.ARRAYTOTEXT(_xlfn._xlws.FILTER(tblLotes[Lote y Cantidad],tblLotes[Referencia]='SAP - Salidas'!$A9)),""),"")</f>
        <v/>
      </c>
    </row>
    <row r="10" spans="1:8" x14ac:dyDescent="0.3">
      <c r="F10" s="57" t="str">
        <f t="shared" si="0"/>
        <v/>
      </c>
      <c r="H10" s="58" t="str" cm="1">
        <f t="array" ref="H10">IFERROR(IF('SAP - Salidas'!$A10&lt;&gt;"",_xlfn.ARRAYTOTEXT(_xlfn._xlws.FILTER(tblLotes[Lote y Cantidad],tblLotes[Referencia]='SAP - Salidas'!$A10)),""),"")</f>
        <v/>
      </c>
    </row>
    <row r="11" spans="1:8" x14ac:dyDescent="0.3">
      <c r="F11" s="57" t="str">
        <f t="shared" si="0"/>
        <v/>
      </c>
      <c r="H11" s="58" t="str" cm="1">
        <f t="array" ref="H11">IFERROR(IF('SAP - Salidas'!$A11&lt;&gt;"",_xlfn.ARRAYTOTEXT(_xlfn._xlws.FILTER(tblLotes[Lote y Cantidad],tblLotes[Referencia]='SAP - Salidas'!$A11)),""),"")</f>
        <v/>
      </c>
    </row>
    <row r="12" spans="1:8" x14ac:dyDescent="0.3">
      <c r="F12" s="57" t="str">
        <f t="shared" si="0"/>
        <v/>
      </c>
      <c r="H12" s="58" t="str" cm="1">
        <f t="array" ref="H12">IFERROR(IF('SAP - Salidas'!$A12&lt;&gt;"",_xlfn.ARRAYTOTEXT(_xlfn._xlws.FILTER(tblLotes[Lote y Cantidad],tblLotes[Referencia]='SAP - Salidas'!$A12)),""),"")</f>
        <v/>
      </c>
    </row>
    <row r="13" spans="1:8" x14ac:dyDescent="0.3">
      <c r="F13" s="57" t="str">
        <f t="shared" si="0"/>
        <v/>
      </c>
      <c r="H13" s="58" t="str" cm="1">
        <f t="array" ref="H13">IFERROR(IF('SAP - Salidas'!$A13&lt;&gt;"",_xlfn.ARRAYTOTEXT(_xlfn._xlws.FILTER(tblLotes[Lote y Cantidad],tblLotes[Referencia]='SAP - Salidas'!$A13)),""),"")</f>
        <v/>
      </c>
    </row>
    <row r="14" spans="1:8" x14ac:dyDescent="0.3">
      <c r="F14" s="57" t="str">
        <f t="shared" si="0"/>
        <v/>
      </c>
      <c r="H14" s="58" t="str" cm="1">
        <f t="array" ref="H14">IFERROR(IF('SAP - Salidas'!$A14&lt;&gt;"",_xlfn.ARRAYTOTEXT(_xlfn._xlws.FILTER(tblLotes[Lote y Cantidad],tblLotes[Referencia]='SAP - Salidas'!$A14)),""),"")</f>
        <v/>
      </c>
    </row>
    <row r="15" spans="1:8" x14ac:dyDescent="0.3">
      <c r="F15" s="57" t="str">
        <f t="shared" si="0"/>
        <v/>
      </c>
      <c r="H15" s="58" t="str" cm="1">
        <f t="array" ref="H15">IFERROR(IF('SAP - Salidas'!$A15&lt;&gt;"",_xlfn.ARRAYTOTEXT(_xlfn._xlws.FILTER(tblLotes[Lote y Cantidad],tblLotes[Referencia]='SAP - Salidas'!$A15)),""),"")</f>
        <v/>
      </c>
    </row>
    <row r="16" spans="1:8" x14ac:dyDescent="0.3">
      <c r="F16" s="57" t="str">
        <f t="shared" si="0"/>
        <v/>
      </c>
      <c r="H16" s="58" t="str" cm="1">
        <f t="array" ref="H16">IFERROR(IF('SAP - Salidas'!$A16&lt;&gt;"",_xlfn.ARRAYTOTEXT(_xlfn._xlws.FILTER(tblLotes[Lote y Cantidad],tblLotes[Referencia]='SAP - Salidas'!$A16)),""),"")</f>
        <v/>
      </c>
    </row>
    <row r="17" spans="6:8" x14ac:dyDescent="0.3">
      <c r="F17" s="57" t="str">
        <f t="shared" si="0"/>
        <v/>
      </c>
      <c r="H17" s="58" t="str" cm="1">
        <f t="array" ref="H17">IFERROR(IF('SAP - Salidas'!$A17&lt;&gt;"",_xlfn.ARRAYTOTEXT(_xlfn._xlws.FILTER(tblLotes[Lote y Cantidad],tblLotes[Referencia]='SAP - Salidas'!$A17)),""),"")</f>
        <v/>
      </c>
    </row>
    <row r="18" spans="6:8" x14ac:dyDescent="0.3">
      <c r="F18" s="57" t="str">
        <f t="shared" si="0"/>
        <v/>
      </c>
      <c r="H18" s="58" t="str" cm="1">
        <f t="array" ref="H18">IFERROR(IF('SAP - Salidas'!$A18&lt;&gt;"",_xlfn.ARRAYTOTEXT(_xlfn._xlws.FILTER(tblLotes[Lote y Cantidad],tblLotes[Referencia]='SAP - Salidas'!$A18)),""),"")</f>
        <v/>
      </c>
    </row>
    <row r="19" spans="6:8" x14ac:dyDescent="0.3">
      <c r="F19" s="57" t="str">
        <f t="shared" si="0"/>
        <v/>
      </c>
      <c r="H19" s="58" t="str" cm="1">
        <f t="array" ref="H19">IFERROR(IF('SAP - Salidas'!$A19&lt;&gt;"",_xlfn.ARRAYTOTEXT(_xlfn._xlws.FILTER(tblLotes[Lote y Cantidad],tblLotes[Referencia]='SAP - Salidas'!$A19)),""),"")</f>
        <v/>
      </c>
    </row>
    <row r="20" spans="6:8" x14ac:dyDescent="0.3">
      <c r="F20" s="57" t="str">
        <f t="shared" si="0"/>
        <v/>
      </c>
      <c r="H20" s="58" t="str" cm="1">
        <f t="array" ref="H20">IFERROR(IF('SAP - Salidas'!$A20&lt;&gt;"",_xlfn.ARRAYTOTEXT(_xlfn._xlws.FILTER(tblLotes[Lote y Cantidad],tblLotes[Referencia]='SAP - Salidas'!$A20)),""),"")</f>
        <v/>
      </c>
    </row>
    <row r="21" spans="6:8" x14ac:dyDescent="0.3">
      <c r="F21" s="57" t="str">
        <f t="shared" si="0"/>
        <v/>
      </c>
      <c r="H21" s="58" t="str" cm="1">
        <f t="array" ref="H21">IFERROR(IF('SAP - Salidas'!$A21&lt;&gt;"",_xlfn.ARRAYTOTEXT(_xlfn._xlws.FILTER(tblLotes[Lote y Cantidad],tblLotes[Referencia]='SAP - Salidas'!$A21)),""),"")</f>
        <v/>
      </c>
    </row>
    <row r="22" spans="6:8" x14ac:dyDescent="0.3">
      <c r="F22" s="57" t="str">
        <f t="shared" si="0"/>
        <v/>
      </c>
      <c r="H22" s="58" t="str" cm="1">
        <f t="array" ref="H22">IFERROR(IF('SAP - Salidas'!$A22&lt;&gt;"",_xlfn.ARRAYTOTEXT(_xlfn._xlws.FILTER(tblLotes[Lote y Cantidad],tblLotes[Referencia]='SAP - Salidas'!$A22)),""),"")</f>
        <v/>
      </c>
    </row>
    <row r="23" spans="6:8" x14ac:dyDescent="0.3">
      <c r="F23" s="57" t="str">
        <f t="shared" si="0"/>
        <v/>
      </c>
      <c r="H23" s="58" t="str" cm="1">
        <f t="array" ref="H23">IFERROR(IF('SAP - Salidas'!$A23&lt;&gt;"",_xlfn.ARRAYTOTEXT(_xlfn._xlws.FILTER(tblLotes[Lote y Cantidad],tblLotes[Referencia]='SAP - Salidas'!$A23)),""),"")</f>
        <v/>
      </c>
    </row>
    <row r="24" spans="6:8" x14ac:dyDescent="0.3">
      <c r="F24" s="57" t="str">
        <f t="shared" si="0"/>
        <v/>
      </c>
      <c r="H24" s="58" t="str" cm="1">
        <f t="array" ref="H24">IFERROR(IF('SAP - Salidas'!$A24&lt;&gt;"",_xlfn.ARRAYTOTEXT(_xlfn._xlws.FILTER(tblLotes[Lote y Cantidad],tblLotes[Referencia]='SAP - Salidas'!$A24)),""),"")</f>
        <v/>
      </c>
    </row>
    <row r="25" spans="6:8" x14ac:dyDescent="0.3">
      <c r="F25" s="57" t="str">
        <f t="shared" si="0"/>
        <v/>
      </c>
      <c r="H25" s="58" t="str" cm="1">
        <f t="array" ref="H25">IFERROR(IF('SAP - Salidas'!$A25&lt;&gt;"",_xlfn.ARRAYTOTEXT(_xlfn._xlws.FILTER(tblLotes[Lote y Cantidad],tblLotes[Referencia]='SAP - Salidas'!$A25)),""),"")</f>
        <v/>
      </c>
    </row>
    <row r="26" spans="6:8" x14ac:dyDescent="0.3">
      <c r="F26" s="57" t="str">
        <f t="shared" si="0"/>
        <v/>
      </c>
      <c r="H26" s="58" t="str" cm="1">
        <f t="array" ref="H26">IFERROR(IF('SAP - Salidas'!$A26&lt;&gt;"",_xlfn.ARRAYTOTEXT(_xlfn._xlws.FILTER(tblLotes[Lote y Cantidad],tblLotes[Referencia]='SAP - Salidas'!$A26)),""),"")</f>
        <v/>
      </c>
    </row>
    <row r="27" spans="6:8" x14ac:dyDescent="0.3">
      <c r="F27" s="57" t="str">
        <f t="shared" si="0"/>
        <v/>
      </c>
      <c r="H27" s="58" t="str" cm="1">
        <f t="array" ref="H27">IFERROR(IF('SAP - Salidas'!$A27&lt;&gt;"",_xlfn.ARRAYTOTEXT(_xlfn._xlws.FILTER(tblLotes[Lote y Cantidad],tblLotes[Referencia]='SAP - Salidas'!$A27)),""),"")</f>
        <v/>
      </c>
    </row>
    <row r="28" spans="6:8" x14ac:dyDescent="0.3">
      <c r="F28" s="57" t="str">
        <f t="shared" si="0"/>
        <v/>
      </c>
      <c r="H28" s="58" t="str" cm="1">
        <f t="array" ref="H28">IFERROR(IF('SAP - Salidas'!$A28&lt;&gt;"",_xlfn.ARRAYTOTEXT(_xlfn._xlws.FILTER(tblLotes[Lote y Cantidad],tblLotes[Referencia]='SAP - Salidas'!$A28)),""),"")</f>
        <v/>
      </c>
    </row>
    <row r="29" spans="6:8" x14ac:dyDescent="0.3">
      <c r="F29" s="57" t="str">
        <f t="shared" si="0"/>
        <v/>
      </c>
      <c r="H29" s="58" t="str" cm="1">
        <f t="array" ref="H29">IFERROR(IF('SAP - Salidas'!$A29&lt;&gt;"",_xlfn.ARRAYTOTEXT(_xlfn._xlws.FILTER(tblLotes[Lote y Cantidad],tblLotes[Referencia]='SAP - Salidas'!$A29)),""),"")</f>
        <v/>
      </c>
    </row>
    <row r="30" spans="6:8" x14ac:dyDescent="0.3">
      <c r="F30" s="57" t="str">
        <f t="shared" si="0"/>
        <v/>
      </c>
      <c r="H30" s="58" t="str" cm="1">
        <f t="array" ref="H30">IFERROR(IF('SAP - Salidas'!$A30&lt;&gt;"",_xlfn.ARRAYTOTEXT(_xlfn._xlws.FILTER(tblLotes[Lote y Cantidad],tblLotes[Referencia]='SAP - Salidas'!$A30)),""),"")</f>
        <v/>
      </c>
    </row>
    <row r="31" spans="6:8" x14ac:dyDescent="0.3">
      <c r="F31" s="57" t="str">
        <f t="shared" si="0"/>
        <v/>
      </c>
      <c r="H31" s="58" t="str" cm="1">
        <f t="array" ref="H31">IFERROR(IF('SAP - Salidas'!$A31&lt;&gt;"",_xlfn.ARRAYTOTEXT(_xlfn._xlws.FILTER(tblLotes[Lote y Cantidad],tblLotes[Referencia]='SAP - Salidas'!$A31)),""),"")</f>
        <v/>
      </c>
    </row>
    <row r="32" spans="6:8" x14ac:dyDescent="0.3">
      <c r="F32" s="57" t="str">
        <f t="shared" si="0"/>
        <v/>
      </c>
      <c r="H32" s="58" t="str" cm="1">
        <f t="array" ref="H32">IFERROR(IF('SAP - Salidas'!$A32&lt;&gt;"",_xlfn.ARRAYTOTEXT(_xlfn._xlws.FILTER(tblLotes[Lote y Cantidad],tblLotes[Referencia]='SAP - Salidas'!$A32)),""),"")</f>
        <v/>
      </c>
    </row>
    <row r="33" spans="6:8" x14ac:dyDescent="0.3">
      <c r="F33" s="57" t="str">
        <f t="shared" si="0"/>
        <v/>
      </c>
      <c r="H33" s="58" t="str" cm="1">
        <f t="array" ref="H33">IFERROR(IF('SAP - Salidas'!$A33&lt;&gt;"",_xlfn.ARRAYTOTEXT(_xlfn._xlws.FILTER(tblLotes[Lote y Cantidad],tblLotes[Referencia]='SAP - Salidas'!$A33)),""),"")</f>
        <v/>
      </c>
    </row>
    <row r="34" spans="6:8" x14ac:dyDescent="0.3">
      <c r="F34" s="57" t="str">
        <f t="shared" si="0"/>
        <v/>
      </c>
      <c r="H34" s="58" t="str" cm="1">
        <f t="array" ref="H34">IFERROR(IF('SAP - Salidas'!$A34&lt;&gt;"",_xlfn.ARRAYTOTEXT(_xlfn._xlws.FILTER(tblLotes[Lote y Cantidad],tblLotes[Referencia]='SAP - Salidas'!$A34)),""),"")</f>
        <v/>
      </c>
    </row>
    <row r="35" spans="6:8" x14ac:dyDescent="0.3">
      <c r="F35" s="57" t="str">
        <f t="shared" si="0"/>
        <v/>
      </c>
      <c r="H35" s="58" t="str" cm="1">
        <f t="array" ref="H35">IFERROR(IF('SAP - Salidas'!$A35&lt;&gt;"",_xlfn.ARRAYTOTEXT(_xlfn._xlws.FILTER(tblLotes[Lote y Cantidad],tblLotes[Referencia]='SAP - Salidas'!$A35)),""),"")</f>
        <v/>
      </c>
    </row>
    <row r="36" spans="6:8" x14ac:dyDescent="0.3">
      <c r="F36" s="57" t="str">
        <f t="shared" si="0"/>
        <v/>
      </c>
      <c r="H36" s="58" t="str" cm="1">
        <f t="array" ref="H36">IFERROR(IF('SAP - Salidas'!$A36&lt;&gt;"",_xlfn.ARRAYTOTEXT(_xlfn._xlws.FILTER(tblLotes[Lote y Cantidad],tblLotes[Referencia]='SAP - Salidas'!$A36)),""),"")</f>
        <v/>
      </c>
    </row>
    <row r="37" spans="6:8" x14ac:dyDescent="0.3">
      <c r="F37" s="57" t="str">
        <f t="shared" si="0"/>
        <v/>
      </c>
      <c r="H37" s="58" t="str" cm="1">
        <f t="array" ref="H37">IFERROR(IF('SAP - Salidas'!$A37&lt;&gt;"",_xlfn.ARRAYTOTEXT(_xlfn._xlws.FILTER(tblLotes[Lote y Cantidad],tblLotes[Referencia]='SAP - Salidas'!$A37)),""),"")</f>
        <v/>
      </c>
    </row>
    <row r="38" spans="6:8" x14ac:dyDescent="0.3">
      <c r="F38" s="57" t="str">
        <f t="shared" si="0"/>
        <v/>
      </c>
      <c r="H38" s="58" t="str" cm="1">
        <f t="array" ref="H38">IFERROR(IF('SAP - Salidas'!$A38&lt;&gt;"",_xlfn.ARRAYTOTEXT(_xlfn._xlws.FILTER(tblLotes[Lote y Cantidad],tblLotes[Referencia]='SAP - Salidas'!$A38)),""),"")</f>
        <v/>
      </c>
    </row>
    <row r="39" spans="6:8" x14ac:dyDescent="0.3">
      <c r="F39" s="57" t="str">
        <f t="shared" si="0"/>
        <v/>
      </c>
      <c r="H39" s="58" t="str" cm="1">
        <f t="array" ref="H39">IFERROR(IF('SAP - Salidas'!$A39&lt;&gt;"",_xlfn.ARRAYTOTEXT(_xlfn._xlws.FILTER(tblLotes[Lote y Cantidad],tblLotes[Referencia]='SAP - Salidas'!$A39)),""),"")</f>
        <v/>
      </c>
    </row>
    <row r="40" spans="6:8" x14ac:dyDescent="0.3">
      <c r="F40" s="57" t="str">
        <f t="shared" si="0"/>
        <v/>
      </c>
      <c r="H40" s="58" t="str" cm="1">
        <f t="array" ref="H40">IFERROR(IF('SAP - Salidas'!$A40&lt;&gt;"",_xlfn.ARRAYTOTEXT(_xlfn._xlws.FILTER(tblLotes[Lote y Cantidad],tblLotes[Referencia]='SAP - Salidas'!$A40)),""),"")</f>
        <v/>
      </c>
    </row>
    <row r="41" spans="6:8" x14ac:dyDescent="0.3">
      <c r="F41" s="57" t="str">
        <f t="shared" si="0"/>
        <v/>
      </c>
      <c r="H41" s="58" t="str" cm="1">
        <f t="array" ref="H41">IFERROR(IF('SAP - Salidas'!$A41&lt;&gt;"",_xlfn.ARRAYTOTEXT(_xlfn._xlws.FILTER(tblLotes[Lote y Cantidad],tblLotes[Referencia]='SAP - Salidas'!$A41)),""),"")</f>
        <v/>
      </c>
    </row>
    <row r="42" spans="6:8" x14ac:dyDescent="0.3">
      <c r="F42" s="57" t="str">
        <f t="shared" si="0"/>
        <v/>
      </c>
      <c r="H42" s="58" t="str" cm="1">
        <f t="array" ref="H42">IFERROR(IF('SAP - Salidas'!$A42&lt;&gt;"",_xlfn.ARRAYTOTEXT(_xlfn._xlws.FILTER(tblLotes[Lote y Cantidad],tblLotes[Referencia]='SAP - Salidas'!$A42)),""),"")</f>
        <v/>
      </c>
    </row>
    <row r="43" spans="6:8" x14ac:dyDescent="0.3">
      <c r="F43" s="57" t="str">
        <f t="shared" si="0"/>
        <v/>
      </c>
      <c r="H43" s="58" t="str" cm="1">
        <f t="array" ref="H43">IFERROR(IF('SAP - Salidas'!$A43&lt;&gt;"",_xlfn.ARRAYTOTEXT(_xlfn._xlws.FILTER(tblLotes[Lote y Cantidad],tblLotes[Referencia]='SAP - Salidas'!$A43)),""),"")</f>
        <v/>
      </c>
    </row>
    <row r="44" spans="6:8" x14ac:dyDescent="0.3">
      <c r="F44" s="57" t="str">
        <f t="shared" si="0"/>
        <v/>
      </c>
      <c r="H44" s="58" t="str" cm="1">
        <f t="array" ref="H44">IFERROR(IF('SAP - Salidas'!$A44&lt;&gt;"",_xlfn.ARRAYTOTEXT(_xlfn._xlws.FILTER(tblLotes[Lote y Cantidad],tblLotes[Referencia]='SAP - Salidas'!$A44)),""),"")</f>
        <v/>
      </c>
    </row>
    <row r="45" spans="6:8" x14ac:dyDescent="0.3">
      <c r="F45" s="57" t="str">
        <f t="shared" si="0"/>
        <v/>
      </c>
      <c r="H45" s="58" t="str" cm="1">
        <f t="array" ref="H45">IFERROR(IF('SAP - Salidas'!$A45&lt;&gt;"",_xlfn.ARRAYTOTEXT(_xlfn._xlws.FILTER(tblLotes[Lote y Cantidad],tblLotes[Referencia]='SAP - Salidas'!$A45)),""),"")</f>
        <v/>
      </c>
    </row>
    <row r="46" spans="6:8" x14ac:dyDescent="0.3">
      <c r="F46" s="57" t="str">
        <f t="shared" si="0"/>
        <v/>
      </c>
      <c r="H46" s="58" t="str" cm="1">
        <f t="array" ref="H46">IFERROR(IF('SAP - Salidas'!$A46&lt;&gt;"",_xlfn.ARRAYTOTEXT(_xlfn._xlws.FILTER(tblLotes[Lote y Cantidad],tblLotes[Referencia]='SAP - Salidas'!$A46)),""),"")</f>
        <v/>
      </c>
    </row>
    <row r="47" spans="6:8" x14ac:dyDescent="0.3">
      <c r="F47" s="57" t="str">
        <f t="shared" si="0"/>
        <v/>
      </c>
      <c r="H47" s="58" t="str" cm="1">
        <f t="array" ref="H47">IFERROR(IF('SAP - Salidas'!$A47&lt;&gt;"",_xlfn.ARRAYTOTEXT(_xlfn._xlws.FILTER(tblLotes[Lote y Cantidad],tblLotes[Referencia]='SAP - Salidas'!$A47)),""),"")</f>
        <v/>
      </c>
    </row>
    <row r="48" spans="6:8" x14ac:dyDescent="0.3">
      <c r="F48" s="57" t="str">
        <f t="shared" si="0"/>
        <v/>
      </c>
      <c r="H48" s="58" t="str" cm="1">
        <f t="array" ref="H48">IFERROR(IF('SAP - Salidas'!$A48&lt;&gt;"",_xlfn.ARRAYTOTEXT(_xlfn._xlws.FILTER(tblLotes[Lote y Cantidad],tblLotes[Referencia]='SAP - Salidas'!$A48)),""),"")</f>
        <v/>
      </c>
    </row>
    <row r="49" spans="6:8" x14ac:dyDescent="0.3">
      <c r="F49" s="57" t="str">
        <f t="shared" si="0"/>
        <v/>
      </c>
      <c r="H49" s="58" t="str" cm="1">
        <f t="array" ref="H49">IFERROR(IF('SAP - Salidas'!$A49&lt;&gt;"",_xlfn.ARRAYTOTEXT(_xlfn._xlws.FILTER(tblLotes[Lote y Cantidad],tblLotes[Referencia]='SAP - Salidas'!$A49)),""),"")</f>
        <v/>
      </c>
    </row>
    <row r="50" spans="6:8" x14ac:dyDescent="0.3">
      <c r="F50" s="57" t="str">
        <f t="shared" si="0"/>
        <v/>
      </c>
      <c r="H50" s="58" t="str" cm="1">
        <f t="array" ref="H50">IFERROR(IF('SAP - Salidas'!$A50&lt;&gt;"",_xlfn.ARRAYTOTEXT(_xlfn._xlws.FILTER(tblLotes[Lote y Cantidad],tblLotes[Referencia]='SAP - Salidas'!$A50)),""),"")</f>
        <v/>
      </c>
    </row>
    <row r="51" spans="6:8" x14ac:dyDescent="0.3">
      <c r="F51" s="57" t="str">
        <f t="shared" si="0"/>
        <v/>
      </c>
      <c r="H51" s="58" t="str" cm="1">
        <f t="array" ref="H51">IFERROR(IF('SAP - Salidas'!$A51&lt;&gt;"",_xlfn.ARRAYTOTEXT(_xlfn._xlws.FILTER(tblLotes[Lote y Cantidad],tblLotes[Referencia]='SAP - Salidas'!$A51)),""),"")</f>
        <v/>
      </c>
    </row>
    <row r="52" spans="6:8" x14ac:dyDescent="0.3">
      <c r="F52" s="57" t="str">
        <f t="shared" si="0"/>
        <v/>
      </c>
      <c r="H52" s="58" t="str" cm="1">
        <f t="array" ref="H52">IFERROR(IF('SAP - Salidas'!$A52&lt;&gt;"",_xlfn.ARRAYTOTEXT(_xlfn._xlws.FILTER(tblLotes[Lote y Cantidad],tblLotes[Referencia]='SAP - Salidas'!$A52)),""),"")</f>
        <v/>
      </c>
    </row>
    <row r="53" spans="6:8" x14ac:dyDescent="0.3">
      <c r="F53" s="57" t="str">
        <f t="shared" si="0"/>
        <v/>
      </c>
      <c r="H53" s="58" t="str" cm="1">
        <f t="array" ref="H53">IFERROR(IF('SAP - Salidas'!$A53&lt;&gt;"",_xlfn.ARRAYTOTEXT(_xlfn._xlws.FILTER(tblLotes[Lote y Cantidad],tblLotes[Referencia]='SAP - Salidas'!$A53)),""),"")</f>
        <v/>
      </c>
    </row>
    <row r="54" spans="6:8" x14ac:dyDescent="0.3">
      <c r="F54" s="57" t="str">
        <f t="shared" si="0"/>
        <v/>
      </c>
      <c r="H54" s="58" t="str" cm="1">
        <f t="array" ref="H54">IFERROR(IF('SAP - Salidas'!$A54&lt;&gt;"",_xlfn.ARRAYTOTEXT(_xlfn._xlws.FILTER(tblLotes[Lote y Cantidad],tblLotes[Referencia]='SAP - Salidas'!$A54)),""),"")</f>
        <v/>
      </c>
    </row>
    <row r="55" spans="6:8" x14ac:dyDescent="0.3">
      <c r="F55" s="57" t="str">
        <f t="shared" si="0"/>
        <v/>
      </c>
      <c r="H55" s="58" t="str" cm="1">
        <f t="array" ref="H55">IFERROR(IF('SAP - Salidas'!$A55&lt;&gt;"",_xlfn.ARRAYTOTEXT(_xlfn._xlws.FILTER(tblLotes[Lote y Cantidad],tblLotes[Referencia]='SAP - Salidas'!$A55)),""),"")</f>
        <v/>
      </c>
    </row>
    <row r="56" spans="6:8" x14ac:dyDescent="0.3">
      <c r="F56" s="57" t="str">
        <f t="shared" si="0"/>
        <v/>
      </c>
      <c r="H56" s="58" t="str" cm="1">
        <f t="array" ref="H56">IFERROR(IF('SAP - Salidas'!$A56&lt;&gt;"",_xlfn.ARRAYTOTEXT(_xlfn._xlws.FILTER(tblLotes[Lote y Cantidad],tblLotes[Referencia]='SAP - Salidas'!$A56)),""),"")</f>
        <v/>
      </c>
    </row>
    <row r="57" spans="6:8" x14ac:dyDescent="0.3">
      <c r="F57" s="57" t="str">
        <f t="shared" si="0"/>
        <v/>
      </c>
      <c r="H57" s="58" t="str" cm="1">
        <f t="array" ref="H57">IFERROR(IF('SAP - Salidas'!$A57&lt;&gt;"",_xlfn.ARRAYTOTEXT(_xlfn._xlws.FILTER(tblLotes[Lote y Cantidad],tblLotes[Referencia]='SAP - Salidas'!$A57)),""),"")</f>
        <v/>
      </c>
    </row>
    <row r="58" spans="6:8" x14ac:dyDescent="0.3">
      <c r="F58" s="57" t="str">
        <f t="shared" si="0"/>
        <v/>
      </c>
      <c r="H58" s="58" t="str" cm="1">
        <f t="array" ref="H58">IFERROR(IF('SAP - Salidas'!$A58&lt;&gt;"",_xlfn.ARRAYTOTEXT(_xlfn._xlws.FILTER(tblLotes[Lote y Cantidad],tblLotes[Referencia]='SAP - Salidas'!$A58)),""),"")</f>
        <v/>
      </c>
    </row>
    <row r="59" spans="6:8" x14ac:dyDescent="0.3">
      <c r="F59" s="57" t="str">
        <f t="shared" si="0"/>
        <v/>
      </c>
      <c r="H59" s="58" t="str" cm="1">
        <f t="array" ref="H59">IFERROR(IF('SAP - Salidas'!$A59&lt;&gt;"",_xlfn.ARRAYTOTEXT(_xlfn._xlws.FILTER(tblLotes[Lote y Cantidad],tblLotes[Referencia]='SAP - Salidas'!$A59)),""),"")</f>
        <v/>
      </c>
    </row>
    <row r="60" spans="6:8" x14ac:dyDescent="0.3">
      <c r="F60" s="57" t="str">
        <f t="shared" si="0"/>
        <v/>
      </c>
      <c r="H60" s="58" t="str" cm="1">
        <f t="array" ref="H60">IFERROR(IF('SAP - Salidas'!$A60&lt;&gt;"",_xlfn.ARRAYTOTEXT(_xlfn._xlws.FILTER(tblLotes[Lote y Cantidad],tblLotes[Referencia]='SAP - Salidas'!$A60)),""),"")</f>
        <v/>
      </c>
    </row>
    <row r="61" spans="6:8" x14ac:dyDescent="0.3">
      <c r="F61" s="57" t="str">
        <f t="shared" si="0"/>
        <v/>
      </c>
      <c r="H61" s="58" t="str" cm="1">
        <f t="array" ref="H61">IFERROR(IF('SAP - Salidas'!$A61&lt;&gt;"",_xlfn.ARRAYTOTEXT(_xlfn._xlws.FILTER(tblLotes[Lote y Cantidad],tblLotes[Referencia]='SAP - Salidas'!$A61)),""),"")</f>
        <v/>
      </c>
    </row>
    <row r="62" spans="6:8" x14ac:dyDescent="0.3">
      <c r="F62" s="57" t="str">
        <f t="shared" si="0"/>
        <v/>
      </c>
      <c r="H62" s="58" t="str" cm="1">
        <f t="array" ref="H62">IFERROR(IF('SAP - Salidas'!$A62&lt;&gt;"",_xlfn.ARRAYTOTEXT(_xlfn._xlws.FILTER(tblLotes[Lote y Cantidad],tblLotes[Referencia]='SAP - Salidas'!$A62)),""),"")</f>
        <v/>
      </c>
    </row>
    <row r="63" spans="6:8" x14ac:dyDescent="0.3">
      <c r="F63" s="57" t="str">
        <f t="shared" si="0"/>
        <v/>
      </c>
      <c r="H63" s="58" t="str" cm="1">
        <f t="array" ref="H63">IFERROR(IF('SAP - Salidas'!$A63&lt;&gt;"",_xlfn.ARRAYTOTEXT(_xlfn._xlws.FILTER(tblLotes[Lote y Cantidad],tblLotes[Referencia]='SAP - Salidas'!$A63)),""),"")</f>
        <v/>
      </c>
    </row>
    <row r="64" spans="6:8" x14ac:dyDescent="0.3">
      <c r="F64" s="57" t="str">
        <f t="shared" si="0"/>
        <v/>
      </c>
      <c r="H64" s="58" t="str" cm="1">
        <f t="array" ref="H64">IFERROR(IF('SAP - Salidas'!$A64&lt;&gt;"",_xlfn.ARRAYTOTEXT(_xlfn._xlws.FILTER(tblLotes[Lote y Cantidad],tblLotes[Referencia]='SAP - Salidas'!$A64)),""),"")</f>
        <v/>
      </c>
    </row>
    <row r="65" spans="6:8" x14ac:dyDescent="0.3">
      <c r="F65" s="57" t="str">
        <f t="shared" si="0"/>
        <v/>
      </c>
      <c r="H65" s="58" t="str" cm="1">
        <f t="array" ref="H65">IFERROR(IF('SAP - Salidas'!$A65&lt;&gt;"",_xlfn.ARRAYTOTEXT(_xlfn._xlws.FILTER(tblLotes[Lote y Cantidad],tblLotes[Referencia]='SAP - Salidas'!$A65)),""),"")</f>
        <v/>
      </c>
    </row>
    <row r="66" spans="6:8" x14ac:dyDescent="0.3">
      <c r="F66" s="57" t="str">
        <f t="shared" si="0"/>
        <v/>
      </c>
      <c r="H66" s="58" t="str" cm="1">
        <f t="array" ref="H66">IFERROR(IF('SAP - Salidas'!$A66&lt;&gt;"",_xlfn.ARRAYTOTEXT(_xlfn._xlws.FILTER(tblLotes[Lote y Cantidad],tblLotes[Referencia]='SAP - Salidas'!$A66)),""),"")</f>
        <v/>
      </c>
    </row>
    <row r="67" spans="6:8" x14ac:dyDescent="0.3">
      <c r="F67" s="57" t="str">
        <f t="shared" si="0"/>
        <v/>
      </c>
      <c r="H67" s="58" t="str" cm="1">
        <f t="array" ref="H67">IFERROR(IF('SAP - Salidas'!$A67&lt;&gt;"",_xlfn.ARRAYTOTEXT(_xlfn._xlws.FILTER(tblLotes[Lote y Cantidad],tblLotes[Referencia]='SAP - Salidas'!$A67)),""),"")</f>
        <v/>
      </c>
    </row>
    <row r="68" spans="6:8" x14ac:dyDescent="0.3">
      <c r="F68" s="57" t="str">
        <f t="shared" si="0"/>
        <v/>
      </c>
      <c r="H68" s="58" t="str" cm="1">
        <f t="array" ref="H68">IFERROR(IF('SAP - Salidas'!$A68&lt;&gt;"",_xlfn.ARRAYTOTEXT(_xlfn._xlws.FILTER(tblLotes[Lote y Cantidad],tblLotes[Referencia]='SAP - Salidas'!$A68)),""),"")</f>
        <v/>
      </c>
    </row>
    <row r="69" spans="6:8" x14ac:dyDescent="0.3">
      <c r="F69" s="57" t="str">
        <f t="shared" si="0"/>
        <v/>
      </c>
      <c r="H69" s="58" t="str" cm="1">
        <f t="array" ref="H69">IFERROR(IF('SAP - Salidas'!$A69&lt;&gt;"",_xlfn.ARRAYTOTEXT(_xlfn._xlws.FILTER(tblLotes[Lote y Cantidad],tblLotes[Referencia]='SAP - Salidas'!$A69)),""),"")</f>
        <v/>
      </c>
    </row>
    <row r="70" spans="6:8" x14ac:dyDescent="0.3">
      <c r="F70" s="57" t="str">
        <f t="shared" ref="F70:F133" si="1">IF(A70&lt;&gt;"",LEFT($D$2,3),"")</f>
        <v/>
      </c>
      <c r="H70" s="58" t="str" cm="1">
        <f t="array" ref="H70">IFERROR(IF('SAP - Salidas'!$A70&lt;&gt;"",_xlfn.ARRAYTOTEXT(_xlfn._xlws.FILTER(tblLotes[Lote y Cantidad],tblLotes[Referencia]='SAP - Salidas'!$A70)),""),"")</f>
        <v/>
      </c>
    </row>
    <row r="71" spans="6:8" x14ac:dyDescent="0.3">
      <c r="F71" s="57" t="str">
        <f t="shared" si="1"/>
        <v/>
      </c>
      <c r="H71" s="58" t="str" cm="1">
        <f t="array" ref="H71">IFERROR(IF('SAP - Salidas'!$A71&lt;&gt;"",_xlfn.ARRAYTOTEXT(_xlfn._xlws.FILTER(tblLotes[Lote y Cantidad],tblLotes[Referencia]='SAP - Salidas'!$A71)),""),"")</f>
        <v/>
      </c>
    </row>
    <row r="72" spans="6:8" x14ac:dyDescent="0.3">
      <c r="F72" s="57" t="str">
        <f t="shared" si="1"/>
        <v/>
      </c>
      <c r="H72" s="58" t="str" cm="1">
        <f t="array" ref="H72">IFERROR(IF('SAP - Salidas'!$A72&lt;&gt;"",_xlfn.ARRAYTOTEXT(_xlfn._xlws.FILTER(tblLotes[Lote y Cantidad],tblLotes[Referencia]='SAP - Salidas'!$A72)),""),"")</f>
        <v/>
      </c>
    </row>
    <row r="73" spans="6:8" x14ac:dyDescent="0.3">
      <c r="F73" s="57" t="str">
        <f t="shared" si="1"/>
        <v/>
      </c>
      <c r="H73" s="58" t="str" cm="1">
        <f t="array" ref="H73">IFERROR(IF('SAP - Salidas'!$A73&lt;&gt;"",_xlfn.ARRAYTOTEXT(_xlfn._xlws.FILTER(tblLotes[Lote y Cantidad],tblLotes[Referencia]='SAP - Salidas'!$A73)),""),"")</f>
        <v/>
      </c>
    </row>
    <row r="74" spans="6:8" x14ac:dyDescent="0.3">
      <c r="F74" s="57" t="str">
        <f t="shared" si="1"/>
        <v/>
      </c>
      <c r="H74" s="58" t="str" cm="1">
        <f t="array" ref="H74">IFERROR(IF('SAP - Salidas'!$A74&lt;&gt;"",_xlfn.ARRAYTOTEXT(_xlfn._xlws.FILTER(tblLotes[Lote y Cantidad],tblLotes[Referencia]='SAP - Salidas'!$A74)),""),"")</f>
        <v/>
      </c>
    </row>
    <row r="75" spans="6:8" x14ac:dyDescent="0.3">
      <c r="F75" s="57" t="str">
        <f t="shared" si="1"/>
        <v/>
      </c>
      <c r="H75" s="58" t="str" cm="1">
        <f t="array" ref="H75">IFERROR(IF('SAP - Salidas'!$A75&lt;&gt;"",_xlfn.ARRAYTOTEXT(_xlfn._xlws.FILTER(tblLotes[Lote y Cantidad],tblLotes[Referencia]='SAP - Salidas'!$A75)),""),"")</f>
        <v/>
      </c>
    </row>
    <row r="76" spans="6:8" x14ac:dyDescent="0.3">
      <c r="F76" s="57" t="str">
        <f t="shared" si="1"/>
        <v/>
      </c>
      <c r="H76" s="58" t="str" cm="1">
        <f t="array" ref="H76">IFERROR(IF('SAP - Salidas'!$A76&lt;&gt;"",_xlfn.ARRAYTOTEXT(_xlfn._xlws.FILTER(tblLotes[Lote y Cantidad],tblLotes[Referencia]='SAP - Salidas'!$A76)),""),"")</f>
        <v/>
      </c>
    </row>
    <row r="77" spans="6:8" x14ac:dyDescent="0.3">
      <c r="F77" s="57" t="str">
        <f t="shared" si="1"/>
        <v/>
      </c>
      <c r="H77" s="58" t="str" cm="1">
        <f t="array" ref="H77">IFERROR(IF('SAP - Salidas'!$A77&lt;&gt;"",_xlfn.ARRAYTOTEXT(_xlfn._xlws.FILTER(tblLotes[Lote y Cantidad],tblLotes[Referencia]='SAP - Salidas'!$A77)),""),"")</f>
        <v/>
      </c>
    </row>
    <row r="78" spans="6:8" x14ac:dyDescent="0.3">
      <c r="F78" s="57" t="str">
        <f t="shared" si="1"/>
        <v/>
      </c>
      <c r="H78" s="58" t="str" cm="1">
        <f t="array" ref="H78">IFERROR(IF('SAP - Salidas'!$A78&lt;&gt;"",_xlfn.ARRAYTOTEXT(_xlfn._xlws.FILTER(tblLotes[Lote y Cantidad],tblLotes[Referencia]='SAP - Salidas'!$A78)),""),"")</f>
        <v/>
      </c>
    </row>
    <row r="79" spans="6:8" x14ac:dyDescent="0.3">
      <c r="F79" s="57" t="str">
        <f t="shared" si="1"/>
        <v/>
      </c>
      <c r="H79" s="58" t="str" cm="1">
        <f t="array" ref="H79">IFERROR(IF('SAP - Salidas'!$A79&lt;&gt;"",_xlfn.ARRAYTOTEXT(_xlfn._xlws.FILTER(tblLotes[Lote y Cantidad],tblLotes[Referencia]='SAP - Salidas'!$A79)),""),"")</f>
        <v/>
      </c>
    </row>
    <row r="80" spans="6:8" x14ac:dyDescent="0.3">
      <c r="F80" s="57" t="str">
        <f t="shared" si="1"/>
        <v/>
      </c>
      <c r="H80" s="58" t="str" cm="1">
        <f t="array" ref="H80">IFERROR(IF('SAP - Salidas'!$A80&lt;&gt;"",_xlfn.ARRAYTOTEXT(_xlfn._xlws.FILTER(tblLotes[Lote y Cantidad],tblLotes[Referencia]='SAP - Salidas'!$A80)),""),"")</f>
        <v/>
      </c>
    </row>
    <row r="81" spans="6:8" x14ac:dyDescent="0.3">
      <c r="F81" s="57" t="str">
        <f t="shared" si="1"/>
        <v/>
      </c>
      <c r="H81" s="58" t="str" cm="1">
        <f t="array" ref="H81">IFERROR(IF('SAP - Salidas'!$A81&lt;&gt;"",_xlfn.ARRAYTOTEXT(_xlfn._xlws.FILTER(tblLotes[Lote y Cantidad],tblLotes[Referencia]='SAP - Salidas'!$A81)),""),"")</f>
        <v/>
      </c>
    </row>
    <row r="82" spans="6:8" x14ac:dyDescent="0.3">
      <c r="F82" s="57" t="str">
        <f t="shared" si="1"/>
        <v/>
      </c>
      <c r="H82" s="58" t="str" cm="1">
        <f t="array" ref="H82">IFERROR(IF('SAP - Salidas'!$A82&lt;&gt;"",_xlfn.ARRAYTOTEXT(_xlfn._xlws.FILTER(tblLotes[Lote y Cantidad],tblLotes[Referencia]='SAP - Salidas'!$A82)),""),"")</f>
        <v/>
      </c>
    </row>
    <row r="83" spans="6:8" x14ac:dyDescent="0.3">
      <c r="F83" s="57" t="str">
        <f t="shared" si="1"/>
        <v/>
      </c>
      <c r="H83" s="58" t="str" cm="1">
        <f t="array" ref="H83">IFERROR(IF('SAP - Salidas'!$A83&lt;&gt;"",_xlfn.ARRAYTOTEXT(_xlfn._xlws.FILTER(tblLotes[Lote y Cantidad],tblLotes[Referencia]='SAP - Salidas'!$A83)),""),"")</f>
        <v/>
      </c>
    </row>
    <row r="84" spans="6:8" x14ac:dyDescent="0.3">
      <c r="F84" s="57" t="str">
        <f t="shared" si="1"/>
        <v/>
      </c>
      <c r="H84" s="58" t="str" cm="1">
        <f t="array" ref="H84">IFERROR(IF('SAP - Salidas'!$A84&lt;&gt;"",_xlfn.ARRAYTOTEXT(_xlfn._xlws.FILTER(tblLotes[Lote y Cantidad],tblLotes[Referencia]='SAP - Salidas'!$A84)),""),"")</f>
        <v/>
      </c>
    </row>
    <row r="85" spans="6:8" x14ac:dyDescent="0.3">
      <c r="F85" s="57" t="str">
        <f t="shared" si="1"/>
        <v/>
      </c>
      <c r="H85" s="58" t="str" cm="1">
        <f t="array" ref="H85">IFERROR(IF('SAP - Salidas'!$A85&lt;&gt;"",_xlfn.ARRAYTOTEXT(_xlfn._xlws.FILTER(tblLotes[Lote y Cantidad],tblLotes[Referencia]='SAP - Salidas'!$A85)),""),"")</f>
        <v/>
      </c>
    </row>
    <row r="86" spans="6:8" x14ac:dyDescent="0.3">
      <c r="F86" s="57" t="str">
        <f t="shared" si="1"/>
        <v/>
      </c>
      <c r="H86" s="58" t="str" cm="1">
        <f t="array" ref="H86">IFERROR(IF('SAP - Salidas'!$A86&lt;&gt;"",_xlfn.ARRAYTOTEXT(_xlfn._xlws.FILTER(tblLotes[Lote y Cantidad],tblLotes[Referencia]='SAP - Salidas'!$A86)),""),"")</f>
        <v/>
      </c>
    </row>
    <row r="87" spans="6:8" x14ac:dyDescent="0.3">
      <c r="F87" s="57" t="str">
        <f t="shared" si="1"/>
        <v/>
      </c>
      <c r="H87" s="58" t="str" cm="1">
        <f t="array" ref="H87">IFERROR(IF('SAP - Salidas'!$A87&lt;&gt;"",_xlfn.ARRAYTOTEXT(_xlfn._xlws.FILTER(tblLotes[Lote y Cantidad],tblLotes[Referencia]='SAP - Salidas'!$A87)),""),"")</f>
        <v/>
      </c>
    </row>
    <row r="88" spans="6:8" x14ac:dyDescent="0.3">
      <c r="F88" s="57" t="str">
        <f t="shared" si="1"/>
        <v/>
      </c>
      <c r="H88" s="58" t="str" cm="1">
        <f t="array" ref="H88">IFERROR(IF('SAP - Salidas'!$A88&lt;&gt;"",_xlfn.ARRAYTOTEXT(_xlfn._xlws.FILTER(tblLotes[Lote y Cantidad],tblLotes[Referencia]='SAP - Salidas'!$A88)),""),"")</f>
        <v/>
      </c>
    </row>
    <row r="89" spans="6:8" x14ac:dyDescent="0.3">
      <c r="F89" s="57" t="str">
        <f t="shared" si="1"/>
        <v/>
      </c>
      <c r="H89" s="58" t="str" cm="1">
        <f t="array" ref="H89">IFERROR(IF('SAP - Salidas'!$A89&lt;&gt;"",_xlfn.ARRAYTOTEXT(_xlfn._xlws.FILTER(tblLotes[Lote y Cantidad],tblLotes[Referencia]='SAP - Salidas'!$A89)),""),"")</f>
        <v/>
      </c>
    </row>
    <row r="90" spans="6:8" x14ac:dyDescent="0.3">
      <c r="F90" s="57" t="str">
        <f t="shared" si="1"/>
        <v/>
      </c>
      <c r="H90" s="58" t="str" cm="1">
        <f t="array" ref="H90">IFERROR(IF('SAP - Salidas'!$A90&lt;&gt;"",_xlfn.ARRAYTOTEXT(_xlfn._xlws.FILTER(tblLotes[Lote y Cantidad],tblLotes[Referencia]='SAP - Salidas'!$A90)),""),"")</f>
        <v/>
      </c>
    </row>
    <row r="91" spans="6:8" x14ac:dyDescent="0.3">
      <c r="F91" s="57" t="str">
        <f t="shared" si="1"/>
        <v/>
      </c>
      <c r="H91" s="58" t="str" cm="1">
        <f t="array" ref="H91">IFERROR(IF('SAP - Salidas'!$A91&lt;&gt;"",_xlfn.ARRAYTOTEXT(_xlfn._xlws.FILTER(tblLotes[Lote y Cantidad],tblLotes[Referencia]='SAP - Salidas'!$A91)),""),"")</f>
        <v/>
      </c>
    </row>
    <row r="92" spans="6:8" x14ac:dyDescent="0.3">
      <c r="F92" s="57" t="str">
        <f t="shared" si="1"/>
        <v/>
      </c>
      <c r="H92" s="58" t="str" cm="1">
        <f t="array" ref="H92">IFERROR(IF('SAP - Salidas'!$A92&lt;&gt;"",_xlfn.ARRAYTOTEXT(_xlfn._xlws.FILTER(tblLotes[Lote y Cantidad],tblLotes[Referencia]='SAP - Salidas'!$A92)),""),"")</f>
        <v/>
      </c>
    </row>
    <row r="93" spans="6:8" x14ac:dyDescent="0.3">
      <c r="F93" s="57" t="str">
        <f t="shared" si="1"/>
        <v/>
      </c>
      <c r="H93" s="58" t="str" cm="1">
        <f t="array" ref="H93">IFERROR(IF('SAP - Salidas'!$A93&lt;&gt;"",_xlfn.ARRAYTOTEXT(_xlfn._xlws.FILTER(tblLotes[Lote y Cantidad],tblLotes[Referencia]='SAP - Salidas'!$A93)),""),"")</f>
        <v/>
      </c>
    </row>
    <row r="94" spans="6:8" x14ac:dyDescent="0.3">
      <c r="F94" s="57" t="str">
        <f t="shared" si="1"/>
        <v/>
      </c>
      <c r="H94" s="58" t="str" cm="1">
        <f t="array" ref="H94">IFERROR(IF('SAP - Salidas'!$A94&lt;&gt;"",_xlfn.ARRAYTOTEXT(_xlfn._xlws.FILTER(tblLotes[Lote y Cantidad],tblLotes[Referencia]='SAP - Salidas'!$A94)),""),"")</f>
        <v/>
      </c>
    </row>
    <row r="95" spans="6:8" x14ac:dyDescent="0.3">
      <c r="F95" s="57" t="str">
        <f t="shared" si="1"/>
        <v/>
      </c>
      <c r="H95" s="58" t="str" cm="1">
        <f t="array" ref="H95">IFERROR(IF('SAP - Salidas'!$A95&lt;&gt;"",_xlfn.ARRAYTOTEXT(_xlfn._xlws.FILTER(tblLotes[Lote y Cantidad],tblLotes[Referencia]='SAP - Salidas'!$A95)),""),"")</f>
        <v/>
      </c>
    </row>
    <row r="96" spans="6:8" x14ac:dyDescent="0.3">
      <c r="F96" s="57" t="str">
        <f t="shared" si="1"/>
        <v/>
      </c>
      <c r="H96" s="58" t="str" cm="1">
        <f t="array" ref="H96">IFERROR(IF('SAP - Salidas'!$A96&lt;&gt;"",_xlfn.ARRAYTOTEXT(_xlfn._xlws.FILTER(tblLotes[Lote y Cantidad],tblLotes[Referencia]='SAP - Salidas'!$A96)),""),"")</f>
        <v/>
      </c>
    </row>
    <row r="97" spans="6:8" x14ac:dyDescent="0.3">
      <c r="F97" s="57" t="str">
        <f t="shared" si="1"/>
        <v/>
      </c>
      <c r="H97" s="58" t="str" cm="1">
        <f t="array" ref="H97">IFERROR(IF('SAP - Salidas'!$A97&lt;&gt;"",_xlfn.ARRAYTOTEXT(_xlfn._xlws.FILTER(tblLotes[Lote y Cantidad],tblLotes[Referencia]='SAP - Salidas'!$A97)),""),"")</f>
        <v/>
      </c>
    </row>
    <row r="98" spans="6:8" x14ac:dyDescent="0.3">
      <c r="F98" s="57" t="str">
        <f t="shared" si="1"/>
        <v/>
      </c>
      <c r="H98" s="58" t="str" cm="1">
        <f t="array" ref="H98">IFERROR(IF('SAP - Salidas'!$A98&lt;&gt;"",_xlfn.ARRAYTOTEXT(_xlfn._xlws.FILTER(tblLotes[Lote y Cantidad],tblLotes[Referencia]='SAP - Salidas'!$A98)),""),"")</f>
        <v/>
      </c>
    </row>
    <row r="99" spans="6:8" x14ac:dyDescent="0.3">
      <c r="F99" s="57" t="str">
        <f t="shared" si="1"/>
        <v/>
      </c>
      <c r="H99" s="58" t="str" cm="1">
        <f t="array" ref="H99">IFERROR(IF('SAP - Salidas'!$A99&lt;&gt;"",_xlfn.ARRAYTOTEXT(_xlfn._xlws.FILTER(tblLotes[Lote y Cantidad],tblLotes[Referencia]='SAP - Salidas'!$A99)),""),"")</f>
        <v/>
      </c>
    </row>
    <row r="100" spans="6:8" x14ac:dyDescent="0.3">
      <c r="F100" s="57" t="str">
        <f t="shared" si="1"/>
        <v/>
      </c>
      <c r="H100" s="58" t="str" cm="1">
        <f t="array" ref="H100">IFERROR(IF('SAP - Salidas'!$A100&lt;&gt;"",_xlfn.ARRAYTOTEXT(_xlfn._xlws.FILTER(tblLotes[Lote y Cantidad],tblLotes[Referencia]='SAP - Salidas'!$A100)),""),"")</f>
        <v/>
      </c>
    </row>
    <row r="101" spans="6:8" x14ac:dyDescent="0.3">
      <c r="F101" s="57" t="str">
        <f t="shared" si="1"/>
        <v/>
      </c>
      <c r="H101" s="58" t="str" cm="1">
        <f t="array" ref="H101">IFERROR(IF('SAP - Salidas'!$A101&lt;&gt;"",_xlfn.ARRAYTOTEXT(_xlfn._xlws.FILTER(tblLotes[Lote y Cantidad],tblLotes[Referencia]='SAP - Salidas'!$A101)),""),"")</f>
        <v/>
      </c>
    </row>
    <row r="102" spans="6:8" x14ac:dyDescent="0.3">
      <c r="F102" s="57" t="str">
        <f t="shared" si="1"/>
        <v/>
      </c>
      <c r="H102" s="58" t="str" cm="1">
        <f t="array" ref="H102">IFERROR(IF('SAP - Salidas'!$A102&lt;&gt;"",_xlfn.ARRAYTOTEXT(_xlfn._xlws.FILTER(tblLotes[Lote y Cantidad],tblLotes[Referencia]='SAP - Salidas'!$A102)),""),"")</f>
        <v/>
      </c>
    </row>
    <row r="103" spans="6:8" x14ac:dyDescent="0.3">
      <c r="F103" s="57" t="str">
        <f t="shared" si="1"/>
        <v/>
      </c>
      <c r="H103" s="58" t="str" cm="1">
        <f t="array" ref="H103">IFERROR(IF('SAP - Salidas'!$A103&lt;&gt;"",_xlfn.ARRAYTOTEXT(_xlfn._xlws.FILTER(tblLotes[Lote y Cantidad],tblLotes[Referencia]='SAP - Salidas'!$A103)),""),"")</f>
        <v/>
      </c>
    </row>
    <row r="104" spans="6:8" x14ac:dyDescent="0.3">
      <c r="F104" s="57" t="str">
        <f t="shared" si="1"/>
        <v/>
      </c>
      <c r="H104" s="58" t="str" cm="1">
        <f t="array" ref="H104">IFERROR(IF('SAP - Salidas'!$A104&lt;&gt;"",_xlfn.ARRAYTOTEXT(_xlfn._xlws.FILTER(tblLotes[Lote y Cantidad],tblLotes[Referencia]='SAP - Salidas'!$A104)),""),"")</f>
        <v/>
      </c>
    </row>
    <row r="105" spans="6:8" x14ac:dyDescent="0.3">
      <c r="F105" s="57" t="str">
        <f t="shared" si="1"/>
        <v/>
      </c>
      <c r="H105" s="58" t="str" cm="1">
        <f t="array" ref="H105">IFERROR(IF('SAP - Salidas'!$A105&lt;&gt;"",_xlfn.ARRAYTOTEXT(_xlfn._xlws.FILTER(tblLotes[Lote y Cantidad],tblLotes[Referencia]='SAP - Salidas'!$A105)),""),"")</f>
        <v/>
      </c>
    </row>
    <row r="106" spans="6:8" x14ac:dyDescent="0.3">
      <c r="F106" s="57" t="str">
        <f t="shared" si="1"/>
        <v/>
      </c>
      <c r="H106" s="58" t="str" cm="1">
        <f t="array" ref="H106">IFERROR(IF('SAP - Salidas'!$A106&lt;&gt;"",_xlfn.ARRAYTOTEXT(_xlfn._xlws.FILTER(tblLotes[Lote y Cantidad],tblLotes[Referencia]='SAP - Salidas'!$A106)),""),"")</f>
        <v/>
      </c>
    </row>
    <row r="107" spans="6:8" x14ac:dyDescent="0.3">
      <c r="F107" s="57" t="str">
        <f t="shared" si="1"/>
        <v/>
      </c>
      <c r="H107" s="58" t="str" cm="1">
        <f t="array" ref="H107">IFERROR(IF('SAP - Salidas'!$A107&lt;&gt;"",_xlfn.ARRAYTOTEXT(_xlfn._xlws.FILTER(tblLotes[Lote y Cantidad],tblLotes[Referencia]='SAP - Salidas'!$A107)),""),"")</f>
        <v/>
      </c>
    </row>
    <row r="108" spans="6:8" x14ac:dyDescent="0.3">
      <c r="F108" s="57" t="str">
        <f t="shared" si="1"/>
        <v/>
      </c>
      <c r="H108" s="58" t="str" cm="1">
        <f t="array" ref="H108">IFERROR(IF('SAP - Salidas'!$A108&lt;&gt;"",_xlfn.ARRAYTOTEXT(_xlfn._xlws.FILTER(tblLotes[Lote y Cantidad],tblLotes[Referencia]='SAP - Salidas'!$A108)),""),"")</f>
        <v/>
      </c>
    </row>
    <row r="109" spans="6:8" x14ac:dyDescent="0.3">
      <c r="F109" s="57" t="str">
        <f t="shared" si="1"/>
        <v/>
      </c>
      <c r="H109" s="58" t="str" cm="1">
        <f t="array" ref="H109">IFERROR(IF('SAP - Salidas'!$A109&lt;&gt;"",_xlfn.ARRAYTOTEXT(_xlfn._xlws.FILTER(tblLotes[Lote y Cantidad],tblLotes[Referencia]='SAP - Salidas'!$A109)),""),"")</f>
        <v/>
      </c>
    </row>
    <row r="110" spans="6:8" x14ac:dyDescent="0.3">
      <c r="F110" s="57" t="str">
        <f t="shared" si="1"/>
        <v/>
      </c>
      <c r="H110" s="58" t="str" cm="1">
        <f t="array" ref="H110">IFERROR(IF('SAP - Salidas'!$A110&lt;&gt;"",_xlfn.ARRAYTOTEXT(_xlfn._xlws.FILTER(tblLotes[Lote y Cantidad],tblLotes[Referencia]='SAP - Salidas'!$A110)),""),"")</f>
        <v/>
      </c>
    </row>
    <row r="111" spans="6:8" x14ac:dyDescent="0.3">
      <c r="F111" s="57" t="str">
        <f t="shared" si="1"/>
        <v/>
      </c>
      <c r="H111" s="58" t="str" cm="1">
        <f t="array" ref="H111">IFERROR(IF('SAP - Salidas'!$A111&lt;&gt;"",_xlfn.ARRAYTOTEXT(_xlfn._xlws.FILTER(tblLotes[Lote y Cantidad],tblLotes[Referencia]='SAP - Salidas'!$A111)),""),"")</f>
        <v/>
      </c>
    </row>
    <row r="112" spans="6:8" x14ac:dyDescent="0.3">
      <c r="F112" s="57" t="str">
        <f t="shared" si="1"/>
        <v/>
      </c>
      <c r="H112" s="58" t="str" cm="1">
        <f t="array" ref="H112">IFERROR(IF('SAP - Salidas'!$A112&lt;&gt;"",_xlfn.ARRAYTOTEXT(_xlfn._xlws.FILTER(tblLotes[Lote y Cantidad],tblLotes[Referencia]='SAP - Salidas'!$A112)),""),"")</f>
        <v/>
      </c>
    </row>
    <row r="113" spans="6:8" x14ac:dyDescent="0.3">
      <c r="F113" s="57" t="str">
        <f t="shared" si="1"/>
        <v/>
      </c>
      <c r="H113" s="58" t="str" cm="1">
        <f t="array" ref="H113">IFERROR(IF('SAP - Salidas'!$A113&lt;&gt;"",_xlfn.ARRAYTOTEXT(_xlfn._xlws.FILTER(tblLotes[Lote y Cantidad],tblLotes[Referencia]='SAP - Salidas'!$A113)),""),"")</f>
        <v/>
      </c>
    </row>
    <row r="114" spans="6:8" x14ac:dyDescent="0.3">
      <c r="F114" s="57" t="str">
        <f t="shared" si="1"/>
        <v/>
      </c>
      <c r="H114" s="58" t="str" cm="1">
        <f t="array" ref="H114">IFERROR(IF('SAP - Salidas'!$A114&lt;&gt;"",_xlfn.ARRAYTOTEXT(_xlfn._xlws.FILTER(tblLotes[Lote y Cantidad],tblLotes[Referencia]='SAP - Salidas'!$A114)),""),"")</f>
        <v/>
      </c>
    </row>
    <row r="115" spans="6:8" x14ac:dyDescent="0.3">
      <c r="F115" s="57" t="str">
        <f t="shared" si="1"/>
        <v/>
      </c>
      <c r="H115" s="58" t="str" cm="1">
        <f t="array" ref="H115">IFERROR(IF('SAP - Salidas'!$A115&lt;&gt;"",_xlfn.ARRAYTOTEXT(_xlfn._xlws.FILTER(tblLotes[Lote y Cantidad],tblLotes[Referencia]='SAP - Salidas'!$A115)),""),"")</f>
        <v/>
      </c>
    </row>
    <row r="116" spans="6:8" x14ac:dyDescent="0.3">
      <c r="F116" s="57" t="str">
        <f t="shared" si="1"/>
        <v/>
      </c>
      <c r="H116" s="58" t="str" cm="1">
        <f t="array" ref="H116">IFERROR(IF('SAP - Salidas'!$A116&lt;&gt;"",_xlfn.ARRAYTOTEXT(_xlfn._xlws.FILTER(tblLotes[Lote y Cantidad],tblLotes[Referencia]='SAP - Salidas'!$A116)),""),"")</f>
        <v/>
      </c>
    </row>
    <row r="117" spans="6:8" x14ac:dyDescent="0.3">
      <c r="F117" s="57" t="str">
        <f t="shared" si="1"/>
        <v/>
      </c>
      <c r="H117" s="58" t="str" cm="1">
        <f t="array" ref="H117">IFERROR(IF('SAP - Salidas'!$A117&lt;&gt;"",_xlfn.ARRAYTOTEXT(_xlfn._xlws.FILTER(tblLotes[Lote y Cantidad],tblLotes[Referencia]='SAP - Salidas'!$A117)),""),"")</f>
        <v/>
      </c>
    </row>
    <row r="118" spans="6:8" x14ac:dyDescent="0.3">
      <c r="F118" s="57" t="str">
        <f t="shared" si="1"/>
        <v/>
      </c>
      <c r="H118" s="58" t="str" cm="1">
        <f t="array" ref="H118">IFERROR(IF('SAP - Salidas'!$A118&lt;&gt;"",_xlfn.ARRAYTOTEXT(_xlfn._xlws.FILTER(tblLotes[Lote y Cantidad],tblLotes[Referencia]='SAP - Salidas'!$A118)),""),"")</f>
        <v/>
      </c>
    </row>
    <row r="119" spans="6:8" x14ac:dyDescent="0.3">
      <c r="F119" s="57" t="str">
        <f t="shared" si="1"/>
        <v/>
      </c>
      <c r="H119" s="58" t="str" cm="1">
        <f t="array" ref="H119">IFERROR(IF('SAP - Salidas'!$A119&lt;&gt;"",_xlfn.ARRAYTOTEXT(_xlfn._xlws.FILTER(tblLotes[Lote y Cantidad],tblLotes[Referencia]='SAP - Salidas'!$A119)),""),"")</f>
        <v/>
      </c>
    </row>
    <row r="120" spans="6:8" x14ac:dyDescent="0.3">
      <c r="F120" s="57" t="str">
        <f t="shared" si="1"/>
        <v/>
      </c>
      <c r="H120" s="58" t="str" cm="1">
        <f t="array" ref="H120">IFERROR(IF('SAP - Salidas'!$A120&lt;&gt;"",_xlfn.ARRAYTOTEXT(_xlfn._xlws.FILTER(tblLotes[Lote y Cantidad],tblLotes[Referencia]='SAP - Salidas'!$A120)),""),"")</f>
        <v/>
      </c>
    </row>
    <row r="121" spans="6:8" x14ac:dyDescent="0.3">
      <c r="F121" s="57" t="str">
        <f t="shared" si="1"/>
        <v/>
      </c>
      <c r="H121" s="58" t="str" cm="1">
        <f t="array" ref="H121">IFERROR(IF('SAP - Salidas'!$A121&lt;&gt;"",_xlfn.ARRAYTOTEXT(_xlfn._xlws.FILTER(tblLotes[Lote y Cantidad],tblLotes[Referencia]='SAP - Salidas'!$A121)),""),"")</f>
        <v/>
      </c>
    </row>
    <row r="122" spans="6:8" x14ac:dyDescent="0.3">
      <c r="F122" s="57" t="str">
        <f t="shared" si="1"/>
        <v/>
      </c>
      <c r="H122" s="58" t="str" cm="1">
        <f t="array" ref="H122">IFERROR(IF('SAP - Salidas'!$A122&lt;&gt;"",_xlfn.ARRAYTOTEXT(_xlfn._xlws.FILTER(tblLotes[Lote y Cantidad],tblLotes[Referencia]='SAP - Salidas'!$A122)),""),"")</f>
        <v/>
      </c>
    </row>
    <row r="123" spans="6:8" x14ac:dyDescent="0.3">
      <c r="F123" s="57" t="str">
        <f t="shared" si="1"/>
        <v/>
      </c>
      <c r="H123" s="58" t="str" cm="1">
        <f t="array" ref="H123">IFERROR(IF('SAP - Salidas'!$A123&lt;&gt;"",_xlfn.ARRAYTOTEXT(_xlfn._xlws.FILTER(tblLotes[Lote y Cantidad],tblLotes[Referencia]='SAP - Salidas'!$A123)),""),"")</f>
        <v/>
      </c>
    </row>
    <row r="124" spans="6:8" x14ac:dyDescent="0.3">
      <c r="F124" s="57" t="str">
        <f t="shared" si="1"/>
        <v/>
      </c>
      <c r="H124" s="58" t="str" cm="1">
        <f t="array" ref="H124">IFERROR(IF('SAP - Salidas'!$A124&lt;&gt;"",_xlfn.ARRAYTOTEXT(_xlfn._xlws.FILTER(tblLotes[Lote y Cantidad],tblLotes[Referencia]='SAP - Salidas'!$A124)),""),"")</f>
        <v/>
      </c>
    </row>
    <row r="125" spans="6:8" x14ac:dyDescent="0.3">
      <c r="F125" s="57" t="str">
        <f t="shared" si="1"/>
        <v/>
      </c>
      <c r="H125" s="58" t="str" cm="1">
        <f t="array" ref="H125">IFERROR(IF('SAP - Salidas'!$A125&lt;&gt;"",_xlfn.ARRAYTOTEXT(_xlfn._xlws.FILTER(tblLotes[Lote y Cantidad],tblLotes[Referencia]='SAP - Salidas'!$A125)),""),"")</f>
        <v/>
      </c>
    </row>
    <row r="126" spans="6:8" x14ac:dyDescent="0.3">
      <c r="F126" s="57" t="str">
        <f t="shared" si="1"/>
        <v/>
      </c>
      <c r="H126" s="58" t="str" cm="1">
        <f t="array" ref="H126">IFERROR(IF('SAP - Salidas'!$A126&lt;&gt;"",_xlfn.ARRAYTOTEXT(_xlfn._xlws.FILTER(tblLotes[Lote y Cantidad],tblLotes[Referencia]='SAP - Salidas'!$A126)),""),"")</f>
        <v/>
      </c>
    </row>
    <row r="127" spans="6:8" x14ac:dyDescent="0.3">
      <c r="F127" s="57" t="str">
        <f t="shared" si="1"/>
        <v/>
      </c>
      <c r="H127" s="58" t="str" cm="1">
        <f t="array" ref="H127">IFERROR(IF('SAP - Salidas'!$A127&lt;&gt;"",_xlfn.ARRAYTOTEXT(_xlfn._xlws.FILTER(tblLotes[Lote y Cantidad],tblLotes[Referencia]='SAP - Salidas'!$A127)),""),"")</f>
        <v/>
      </c>
    </row>
    <row r="128" spans="6:8" x14ac:dyDescent="0.3">
      <c r="F128" s="57" t="str">
        <f t="shared" si="1"/>
        <v/>
      </c>
      <c r="H128" s="58" t="str" cm="1">
        <f t="array" ref="H128">IFERROR(IF('SAP - Salidas'!$A128&lt;&gt;"",_xlfn.ARRAYTOTEXT(_xlfn._xlws.FILTER(tblLotes[Lote y Cantidad],tblLotes[Referencia]='SAP - Salidas'!$A128)),""),"")</f>
        <v/>
      </c>
    </row>
    <row r="129" spans="6:8" x14ac:dyDescent="0.3">
      <c r="F129" s="57" t="str">
        <f t="shared" si="1"/>
        <v/>
      </c>
      <c r="H129" s="58" t="str" cm="1">
        <f t="array" ref="H129">IFERROR(IF('SAP - Salidas'!$A129&lt;&gt;"",_xlfn.ARRAYTOTEXT(_xlfn._xlws.FILTER(tblLotes[Lote y Cantidad],tblLotes[Referencia]='SAP - Salidas'!$A129)),""),"")</f>
        <v/>
      </c>
    </row>
    <row r="130" spans="6:8" x14ac:dyDescent="0.3">
      <c r="F130" s="57" t="str">
        <f t="shared" si="1"/>
        <v/>
      </c>
      <c r="H130" s="58" t="str" cm="1">
        <f t="array" ref="H130">IFERROR(IF('SAP - Salidas'!$A130&lt;&gt;"",_xlfn.ARRAYTOTEXT(_xlfn._xlws.FILTER(tblLotes[Lote y Cantidad],tblLotes[Referencia]='SAP - Salidas'!$A130)),""),"")</f>
        <v/>
      </c>
    </row>
    <row r="131" spans="6:8" x14ac:dyDescent="0.3">
      <c r="F131" s="57" t="str">
        <f t="shared" si="1"/>
        <v/>
      </c>
      <c r="H131" s="58" t="str" cm="1">
        <f t="array" ref="H131">IFERROR(IF('SAP - Salidas'!$A131&lt;&gt;"",_xlfn.ARRAYTOTEXT(_xlfn._xlws.FILTER(tblLotes[Lote y Cantidad],tblLotes[Referencia]='SAP - Salidas'!$A131)),""),"")</f>
        <v/>
      </c>
    </row>
    <row r="132" spans="6:8" x14ac:dyDescent="0.3">
      <c r="F132" s="57" t="str">
        <f t="shared" si="1"/>
        <v/>
      </c>
      <c r="H132" s="58" t="str" cm="1">
        <f t="array" ref="H132">IFERROR(IF('SAP - Salidas'!$A132&lt;&gt;"",_xlfn.ARRAYTOTEXT(_xlfn._xlws.FILTER(tblLotes[Lote y Cantidad],tblLotes[Referencia]='SAP - Salidas'!$A132)),""),"")</f>
        <v/>
      </c>
    </row>
    <row r="133" spans="6:8" x14ac:dyDescent="0.3">
      <c r="F133" s="57" t="str">
        <f t="shared" si="1"/>
        <v/>
      </c>
      <c r="H133" s="58" t="str" cm="1">
        <f t="array" ref="H133">IFERROR(IF('SAP - Salidas'!$A133&lt;&gt;"",_xlfn.ARRAYTOTEXT(_xlfn._xlws.FILTER(tblLotes[Lote y Cantidad],tblLotes[Referencia]='SAP - Salidas'!$A133)),""),"")</f>
        <v/>
      </c>
    </row>
    <row r="134" spans="6:8" x14ac:dyDescent="0.3">
      <c r="F134" s="57" t="str">
        <f t="shared" ref="F134:F197" si="2">IF(A134&lt;&gt;"",LEFT($D$2,3),"")</f>
        <v/>
      </c>
      <c r="H134" s="58" t="str" cm="1">
        <f t="array" ref="H134">IFERROR(IF('SAP - Salidas'!$A134&lt;&gt;"",_xlfn.ARRAYTOTEXT(_xlfn._xlws.FILTER(tblLotes[Lote y Cantidad],tblLotes[Referencia]='SAP - Salidas'!$A134)),""),"")</f>
        <v/>
      </c>
    </row>
    <row r="135" spans="6:8" x14ac:dyDescent="0.3">
      <c r="F135" s="57" t="str">
        <f t="shared" si="2"/>
        <v/>
      </c>
      <c r="H135" s="58" t="str" cm="1">
        <f t="array" ref="H135">IFERROR(IF('SAP - Salidas'!$A135&lt;&gt;"",_xlfn.ARRAYTOTEXT(_xlfn._xlws.FILTER(tblLotes[Lote y Cantidad],tblLotes[Referencia]='SAP - Salidas'!$A135)),""),"")</f>
        <v/>
      </c>
    </row>
    <row r="136" spans="6:8" x14ac:dyDescent="0.3">
      <c r="F136" s="57" t="str">
        <f t="shared" si="2"/>
        <v/>
      </c>
      <c r="H136" s="58" t="str" cm="1">
        <f t="array" ref="H136">IFERROR(IF('SAP - Salidas'!$A136&lt;&gt;"",_xlfn.ARRAYTOTEXT(_xlfn._xlws.FILTER(tblLotes[Lote y Cantidad],tblLotes[Referencia]='SAP - Salidas'!$A136)),""),"")</f>
        <v/>
      </c>
    </row>
    <row r="137" spans="6:8" x14ac:dyDescent="0.3">
      <c r="F137" s="57" t="str">
        <f t="shared" si="2"/>
        <v/>
      </c>
      <c r="H137" s="58" t="str" cm="1">
        <f t="array" ref="H137">IFERROR(IF('SAP - Salidas'!$A137&lt;&gt;"",_xlfn.ARRAYTOTEXT(_xlfn._xlws.FILTER(tblLotes[Lote y Cantidad],tblLotes[Referencia]='SAP - Salidas'!$A137)),""),"")</f>
        <v/>
      </c>
    </row>
    <row r="138" spans="6:8" x14ac:dyDescent="0.3">
      <c r="F138" s="57" t="str">
        <f t="shared" si="2"/>
        <v/>
      </c>
      <c r="H138" s="58" t="str" cm="1">
        <f t="array" ref="H138">IFERROR(IF('SAP - Salidas'!$A138&lt;&gt;"",_xlfn.ARRAYTOTEXT(_xlfn._xlws.FILTER(tblLotes[Lote y Cantidad],tblLotes[Referencia]='SAP - Salidas'!$A138)),""),"")</f>
        <v/>
      </c>
    </row>
    <row r="139" spans="6:8" x14ac:dyDescent="0.3">
      <c r="F139" s="57" t="str">
        <f t="shared" si="2"/>
        <v/>
      </c>
      <c r="H139" s="58" t="str" cm="1">
        <f t="array" ref="H139">IFERROR(IF('SAP - Salidas'!$A139&lt;&gt;"",_xlfn.ARRAYTOTEXT(_xlfn._xlws.FILTER(tblLotes[Lote y Cantidad],tblLotes[Referencia]='SAP - Salidas'!$A139)),""),"")</f>
        <v/>
      </c>
    </row>
    <row r="140" spans="6:8" x14ac:dyDescent="0.3">
      <c r="F140" s="57" t="str">
        <f t="shared" si="2"/>
        <v/>
      </c>
      <c r="H140" s="58" t="str" cm="1">
        <f t="array" ref="H140">IFERROR(IF('SAP - Salidas'!$A140&lt;&gt;"",_xlfn.ARRAYTOTEXT(_xlfn._xlws.FILTER(tblLotes[Lote y Cantidad],tblLotes[Referencia]='SAP - Salidas'!$A140)),""),"")</f>
        <v/>
      </c>
    </row>
    <row r="141" spans="6:8" x14ac:dyDescent="0.3">
      <c r="F141" s="57" t="str">
        <f t="shared" si="2"/>
        <v/>
      </c>
      <c r="H141" s="58" t="str" cm="1">
        <f t="array" ref="H141">IFERROR(IF('SAP - Salidas'!$A141&lt;&gt;"",_xlfn.ARRAYTOTEXT(_xlfn._xlws.FILTER(tblLotes[Lote y Cantidad],tblLotes[Referencia]='SAP - Salidas'!$A141)),""),"")</f>
        <v/>
      </c>
    </row>
    <row r="142" spans="6:8" x14ac:dyDescent="0.3">
      <c r="F142" s="57" t="str">
        <f t="shared" si="2"/>
        <v/>
      </c>
      <c r="H142" s="58" t="str" cm="1">
        <f t="array" ref="H142">IFERROR(IF('SAP - Salidas'!$A142&lt;&gt;"",_xlfn.ARRAYTOTEXT(_xlfn._xlws.FILTER(tblLotes[Lote y Cantidad],tblLotes[Referencia]='SAP - Salidas'!$A142)),""),"")</f>
        <v/>
      </c>
    </row>
    <row r="143" spans="6:8" x14ac:dyDescent="0.3">
      <c r="F143" s="57" t="str">
        <f t="shared" si="2"/>
        <v/>
      </c>
      <c r="H143" s="58" t="str" cm="1">
        <f t="array" ref="H143">IFERROR(IF('SAP - Salidas'!$A143&lt;&gt;"",_xlfn.ARRAYTOTEXT(_xlfn._xlws.FILTER(tblLotes[Lote y Cantidad],tblLotes[Referencia]='SAP - Salidas'!$A143)),""),"")</f>
        <v/>
      </c>
    </row>
    <row r="144" spans="6:8" x14ac:dyDescent="0.3">
      <c r="F144" s="57" t="str">
        <f t="shared" si="2"/>
        <v/>
      </c>
      <c r="H144" s="58" t="str" cm="1">
        <f t="array" ref="H144">IFERROR(IF('SAP - Salidas'!$A144&lt;&gt;"",_xlfn.ARRAYTOTEXT(_xlfn._xlws.FILTER(tblLotes[Lote y Cantidad],tblLotes[Referencia]='SAP - Salidas'!$A144)),""),"")</f>
        <v/>
      </c>
    </row>
    <row r="145" spans="6:8" x14ac:dyDescent="0.3">
      <c r="F145" s="57" t="str">
        <f t="shared" si="2"/>
        <v/>
      </c>
      <c r="H145" s="58" t="str" cm="1">
        <f t="array" ref="H145">IFERROR(IF('SAP - Salidas'!$A145&lt;&gt;"",_xlfn.ARRAYTOTEXT(_xlfn._xlws.FILTER(tblLotes[Lote y Cantidad],tblLotes[Referencia]='SAP - Salidas'!$A145)),""),"")</f>
        <v/>
      </c>
    </row>
    <row r="146" spans="6:8" x14ac:dyDescent="0.3">
      <c r="F146" s="57" t="str">
        <f t="shared" si="2"/>
        <v/>
      </c>
      <c r="H146" s="58" t="str" cm="1">
        <f t="array" ref="H146">IFERROR(IF('SAP - Salidas'!$A146&lt;&gt;"",_xlfn.ARRAYTOTEXT(_xlfn._xlws.FILTER(tblLotes[Lote y Cantidad],tblLotes[Referencia]='SAP - Salidas'!$A146)),""),"")</f>
        <v/>
      </c>
    </row>
    <row r="147" spans="6:8" x14ac:dyDescent="0.3">
      <c r="F147" s="57" t="str">
        <f t="shared" si="2"/>
        <v/>
      </c>
      <c r="H147" s="58" t="str" cm="1">
        <f t="array" ref="H147">IFERROR(IF('SAP - Salidas'!$A147&lt;&gt;"",_xlfn.ARRAYTOTEXT(_xlfn._xlws.FILTER(tblLotes[Lote y Cantidad],tblLotes[Referencia]='SAP - Salidas'!$A147)),""),"")</f>
        <v/>
      </c>
    </row>
    <row r="148" spans="6:8" x14ac:dyDescent="0.3">
      <c r="F148" s="57" t="str">
        <f t="shared" si="2"/>
        <v/>
      </c>
      <c r="H148" s="58" t="str" cm="1">
        <f t="array" ref="H148">IFERROR(IF('SAP - Salidas'!$A148&lt;&gt;"",_xlfn.ARRAYTOTEXT(_xlfn._xlws.FILTER(tblLotes[Lote y Cantidad],tblLotes[Referencia]='SAP - Salidas'!$A148)),""),"")</f>
        <v/>
      </c>
    </row>
    <row r="149" spans="6:8" x14ac:dyDescent="0.3">
      <c r="F149" s="57" t="str">
        <f t="shared" si="2"/>
        <v/>
      </c>
      <c r="H149" s="58" t="str" cm="1">
        <f t="array" ref="H149">IFERROR(IF('SAP - Salidas'!$A149&lt;&gt;"",_xlfn.ARRAYTOTEXT(_xlfn._xlws.FILTER(tblLotes[Lote y Cantidad],tblLotes[Referencia]='SAP - Salidas'!$A149)),""),"")</f>
        <v/>
      </c>
    </row>
    <row r="150" spans="6:8" x14ac:dyDescent="0.3">
      <c r="F150" s="57" t="str">
        <f t="shared" si="2"/>
        <v/>
      </c>
      <c r="H150" s="58" t="str" cm="1">
        <f t="array" ref="H150">IFERROR(IF('SAP - Salidas'!$A150&lt;&gt;"",_xlfn.ARRAYTOTEXT(_xlfn._xlws.FILTER(tblLotes[Lote y Cantidad],tblLotes[Referencia]='SAP - Salidas'!$A150)),""),"")</f>
        <v/>
      </c>
    </row>
    <row r="151" spans="6:8" x14ac:dyDescent="0.3">
      <c r="F151" s="57" t="str">
        <f t="shared" si="2"/>
        <v/>
      </c>
      <c r="H151" s="58" t="str" cm="1">
        <f t="array" ref="H151">IFERROR(IF('SAP - Salidas'!$A151&lt;&gt;"",_xlfn.ARRAYTOTEXT(_xlfn._xlws.FILTER(tblLotes[Lote y Cantidad],tblLotes[Referencia]='SAP - Salidas'!$A151)),""),"")</f>
        <v/>
      </c>
    </row>
    <row r="152" spans="6:8" x14ac:dyDescent="0.3">
      <c r="F152" s="57" t="str">
        <f t="shared" si="2"/>
        <v/>
      </c>
      <c r="H152" s="58" t="str" cm="1">
        <f t="array" ref="H152">IFERROR(IF('SAP - Salidas'!$A152&lt;&gt;"",_xlfn.ARRAYTOTEXT(_xlfn._xlws.FILTER(tblLotes[Lote y Cantidad],tblLotes[Referencia]='SAP - Salidas'!$A152)),""),"")</f>
        <v/>
      </c>
    </row>
    <row r="153" spans="6:8" x14ac:dyDescent="0.3">
      <c r="F153" s="57" t="str">
        <f t="shared" si="2"/>
        <v/>
      </c>
      <c r="H153" s="58" t="str" cm="1">
        <f t="array" ref="H153">IFERROR(IF('SAP - Salidas'!$A153&lt;&gt;"",_xlfn.ARRAYTOTEXT(_xlfn._xlws.FILTER(tblLotes[Lote y Cantidad],tblLotes[Referencia]='SAP - Salidas'!$A153)),""),"")</f>
        <v/>
      </c>
    </row>
    <row r="154" spans="6:8" x14ac:dyDescent="0.3">
      <c r="F154" s="57" t="str">
        <f t="shared" si="2"/>
        <v/>
      </c>
      <c r="H154" s="58" t="str" cm="1">
        <f t="array" ref="H154">IFERROR(IF('SAP - Salidas'!$A154&lt;&gt;"",_xlfn.ARRAYTOTEXT(_xlfn._xlws.FILTER(tblLotes[Lote y Cantidad],tblLotes[Referencia]='SAP - Salidas'!$A154)),""),"")</f>
        <v/>
      </c>
    </row>
    <row r="155" spans="6:8" x14ac:dyDescent="0.3">
      <c r="F155" s="57" t="str">
        <f t="shared" si="2"/>
        <v/>
      </c>
      <c r="H155" s="58" t="str" cm="1">
        <f t="array" ref="H155">IFERROR(IF('SAP - Salidas'!$A155&lt;&gt;"",_xlfn.ARRAYTOTEXT(_xlfn._xlws.FILTER(tblLotes[Lote y Cantidad],tblLotes[Referencia]='SAP - Salidas'!$A155)),""),"")</f>
        <v/>
      </c>
    </row>
    <row r="156" spans="6:8" x14ac:dyDescent="0.3">
      <c r="F156" s="57" t="str">
        <f t="shared" si="2"/>
        <v/>
      </c>
      <c r="H156" s="58" t="str" cm="1">
        <f t="array" ref="H156">IFERROR(IF('SAP - Salidas'!$A156&lt;&gt;"",_xlfn.ARRAYTOTEXT(_xlfn._xlws.FILTER(tblLotes[Lote y Cantidad],tblLotes[Referencia]='SAP - Salidas'!$A156)),""),"")</f>
        <v/>
      </c>
    </row>
    <row r="157" spans="6:8" x14ac:dyDescent="0.3">
      <c r="F157" s="57" t="str">
        <f t="shared" si="2"/>
        <v/>
      </c>
      <c r="H157" s="58" t="str" cm="1">
        <f t="array" ref="H157">IFERROR(IF('SAP - Salidas'!$A157&lt;&gt;"",_xlfn.ARRAYTOTEXT(_xlfn._xlws.FILTER(tblLotes[Lote y Cantidad],tblLotes[Referencia]='SAP - Salidas'!$A157)),""),"")</f>
        <v/>
      </c>
    </row>
    <row r="158" spans="6:8" x14ac:dyDescent="0.3">
      <c r="F158" s="57" t="str">
        <f t="shared" si="2"/>
        <v/>
      </c>
      <c r="H158" s="58" t="str" cm="1">
        <f t="array" ref="H158">IFERROR(IF('SAP - Salidas'!$A158&lt;&gt;"",_xlfn.ARRAYTOTEXT(_xlfn._xlws.FILTER(tblLotes[Lote y Cantidad],tblLotes[Referencia]='SAP - Salidas'!$A158)),""),"")</f>
        <v/>
      </c>
    </row>
    <row r="159" spans="6:8" x14ac:dyDescent="0.3">
      <c r="F159" s="57" t="str">
        <f t="shared" si="2"/>
        <v/>
      </c>
      <c r="H159" s="58" t="str" cm="1">
        <f t="array" ref="H159">IFERROR(IF('SAP - Salidas'!$A159&lt;&gt;"",_xlfn.ARRAYTOTEXT(_xlfn._xlws.FILTER(tblLotes[Lote y Cantidad],tblLotes[Referencia]='SAP - Salidas'!$A159)),""),"")</f>
        <v/>
      </c>
    </row>
    <row r="160" spans="6:8" x14ac:dyDescent="0.3">
      <c r="F160" s="57" t="str">
        <f t="shared" si="2"/>
        <v/>
      </c>
      <c r="H160" s="58" t="str" cm="1">
        <f t="array" ref="H160">IFERROR(IF('SAP - Salidas'!$A160&lt;&gt;"",_xlfn.ARRAYTOTEXT(_xlfn._xlws.FILTER(tblLotes[Lote y Cantidad],tblLotes[Referencia]='SAP - Salidas'!$A160)),""),"")</f>
        <v/>
      </c>
    </row>
    <row r="161" spans="6:8" x14ac:dyDescent="0.3">
      <c r="F161" s="57" t="str">
        <f t="shared" si="2"/>
        <v/>
      </c>
      <c r="H161" s="58" t="str" cm="1">
        <f t="array" ref="H161">IFERROR(IF('SAP - Salidas'!$A161&lt;&gt;"",_xlfn.ARRAYTOTEXT(_xlfn._xlws.FILTER(tblLotes[Lote y Cantidad],tblLotes[Referencia]='SAP - Salidas'!$A161)),""),"")</f>
        <v/>
      </c>
    </row>
    <row r="162" spans="6:8" x14ac:dyDescent="0.3">
      <c r="F162" s="57" t="str">
        <f t="shared" si="2"/>
        <v/>
      </c>
      <c r="H162" s="58" t="str" cm="1">
        <f t="array" ref="H162">IFERROR(IF('SAP - Salidas'!$A162&lt;&gt;"",_xlfn.ARRAYTOTEXT(_xlfn._xlws.FILTER(tblLotes[Lote y Cantidad],tblLotes[Referencia]='SAP - Salidas'!$A162)),""),"")</f>
        <v/>
      </c>
    </row>
    <row r="163" spans="6:8" x14ac:dyDescent="0.3">
      <c r="F163" s="57" t="str">
        <f t="shared" si="2"/>
        <v/>
      </c>
      <c r="H163" s="58" t="str" cm="1">
        <f t="array" ref="H163">IFERROR(IF('SAP - Salidas'!$A163&lt;&gt;"",_xlfn.ARRAYTOTEXT(_xlfn._xlws.FILTER(tblLotes[Lote y Cantidad],tblLotes[Referencia]='SAP - Salidas'!$A163)),""),"")</f>
        <v/>
      </c>
    </row>
    <row r="164" spans="6:8" x14ac:dyDescent="0.3">
      <c r="F164" s="57" t="str">
        <f t="shared" si="2"/>
        <v/>
      </c>
      <c r="H164" s="58" t="str" cm="1">
        <f t="array" ref="H164">IFERROR(IF('SAP - Salidas'!$A164&lt;&gt;"",_xlfn.ARRAYTOTEXT(_xlfn._xlws.FILTER(tblLotes[Lote y Cantidad],tblLotes[Referencia]='SAP - Salidas'!$A164)),""),"")</f>
        <v/>
      </c>
    </row>
    <row r="165" spans="6:8" x14ac:dyDescent="0.3">
      <c r="F165" s="57" t="str">
        <f t="shared" si="2"/>
        <v/>
      </c>
      <c r="H165" s="58" t="str" cm="1">
        <f t="array" ref="H165">IFERROR(IF('SAP - Salidas'!$A165&lt;&gt;"",_xlfn.ARRAYTOTEXT(_xlfn._xlws.FILTER(tblLotes[Lote y Cantidad],tblLotes[Referencia]='SAP - Salidas'!$A165)),""),"")</f>
        <v/>
      </c>
    </row>
    <row r="166" spans="6:8" x14ac:dyDescent="0.3">
      <c r="F166" s="57" t="str">
        <f t="shared" si="2"/>
        <v/>
      </c>
      <c r="H166" s="58" t="str" cm="1">
        <f t="array" ref="H166">IFERROR(IF('SAP - Salidas'!$A166&lt;&gt;"",_xlfn.ARRAYTOTEXT(_xlfn._xlws.FILTER(tblLotes[Lote y Cantidad],tblLotes[Referencia]='SAP - Salidas'!$A166)),""),"")</f>
        <v/>
      </c>
    </row>
    <row r="167" spans="6:8" x14ac:dyDescent="0.3">
      <c r="F167" s="57" t="str">
        <f t="shared" si="2"/>
        <v/>
      </c>
      <c r="H167" s="58" t="str" cm="1">
        <f t="array" ref="H167">IFERROR(IF('SAP - Salidas'!$A167&lt;&gt;"",_xlfn.ARRAYTOTEXT(_xlfn._xlws.FILTER(tblLotes[Lote y Cantidad],tblLotes[Referencia]='SAP - Salidas'!$A167)),""),"")</f>
        <v/>
      </c>
    </row>
    <row r="168" spans="6:8" x14ac:dyDescent="0.3">
      <c r="F168" s="57" t="str">
        <f t="shared" si="2"/>
        <v/>
      </c>
      <c r="H168" s="58" t="str" cm="1">
        <f t="array" ref="H168">IFERROR(IF('SAP - Salidas'!$A168&lt;&gt;"",_xlfn.ARRAYTOTEXT(_xlfn._xlws.FILTER(tblLotes[Lote y Cantidad],tblLotes[Referencia]='SAP - Salidas'!$A168)),""),"")</f>
        <v/>
      </c>
    </row>
    <row r="169" spans="6:8" x14ac:dyDescent="0.3">
      <c r="F169" s="57" t="str">
        <f t="shared" si="2"/>
        <v/>
      </c>
      <c r="H169" s="58" t="str" cm="1">
        <f t="array" ref="H169">IFERROR(IF('SAP - Salidas'!$A169&lt;&gt;"",_xlfn.ARRAYTOTEXT(_xlfn._xlws.FILTER(tblLotes[Lote y Cantidad],tblLotes[Referencia]='SAP - Salidas'!$A169)),""),"")</f>
        <v/>
      </c>
    </row>
    <row r="170" spans="6:8" x14ac:dyDescent="0.3">
      <c r="F170" s="57" t="str">
        <f t="shared" si="2"/>
        <v/>
      </c>
      <c r="H170" s="58" t="str" cm="1">
        <f t="array" ref="H170">IFERROR(IF('SAP - Salidas'!$A170&lt;&gt;"",_xlfn.ARRAYTOTEXT(_xlfn._xlws.FILTER(tblLotes[Lote y Cantidad],tblLotes[Referencia]='SAP - Salidas'!$A170)),""),"")</f>
        <v/>
      </c>
    </row>
    <row r="171" spans="6:8" x14ac:dyDescent="0.3">
      <c r="F171" s="57" t="str">
        <f t="shared" si="2"/>
        <v/>
      </c>
      <c r="H171" s="58" t="str" cm="1">
        <f t="array" ref="H171">IFERROR(IF('SAP - Salidas'!$A171&lt;&gt;"",_xlfn.ARRAYTOTEXT(_xlfn._xlws.FILTER(tblLotes[Lote y Cantidad],tblLotes[Referencia]='SAP - Salidas'!$A171)),""),"")</f>
        <v/>
      </c>
    </row>
    <row r="172" spans="6:8" x14ac:dyDescent="0.3">
      <c r="F172" s="57" t="str">
        <f t="shared" si="2"/>
        <v/>
      </c>
      <c r="H172" s="58" t="str" cm="1">
        <f t="array" ref="H172">IFERROR(IF('SAP - Salidas'!$A172&lt;&gt;"",_xlfn.ARRAYTOTEXT(_xlfn._xlws.FILTER(tblLotes[Lote y Cantidad],tblLotes[Referencia]='SAP - Salidas'!$A172)),""),"")</f>
        <v/>
      </c>
    </row>
    <row r="173" spans="6:8" x14ac:dyDescent="0.3">
      <c r="F173" s="57" t="str">
        <f t="shared" si="2"/>
        <v/>
      </c>
      <c r="H173" s="58" t="str" cm="1">
        <f t="array" ref="H173">IFERROR(IF('SAP - Salidas'!$A173&lt;&gt;"",_xlfn.ARRAYTOTEXT(_xlfn._xlws.FILTER(tblLotes[Lote y Cantidad],tblLotes[Referencia]='SAP - Salidas'!$A173)),""),"")</f>
        <v/>
      </c>
    </row>
    <row r="174" spans="6:8" x14ac:dyDescent="0.3">
      <c r="F174" s="57" t="str">
        <f t="shared" si="2"/>
        <v/>
      </c>
      <c r="H174" s="58" t="str" cm="1">
        <f t="array" ref="H174">IFERROR(IF('SAP - Salidas'!$A174&lt;&gt;"",_xlfn.ARRAYTOTEXT(_xlfn._xlws.FILTER(tblLotes[Lote y Cantidad],tblLotes[Referencia]='SAP - Salidas'!$A174)),""),"")</f>
        <v/>
      </c>
    </row>
    <row r="175" spans="6:8" x14ac:dyDescent="0.3">
      <c r="F175" s="57" t="str">
        <f t="shared" si="2"/>
        <v/>
      </c>
      <c r="H175" s="58" t="str" cm="1">
        <f t="array" ref="H175">IFERROR(IF('SAP - Salidas'!$A175&lt;&gt;"",_xlfn.ARRAYTOTEXT(_xlfn._xlws.FILTER(tblLotes[Lote y Cantidad],tblLotes[Referencia]='SAP - Salidas'!$A175)),""),"")</f>
        <v/>
      </c>
    </row>
    <row r="176" spans="6:8" x14ac:dyDescent="0.3">
      <c r="F176" s="57" t="str">
        <f t="shared" si="2"/>
        <v/>
      </c>
      <c r="H176" s="58" t="str" cm="1">
        <f t="array" ref="H176">IFERROR(IF('SAP - Salidas'!$A176&lt;&gt;"",_xlfn.ARRAYTOTEXT(_xlfn._xlws.FILTER(tblLotes[Lote y Cantidad],tblLotes[Referencia]='SAP - Salidas'!$A176)),""),"")</f>
        <v/>
      </c>
    </row>
    <row r="177" spans="6:8" x14ac:dyDescent="0.3">
      <c r="F177" s="57" t="str">
        <f t="shared" si="2"/>
        <v/>
      </c>
      <c r="H177" s="58" t="str" cm="1">
        <f t="array" ref="H177">IFERROR(IF('SAP - Salidas'!$A177&lt;&gt;"",_xlfn.ARRAYTOTEXT(_xlfn._xlws.FILTER(tblLotes[Lote y Cantidad],tblLotes[Referencia]='SAP - Salidas'!$A177)),""),"")</f>
        <v/>
      </c>
    </row>
    <row r="178" spans="6:8" x14ac:dyDescent="0.3">
      <c r="F178" s="57" t="str">
        <f t="shared" si="2"/>
        <v/>
      </c>
      <c r="H178" s="58" t="str" cm="1">
        <f t="array" ref="H178">IFERROR(IF('SAP - Salidas'!$A178&lt;&gt;"",_xlfn.ARRAYTOTEXT(_xlfn._xlws.FILTER(tblLotes[Lote y Cantidad],tblLotes[Referencia]='SAP - Salidas'!$A178)),""),"")</f>
        <v/>
      </c>
    </row>
    <row r="179" spans="6:8" x14ac:dyDescent="0.3">
      <c r="F179" s="57" t="str">
        <f t="shared" si="2"/>
        <v/>
      </c>
      <c r="H179" s="58" t="str" cm="1">
        <f t="array" ref="H179">IFERROR(IF('SAP - Salidas'!$A179&lt;&gt;"",_xlfn.ARRAYTOTEXT(_xlfn._xlws.FILTER(tblLotes[Lote y Cantidad],tblLotes[Referencia]='SAP - Salidas'!$A179)),""),"")</f>
        <v/>
      </c>
    </row>
    <row r="180" spans="6:8" x14ac:dyDescent="0.3">
      <c r="F180" s="57" t="str">
        <f t="shared" si="2"/>
        <v/>
      </c>
      <c r="H180" s="58" t="str" cm="1">
        <f t="array" ref="H180">IFERROR(IF('SAP - Salidas'!$A180&lt;&gt;"",_xlfn.ARRAYTOTEXT(_xlfn._xlws.FILTER(tblLotes[Lote y Cantidad],tblLotes[Referencia]='SAP - Salidas'!$A180)),""),"")</f>
        <v/>
      </c>
    </row>
    <row r="181" spans="6:8" x14ac:dyDescent="0.3">
      <c r="F181" s="57" t="str">
        <f t="shared" si="2"/>
        <v/>
      </c>
      <c r="H181" s="58" t="str" cm="1">
        <f t="array" ref="H181">IFERROR(IF('SAP - Salidas'!$A181&lt;&gt;"",_xlfn.ARRAYTOTEXT(_xlfn._xlws.FILTER(tblLotes[Lote y Cantidad],tblLotes[Referencia]='SAP - Salidas'!$A181)),""),"")</f>
        <v/>
      </c>
    </row>
    <row r="182" spans="6:8" x14ac:dyDescent="0.3">
      <c r="F182" s="57" t="str">
        <f t="shared" si="2"/>
        <v/>
      </c>
      <c r="H182" s="58" t="str" cm="1">
        <f t="array" ref="H182">IFERROR(IF('SAP - Salidas'!$A182&lt;&gt;"",_xlfn.ARRAYTOTEXT(_xlfn._xlws.FILTER(tblLotes[Lote y Cantidad],tblLotes[Referencia]='SAP - Salidas'!$A182)),""),"")</f>
        <v/>
      </c>
    </row>
    <row r="183" spans="6:8" x14ac:dyDescent="0.3">
      <c r="F183" s="57" t="str">
        <f t="shared" si="2"/>
        <v/>
      </c>
      <c r="H183" s="58" t="str" cm="1">
        <f t="array" ref="H183">IFERROR(IF('SAP - Salidas'!$A183&lt;&gt;"",_xlfn.ARRAYTOTEXT(_xlfn._xlws.FILTER(tblLotes[Lote y Cantidad],tblLotes[Referencia]='SAP - Salidas'!$A183)),""),"")</f>
        <v/>
      </c>
    </row>
    <row r="184" spans="6:8" x14ac:dyDescent="0.3">
      <c r="F184" s="57" t="str">
        <f t="shared" si="2"/>
        <v/>
      </c>
      <c r="H184" s="58" t="str" cm="1">
        <f t="array" ref="H184">IFERROR(IF('SAP - Salidas'!$A184&lt;&gt;"",_xlfn.ARRAYTOTEXT(_xlfn._xlws.FILTER(tblLotes[Lote y Cantidad],tblLotes[Referencia]='SAP - Salidas'!$A184)),""),"")</f>
        <v/>
      </c>
    </row>
    <row r="185" spans="6:8" x14ac:dyDescent="0.3">
      <c r="F185" s="57" t="str">
        <f t="shared" si="2"/>
        <v/>
      </c>
      <c r="H185" s="58" t="str" cm="1">
        <f t="array" ref="H185">IFERROR(IF('SAP - Salidas'!$A185&lt;&gt;"",_xlfn.ARRAYTOTEXT(_xlfn._xlws.FILTER(tblLotes[Lote y Cantidad],tblLotes[Referencia]='SAP - Salidas'!$A185)),""),"")</f>
        <v/>
      </c>
    </row>
    <row r="186" spans="6:8" x14ac:dyDescent="0.3">
      <c r="F186" s="57" t="str">
        <f t="shared" si="2"/>
        <v/>
      </c>
      <c r="H186" s="58" t="str" cm="1">
        <f t="array" ref="H186">IFERROR(IF('SAP - Salidas'!$A186&lt;&gt;"",_xlfn.ARRAYTOTEXT(_xlfn._xlws.FILTER(tblLotes[Lote y Cantidad],tblLotes[Referencia]='SAP - Salidas'!$A186)),""),"")</f>
        <v/>
      </c>
    </row>
    <row r="187" spans="6:8" x14ac:dyDescent="0.3">
      <c r="F187" s="57" t="str">
        <f t="shared" si="2"/>
        <v/>
      </c>
      <c r="H187" s="58" t="str" cm="1">
        <f t="array" ref="H187">IFERROR(IF('SAP - Salidas'!$A187&lt;&gt;"",_xlfn.ARRAYTOTEXT(_xlfn._xlws.FILTER(tblLotes[Lote y Cantidad],tblLotes[Referencia]='SAP - Salidas'!$A187)),""),"")</f>
        <v/>
      </c>
    </row>
    <row r="188" spans="6:8" x14ac:dyDescent="0.3">
      <c r="F188" s="57" t="str">
        <f t="shared" si="2"/>
        <v/>
      </c>
      <c r="H188" s="58" t="str" cm="1">
        <f t="array" ref="H188">IFERROR(IF('SAP - Salidas'!$A188&lt;&gt;"",_xlfn.ARRAYTOTEXT(_xlfn._xlws.FILTER(tblLotes[Lote y Cantidad],tblLotes[Referencia]='SAP - Salidas'!$A188)),""),"")</f>
        <v/>
      </c>
    </row>
    <row r="189" spans="6:8" x14ac:dyDescent="0.3">
      <c r="F189" s="57" t="str">
        <f t="shared" si="2"/>
        <v/>
      </c>
      <c r="H189" s="58" t="str" cm="1">
        <f t="array" ref="H189">IFERROR(IF('SAP - Salidas'!$A189&lt;&gt;"",_xlfn.ARRAYTOTEXT(_xlfn._xlws.FILTER(tblLotes[Lote y Cantidad],tblLotes[Referencia]='SAP - Salidas'!$A189)),""),"")</f>
        <v/>
      </c>
    </row>
    <row r="190" spans="6:8" x14ac:dyDescent="0.3">
      <c r="F190" s="57" t="str">
        <f t="shared" si="2"/>
        <v/>
      </c>
      <c r="H190" s="58" t="str" cm="1">
        <f t="array" ref="H190">IFERROR(IF('SAP - Salidas'!$A190&lt;&gt;"",_xlfn.ARRAYTOTEXT(_xlfn._xlws.FILTER(tblLotes[Lote y Cantidad],tblLotes[Referencia]='SAP - Salidas'!$A190)),""),"")</f>
        <v/>
      </c>
    </row>
    <row r="191" spans="6:8" x14ac:dyDescent="0.3">
      <c r="F191" s="57" t="str">
        <f t="shared" si="2"/>
        <v/>
      </c>
      <c r="H191" s="58" t="str" cm="1">
        <f t="array" ref="H191">IFERROR(IF('SAP - Salidas'!$A191&lt;&gt;"",_xlfn.ARRAYTOTEXT(_xlfn._xlws.FILTER(tblLotes[Lote y Cantidad],tblLotes[Referencia]='SAP - Salidas'!$A191)),""),"")</f>
        <v/>
      </c>
    </row>
    <row r="192" spans="6:8" x14ac:dyDescent="0.3">
      <c r="F192" s="57" t="str">
        <f t="shared" si="2"/>
        <v/>
      </c>
      <c r="H192" s="58" t="str" cm="1">
        <f t="array" ref="H192">IFERROR(IF('SAP - Salidas'!$A192&lt;&gt;"",_xlfn.ARRAYTOTEXT(_xlfn._xlws.FILTER(tblLotes[Lote y Cantidad],tblLotes[Referencia]='SAP - Salidas'!$A192)),""),"")</f>
        <v/>
      </c>
    </row>
    <row r="193" spans="6:8" x14ac:dyDescent="0.3">
      <c r="F193" s="57" t="str">
        <f t="shared" si="2"/>
        <v/>
      </c>
      <c r="H193" s="58" t="str" cm="1">
        <f t="array" ref="H193">IFERROR(IF('SAP - Salidas'!$A193&lt;&gt;"",_xlfn.ARRAYTOTEXT(_xlfn._xlws.FILTER(tblLotes[Lote y Cantidad],tblLotes[Referencia]='SAP - Salidas'!$A193)),""),"")</f>
        <v/>
      </c>
    </row>
    <row r="194" spans="6:8" x14ac:dyDescent="0.3">
      <c r="F194" s="57" t="str">
        <f t="shared" si="2"/>
        <v/>
      </c>
      <c r="H194" s="58" t="str" cm="1">
        <f t="array" ref="H194">IFERROR(IF('SAP - Salidas'!$A194&lt;&gt;"",_xlfn.ARRAYTOTEXT(_xlfn._xlws.FILTER(tblLotes[Lote y Cantidad],tblLotes[Referencia]='SAP - Salidas'!$A194)),""),"")</f>
        <v/>
      </c>
    </row>
    <row r="195" spans="6:8" x14ac:dyDescent="0.3">
      <c r="F195" s="57" t="str">
        <f t="shared" si="2"/>
        <v/>
      </c>
      <c r="H195" s="58" t="str" cm="1">
        <f t="array" ref="H195">IFERROR(IF('SAP - Salidas'!$A195&lt;&gt;"",_xlfn.ARRAYTOTEXT(_xlfn._xlws.FILTER(tblLotes[Lote y Cantidad],tblLotes[Referencia]='SAP - Salidas'!$A195)),""),"")</f>
        <v/>
      </c>
    </row>
    <row r="196" spans="6:8" x14ac:dyDescent="0.3">
      <c r="F196" s="57" t="str">
        <f t="shared" si="2"/>
        <v/>
      </c>
      <c r="H196" s="58" t="str" cm="1">
        <f t="array" ref="H196">IFERROR(IF('SAP - Salidas'!$A196&lt;&gt;"",_xlfn.ARRAYTOTEXT(_xlfn._xlws.FILTER(tblLotes[Lote y Cantidad],tblLotes[Referencia]='SAP - Salidas'!$A196)),""),"")</f>
        <v/>
      </c>
    </row>
    <row r="197" spans="6:8" x14ac:dyDescent="0.3">
      <c r="F197" s="57" t="str">
        <f t="shared" si="2"/>
        <v/>
      </c>
      <c r="H197" s="58" t="str" cm="1">
        <f t="array" ref="H197">IFERROR(IF('SAP - Salidas'!$A197&lt;&gt;"",_xlfn.ARRAYTOTEXT(_xlfn._xlws.FILTER(tblLotes[Lote y Cantidad],tblLotes[Referencia]='SAP - Salidas'!$A197)),""),"")</f>
        <v/>
      </c>
    </row>
    <row r="198" spans="6:8" x14ac:dyDescent="0.3">
      <c r="F198" s="57" t="str">
        <f t="shared" ref="F198:F261" si="3">IF(A198&lt;&gt;"",LEFT($D$2,3),"")</f>
        <v/>
      </c>
      <c r="H198" s="58" t="str" cm="1">
        <f t="array" ref="H198">IFERROR(IF('SAP - Salidas'!$A198&lt;&gt;"",_xlfn.ARRAYTOTEXT(_xlfn._xlws.FILTER(tblLotes[Lote y Cantidad],tblLotes[Referencia]='SAP - Salidas'!$A198)),""),"")</f>
        <v/>
      </c>
    </row>
    <row r="199" spans="6:8" x14ac:dyDescent="0.3">
      <c r="F199" s="57" t="str">
        <f t="shared" si="3"/>
        <v/>
      </c>
      <c r="H199" s="58" t="str" cm="1">
        <f t="array" ref="H199">IFERROR(IF('SAP - Salidas'!$A199&lt;&gt;"",_xlfn.ARRAYTOTEXT(_xlfn._xlws.FILTER(tblLotes[Lote y Cantidad],tblLotes[Referencia]='SAP - Salidas'!$A199)),""),"")</f>
        <v/>
      </c>
    </row>
    <row r="200" spans="6:8" x14ac:dyDescent="0.3">
      <c r="F200" s="57" t="str">
        <f t="shared" si="3"/>
        <v/>
      </c>
      <c r="H200" s="58" t="str" cm="1">
        <f t="array" ref="H200">IFERROR(IF('SAP - Salidas'!$A200&lt;&gt;"",_xlfn.ARRAYTOTEXT(_xlfn._xlws.FILTER(tblLotes[Lote y Cantidad],tblLotes[Referencia]='SAP - Salidas'!$A200)),""),"")</f>
        <v/>
      </c>
    </row>
    <row r="201" spans="6:8" x14ac:dyDescent="0.3">
      <c r="F201" s="57" t="str">
        <f t="shared" si="3"/>
        <v/>
      </c>
      <c r="H201" s="58" t="str" cm="1">
        <f t="array" ref="H201">IFERROR(IF('SAP - Salidas'!$A201&lt;&gt;"",_xlfn.ARRAYTOTEXT(_xlfn._xlws.FILTER(tblLotes[Lote y Cantidad],tblLotes[Referencia]='SAP - Salidas'!$A201)),""),"")</f>
        <v/>
      </c>
    </row>
    <row r="202" spans="6:8" x14ac:dyDescent="0.3">
      <c r="F202" s="57" t="str">
        <f t="shared" si="3"/>
        <v/>
      </c>
      <c r="H202" s="58" t="str" cm="1">
        <f t="array" ref="H202">IFERROR(IF('SAP - Salidas'!$A202&lt;&gt;"",_xlfn.ARRAYTOTEXT(_xlfn._xlws.FILTER(tblLotes[Lote y Cantidad],tblLotes[Referencia]='SAP - Salidas'!$A202)),""),"")</f>
        <v/>
      </c>
    </row>
    <row r="203" spans="6:8" x14ac:dyDescent="0.3">
      <c r="F203" s="57" t="str">
        <f t="shared" si="3"/>
        <v/>
      </c>
      <c r="H203" s="58" t="str" cm="1">
        <f t="array" ref="H203">IFERROR(IF('SAP - Salidas'!$A203&lt;&gt;"",_xlfn.ARRAYTOTEXT(_xlfn._xlws.FILTER(tblLotes[Lote y Cantidad],tblLotes[Referencia]='SAP - Salidas'!$A203)),""),"")</f>
        <v/>
      </c>
    </row>
    <row r="204" spans="6:8" x14ac:dyDescent="0.3">
      <c r="F204" s="57" t="str">
        <f t="shared" si="3"/>
        <v/>
      </c>
      <c r="H204" s="58" t="str" cm="1">
        <f t="array" ref="H204">IFERROR(IF('SAP - Salidas'!$A204&lt;&gt;"",_xlfn.ARRAYTOTEXT(_xlfn._xlws.FILTER(tblLotes[Lote y Cantidad],tblLotes[Referencia]='SAP - Salidas'!$A204)),""),"")</f>
        <v/>
      </c>
    </row>
    <row r="205" spans="6:8" x14ac:dyDescent="0.3">
      <c r="F205" s="57" t="str">
        <f t="shared" si="3"/>
        <v/>
      </c>
      <c r="H205" s="58" t="str" cm="1">
        <f t="array" ref="H205">IFERROR(IF('SAP - Salidas'!$A205&lt;&gt;"",_xlfn.ARRAYTOTEXT(_xlfn._xlws.FILTER(tblLotes[Lote y Cantidad],tblLotes[Referencia]='SAP - Salidas'!$A205)),""),"")</f>
        <v/>
      </c>
    </row>
    <row r="206" spans="6:8" x14ac:dyDescent="0.3">
      <c r="F206" s="57" t="str">
        <f t="shared" si="3"/>
        <v/>
      </c>
      <c r="H206" s="58" t="str" cm="1">
        <f t="array" ref="H206">IFERROR(IF('SAP - Salidas'!$A206&lt;&gt;"",_xlfn.ARRAYTOTEXT(_xlfn._xlws.FILTER(tblLotes[Lote y Cantidad],tblLotes[Referencia]='SAP - Salidas'!$A206)),""),"")</f>
        <v/>
      </c>
    </row>
    <row r="207" spans="6:8" x14ac:dyDescent="0.3">
      <c r="F207" s="57" t="str">
        <f t="shared" si="3"/>
        <v/>
      </c>
      <c r="H207" s="58" t="str" cm="1">
        <f t="array" ref="H207">IFERROR(IF('SAP - Salidas'!$A207&lt;&gt;"",_xlfn.ARRAYTOTEXT(_xlfn._xlws.FILTER(tblLotes[Lote y Cantidad],tblLotes[Referencia]='SAP - Salidas'!$A207)),""),"")</f>
        <v/>
      </c>
    </row>
    <row r="208" spans="6:8" x14ac:dyDescent="0.3">
      <c r="F208" s="57" t="str">
        <f t="shared" si="3"/>
        <v/>
      </c>
      <c r="H208" s="58" t="str" cm="1">
        <f t="array" ref="H208">IFERROR(IF('SAP - Salidas'!$A208&lt;&gt;"",_xlfn.ARRAYTOTEXT(_xlfn._xlws.FILTER(tblLotes[Lote y Cantidad],tblLotes[Referencia]='SAP - Salidas'!$A208)),""),"")</f>
        <v/>
      </c>
    </row>
    <row r="209" spans="6:8" x14ac:dyDescent="0.3">
      <c r="F209" s="57" t="str">
        <f t="shared" si="3"/>
        <v/>
      </c>
      <c r="H209" s="58" t="str" cm="1">
        <f t="array" ref="H209">IFERROR(IF('SAP - Salidas'!$A209&lt;&gt;"",_xlfn.ARRAYTOTEXT(_xlfn._xlws.FILTER(tblLotes[Lote y Cantidad],tblLotes[Referencia]='SAP - Salidas'!$A209)),""),"")</f>
        <v/>
      </c>
    </row>
    <row r="210" spans="6:8" x14ac:dyDescent="0.3">
      <c r="F210" s="57" t="str">
        <f t="shared" si="3"/>
        <v/>
      </c>
      <c r="H210" s="58" t="str" cm="1">
        <f t="array" ref="H210">IFERROR(IF('SAP - Salidas'!$A210&lt;&gt;"",_xlfn.ARRAYTOTEXT(_xlfn._xlws.FILTER(tblLotes[Lote y Cantidad],tblLotes[Referencia]='SAP - Salidas'!$A210)),""),"")</f>
        <v/>
      </c>
    </row>
    <row r="211" spans="6:8" x14ac:dyDescent="0.3">
      <c r="F211" s="57" t="str">
        <f t="shared" si="3"/>
        <v/>
      </c>
      <c r="H211" s="58" t="str" cm="1">
        <f t="array" ref="H211">IFERROR(IF('SAP - Salidas'!$A211&lt;&gt;"",_xlfn.ARRAYTOTEXT(_xlfn._xlws.FILTER(tblLotes[Lote y Cantidad],tblLotes[Referencia]='SAP - Salidas'!$A211)),""),"")</f>
        <v/>
      </c>
    </row>
    <row r="212" spans="6:8" x14ac:dyDescent="0.3">
      <c r="F212" s="57" t="str">
        <f t="shared" si="3"/>
        <v/>
      </c>
      <c r="H212" s="58" t="str" cm="1">
        <f t="array" ref="H212">IFERROR(IF('SAP - Salidas'!$A212&lt;&gt;"",_xlfn.ARRAYTOTEXT(_xlfn._xlws.FILTER(tblLotes[Lote y Cantidad],tblLotes[Referencia]='SAP - Salidas'!$A212)),""),"")</f>
        <v/>
      </c>
    </row>
    <row r="213" spans="6:8" x14ac:dyDescent="0.3">
      <c r="F213" s="57" t="str">
        <f t="shared" si="3"/>
        <v/>
      </c>
      <c r="H213" s="58" t="str" cm="1">
        <f t="array" ref="H213">IFERROR(IF('SAP - Salidas'!$A213&lt;&gt;"",_xlfn.ARRAYTOTEXT(_xlfn._xlws.FILTER(tblLotes[Lote y Cantidad],tblLotes[Referencia]='SAP - Salidas'!$A213)),""),"")</f>
        <v/>
      </c>
    </row>
    <row r="214" spans="6:8" x14ac:dyDescent="0.3">
      <c r="F214" s="57" t="str">
        <f t="shared" si="3"/>
        <v/>
      </c>
      <c r="H214" s="58" t="str" cm="1">
        <f t="array" ref="H214">IFERROR(IF('SAP - Salidas'!$A214&lt;&gt;"",_xlfn.ARRAYTOTEXT(_xlfn._xlws.FILTER(tblLotes[Lote y Cantidad],tblLotes[Referencia]='SAP - Salidas'!$A214)),""),"")</f>
        <v/>
      </c>
    </row>
    <row r="215" spans="6:8" x14ac:dyDescent="0.3">
      <c r="F215" s="57" t="str">
        <f t="shared" si="3"/>
        <v/>
      </c>
      <c r="H215" s="58" t="str" cm="1">
        <f t="array" ref="H215">IFERROR(IF('SAP - Salidas'!$A215&lt;&gt;"",_xlfn.ARRAYTOTEXT(_xlfn._xlws.FILTER(tblLotes[Lote y Cantidad],tblLotes[Referencia]='SAP - Salidas'!$A215)),""),"")</f>
        <v/>
      </c>
    </row>
    <row r="216" spans="6:8" x14ac:dyDescent="0.3">
      <c r="F216" s="57" t="str">
        <f t="shared" si="3"/>
        <v/>
      </c>
      <c r="H216" s="58" t="str" cm="1">
        <f t="array" ref="H216">IFERROR(IF('SAP - Salidas'!$A216&lt;&gt;"",_xlfn.ARRAYTOTEXT(_xlfn._xlws.FILTER(tblLotes[Lote y Cantidad],tblLotes[Referencia]='SAP - Salidas'!$A216)),""),"")</f>
        <v/>
      </c>
    </row>
    <row r="217" spans="6:8" x14ac:dyDescent="0.3">
      <c r="F217" s="57" t="str">
        <f t="shared" si="3"/>
        <v/>
      </c>
      <c r="H217" s="58" t="str" cm="1">
        <f t="array" ref="H217">IFERROR(IF('SAP - Salidas'!$A217&lt;&gt;"",_xlfn.ARRAYTOTEXT(_xlfn._xlws.FILTER(tblLotes[Lote y Cantidad],tblLotes[Referencia]='SAP - Salidas'!$A217)),""),"")</f>
        <v/>
      </c>
    </row>
    <row r="218" spans="6:8" x14ac:dyDescent="0.3">
      <c r="F218" s="57" t="str">
        <f t="shared" si="3"/>
        <v/>
      </c>
      <c r="H218" s="58" t="str" cm="1">
        <f t="array" ref="H218">IFERROR(IF('SAP - Salidas'!$A218&lt;&gt;"",_xlfn.ARRAYTOTEXT(_xlfn._xlws.FILTER(tblLotes[Lote y Cantidad],tblLotes[Referencia]='SAP - Salidas'!$A218)),""),"")</f>
        <v/>
      </c>
    </row>
    <row r="219" spans="6:8" x14ac:dyDescent="0.3">
      <c r="F219" s="57" t="str">
        <f t="shared" si="3"/>
        <v/>
      </c>
      <c r="H219" s="58" t="str" cm="1">
        <f t="array" ref="H219">IFERROR(IF('SAP - Salidas'!$A219&lt;&gt;"",_xlfn.ARRAYTOTEXT(_xlfn._xlws.FILTER(tblLotes[Lote y Cantidad],tblLotes[Referencia]='SAP - Salidas'!$A219)),""),"")</f>
        <v/>
      </c>
    </row>
    <row r="220" spans="6:8" x14ac:dyDescent="0.3">
      <c r="F220" s="57" t="str">
        <f t="shared" si="3"/>
        <v/>
      </c>
      <c r="H220" s="58" t="str" cm="1">
        <f t="array" ref="H220">IFERROR(IF('SAP - Salidas'!$A220&lt;&gt;"",_xlfn.ARRAYTOTEXT(_xlfn._xlws.FILTER(tblLotes[Lote y Cantidad],tblLotes[Referencia]='SAP - Salidas'!$A220)),""),"")</f>
        <v/>
      </c>
    </row>
    <row r="221" spans="6:8" x14ac:dyDescent="0.3">
      <c r="F221" s="57" t="str">
        <f t="shared" si="3"/>
        <v/>
      </c>
      <c r="H221" s="58" t="str" cm="1">
        <f t="array" ref="H221">IFERROR(IF('SAP - Salidas'!$A221&lt;&gt;"",_xlfn.ARRAYTOTEXT(_xlfn._xlws.FILTER(tblLotes[Lote y Cantidad],tblLotes[Referencia]='SAP - Salidas'!$A221)),""),"")</f>
        <v/>
      </c>
    </row>
    <row r="222" spans="6:8" x14ac:dyDescent="0.3">
      <c r="F222" s="57" t="str">
        <f t="shared" si="3"/>
        <v/>
      </c>
      <c r="H222" s="58" t="str" cm="1">
        <f t="array" ref="H222">IFERROR(IF('SAP - Salidas'!$A222&lt;&gt;"",_xlfn.ARRAYTOTEXT(_xlfn._xlws.FILTER(tblLotes[Lote y Cantidad],tblLotes[Referencia]='SAP - Salidas'!$A222)),""),"")</f>
        <v/>
      </c>
    </row>
    <row r="223" spans="6:8" x14ac:dyDescent="0.3">
      <c r="F223" s="57" t="str">
        <f t="shared" si="3"/>
        <v/>
      </c>
      <c r="H223" s="58" t="str" cm="1">
        <f t="array" ref="H223">IFERROR(IF('SAP - Salidas'!$A223&lt;&gt;"",_xlfn.ARRAYTOTEXT(_xlfn._xlws.FILTER(tblLotes[Lote y Cantidad],tblLotes[Referencia]='SAP - Salidas'!$A223)),""),"")</f>
        <v/>
      </c>
    </row>
    <row r="224" spans="6:8" x14ac:dyDescent="0.3">
      <c r="F224" s="57" t="str">
        <f t="shared" si="3"/>
        <v/>
      </c>
      <c r="H224" s="58" t="str" cm="1">
        <f t="array" ref="H224">IFERROR(IF('SAP - Salidas'!$A224&lt;&gt;"",_xlfn.ARRAYTOTEXT(_xlfn._xlws.FILTER(tblLotes[Lote y Cantidad],tblLotes[Referencia]='SAP - Salidas'!$A224)),""),"")</f>
        <v/>
      </c>
    </row>
    <row r="225" spans="6:8" x14ac:dyDescent="0.3">
      <c r="F225" s="57" t="str">
        <f t="shared" si="3"/>
        <v/>
      </c>
      <c r="H225" s="58" t="str" cm="1">
        <f t="array" ref="H225">IFERROR(IF('SAP - Salidas'!$A225&lt;&gt;"",_xlfn.ARRAYTOTEXT(_xlfn._xlws.FILTER(tblLotes[Lote y Cantidad],tblLotes[Referencia]='SAP - Salidas'!$A225)),""),"")</f>
        <v/>
      </c>
    </row>
    <row r="226" spans="6:8" x14ac:dyDescent="0.3">
      <c r="F226" s="57" t="str">
        <f t="shared" si="3"/>
        <v/>
      </c>
      <c r="H226" s="58" t="str" cm="1">
        <f t="array" ref="H226">IFERROR(IF('SAP - Salidas'!$A226&lt;&gt;"",_xlfn.ARRAYTOTEXT(_xlfn._xlws.FILTER(tblLotes[Lote y Cantidad],tblLotes[Referencia]='SAP - Salidas'!$A226)),""),"")</f>
        <v/>
      </c>
    </row>
    <row r="227" spans="6:8" x14ac:dyDescent="0.3">
      <c r="F227" s="57" t="str">
        <f t="shared" si="3"/>
        <v/>
      </c>
      <c r="H227" s="58" t="str" cm="1">
        <f t="array" ref="H227">IFERROR(IF('SAP - Salidas'!$A227&lt;&gt;"",_xlfn.ARRAYTOTEXT(_xlfn._xlws.FILTER(tblLotes[Lote y Cantidad],tblLotes[Referencia]='SAP - Salidas'!$A227)),""),"")</f>
        <v/>
      </c>
    </row>
    <row r="228" spans="6:8" x14ac:dyDescent="0.3">
      <c r="F228" s="57" t="str">
        <f t="shared" si="3"/>
        <v/>
      </c>
      <c r="H228" s="58" t="str" cm="1">
        <f t="array" ref="H228">IFERROR(IF('SAP - Salidas'!$A228&lt;&gt;"",_xlfn.ARRAYTOTEXT(_xlfn._xlws.FILTER(tblLotes[Lote y Cantidad],tblLotes[Referencia]='SAP - Salidas'!$A228)),""),"")</f>
        <v/>
      </c>
    </row>
    <row r="229" spans="6:8" x14ac:dyDescent="0.3">
      <c r="F229" s="57" t="str">
        <f t="shared" si="3"/>
        <v/>
      </c>
      <c r="H229" s="58" t="str" cm="1">
        <f t="array" ref="H229">IFERROR(IF('SAP - Salidas'!$A229&lt;&gt;"",_xlfn.ARRAYTOTEXT(_xlfn._xlws.FILTER(tblLotes[Lote y Cantidad],tblLotes[Referencia]='SAP - Salidas'!$A229)),""),"")</f>
        <v/>
      </c>
    </row>
    <row r="230" spans="6:8" x14ac:dyDescent="0.3">
      <c r="F230" s="57" t="str">
        <f t="shared" si="3"/>
        <v/>
      </c>
      <c r="H230" s="58" t="str" cm="1">
        <f t="array" ref="H230">IFERROR(IF('SAP - Salidas'!$A230&lt;&gt;"",_xlfn.ARRAYTOTEXT(_xlfn._xlws.FILTER(tblLotes[Lote y Cantidad],tblLotes[Referencia]='SAP - Salidas'!$A230)),""),"")</f>
        <v/>
      </c>
    </row>
    <row r="231" spans="6:8" x14ac:dyDescent="0.3">
      <c r="F231" s="57" t="str">
        <f t="shared" si="3"/>
        <v/>
      </c>
      <c r="H231" s="58" t="str" cm="1">
        <f t="array" ref="H231">IFERROR(IF('SAP - Salidas'!$A231&lt;&gt;"",_xlfn.ARRAYTOTEXT(_xlfn._xlws.FILTER(tblLotes[Lote y Cantidad],tblLotes[Referencia]='SAP - Salidas'!$A231)),""),"")</f>
        <v/>
      </c>
    </row>
    <row r="232" spans="6:8" x14ac:dyDescent="0.3">
      <c r="F232" s="57" t="str">
        <f t="shared" si="3"/>
        <v/>
      </c>
      <c r="H232" s="58" t="str" cm="1">
        <f t="array" ref="H232">IFERROR(IF('SAP - Salidas'!$A232&lt;&gt;"",_xlfn.ARRAYTOTEXT(_xlfn._xlws.FILTER(tblLotes[Lote y Cantidad],tblLotes[Referencia]='SAP - Salidas'!$A232)),""),"")</f>
        <v/>
      </c>
    </row>
    <row r="233" spans="6:8" x14ac:dyDescent="0.3">
      <c r="F233" s="57" t="str">
        <f t="shared" si="3"/>
        <v/>
      </c>
      <c r="H233" s="58" t="str" cm="1">
        <f t="array" ref="H233">IFERROR(IF('SAP - Salidas'!$A233&lt;&gt;"",_xlfn.ARRAYTOTEXT(_xlfn._xlws.FILTER(tblLotes[Lote y Cantidad],tblLotes[Referencia]='SAP - Salidas'!$A233)),""),"")</f>
        <v/>
      </c>
    </row>
    <row r="234" spans="6:8" x14ac:dyDescent="0.3">
      <c r="F234" s="57" t="str">
        <f t="shared" si="3"/>
        <v/>
      </c>
      <c r="H234" s="58" t="str" cm="1">
        <f t="array" ref="H234">IFERROR(IF('SAP - Salidas'!$A234&lt;&gt;"",_xlfn.ARRAYTOTEXT(_xlfn._xlws.FILTER(tblLotes[Lote y Cantidad],tblLotes[Referencia]='SAP - Salidas'!$A234)),""),"")</f>
        <v/>
      </c>
    </row>
    <row r="235" spans="6:8" x14ac:dyDescent="0.3">
      <c r="F235" s="57" t="str">
        <f t="shared" si="3"/>
        <v/>
      </c>
      <c r="H235" s="58" t="str" cm="1">
        <f t="array" ref="H235">IFERROR(IF('SAP - Salidas'!$A235&lt;&gt;"",_xlfn.ARRAYTOTEXT(_xlfn._xlws.FILTER(tblLotes[Lote y Cantidad],tblLotes[Referencia]='SAP - Salidas'!$A235)),""),"")</f>
        <v/>
      </c>
    </row>
    <row r="236" spans="6:8" x14ac:dyDescent="0.3">
      <c r="F236" s="57" t="str">
        <f t="shared" si="3"/>
        <v/>
      </c>
      <c r="H236" s="58" t="str" cm="1">
        <f t="array" ref="H236">IFERROR(IF('SAP - Salidas'!$A236&lt;&gt;"",_xlfn.ARRAYTOTEXT(_xlfn._xlws.FILTER(tblLotes[Lote y Cantidad],tblLotes[Referencia]='SAP - Salidas'!$A236)),""),"")</f>
        <v/>
      </c>
    </row>
    <row r="237" spans="6:8" x14ac:dyDescent="0.3">
      <c r="F237" s="57" t="str">
        <f t="shared" si="3"/>
        <v/>
      </c>
      <c r="H237" s="58" t="str" cm="1">
        <f t="array" ref="H237">IFERROR(IF('SAP - Salidas'!$A237&lt;&gt;"",_xlfn.ARRAYTOTEXT(_xlfn._xlws.FILTER(tblLotes[Lote y Cantidad],tblLotes[Referencia]='SAP - Salidas'!$A237)),""),"")</f>
        <v/>
      </c>
    </row>
    <row r="238" spans="6:8" x14ac:dyDescent="0.3">
      <c r="F238" s="57" t="str">
        <f t="shared" si="3"/>
        <v/>
      </c>
      <c r="H238" s="58" t="str" cm="1">
        <f t="array" ref="H238">IFERROR(IF('SAP - Salidas'!$A238&lt;&gt;"",_xlfn.ARRAYTOTEXT(_xlfn._xlws.FILTER(tblLotes[Lote y Cantidad],tblLotes[Referencia]='SAP - Salidas'!$A238)),""),"")</f>
        <v/>
      </c>
    </row>
    <row r="239" spans="6:8" x14ac:dyDescent="0.3">
      <c r="F239" s="57" t="str">
        <f t="shared" si="3"/>
        <v/>
      </c>
      <c r="H239" s="58" t="str" cm="1">
        <f t="array" ref="H239">IFERROR(IF('SAP - Salidas'!$A239&lt;&gt;"",_xlfn.ARRAYTOTEXT(_xlfn._xlws.FILTER(tblLotes[Lote y Cantidad],tblLotes[Referencia]='SAP - Salidas'!$A239)),""),"")</f>
        <v/>
      </c>
    </row>
    <row r="240" spans="6:8" x14ac:dyDescent="0.3">
      <c r="F240" s="57" t="str">
        <f t="shared" si="3"/>
        <v/>
      </c>
      <c r="H240" s="58" t="str" cm="1">
        <f t="array" ref="H240">IFERROR(IF('SAP - Salidas'!$A240&lt;&gt;"",_xlfn.ARRAYTOTEXT(_xlfn._xlws.FILTER(tblLotes[Lote y Cantidad],tblLotes[Referencia]='SAP - Salidas'!$A240)),""),"")</f>
        <v/>
      </c>
    </row>
    <row r="241" spans="6:8" x14ac:dyDescent="0.3">
      <c r="F241" s="57" t="str">
        <f t="shared" si="3"/>
        <v/>
      </c>
      <c r="H241" s="58" t="str" cm="1">
        <f t="array" ref="H241">IFERROR(IF('SAP - Salidas'!$A241&lt;&gt;"",_xlfn.ARRAYTOTEXT(_xlfn._xlws.FILTER(tblLotes[Lote y Cantidad],tblLotes[Referencia]='SAP - Salidas'!$A241)),""),"")</f>
        <v/>
      </c>
    </row>
    <row r="242" spans="6:8" x14ac:dyDescent="0.3">
      <c r="F242" s="57" t="str">
        <f t="shared" si="3"/>
        <v/>
      </c>
      <c r="H242" s="58" t="str" cm="1">
        <f t="array" ref="H242">IFERROR(IF('SAP - Salidas'!$A242&lt;&gt;"",_xlfn.ARRAYTOTEXT(_xlfn._xlws.FILTER(tblLotes[Lote y Cantidad],tblLotes[Referencia]='SAP - Salidas'!$A242)),""),"")</f>
        <v/>
      </c>
    </row>
    <row r="243" spans="6:8" x14ac:dyDescent="0.3">
      <c r="F243" s="57" t="str">
        <f t="shared" si="3"/>
        <v/>
      </c>
      <c r="H243" s="58" t="str" cm="1">
        <f t="array" ref="H243">IFERROR(IF('SAP - Salidas'!$A243&lt;&gt;"",_xlfn.ARRAYTOTEXT(_xlfn._xlws.FILTER(tblLotes[Lote y Cantidad],tblLotes[Referencia]='SAP - Salidas'!$A243)),""),"")</f>
        <v/>
      </c>
    </row>
    <row r="244" spans="6:8" x14ac:dyDescent="0.3">
      <c r="F244" s="57" t="str">
        <f t="shared" si="3"/>
        <v/>
      </c>
      <c r="H244" s="58" t="str" cm="1">
        <f t="array" ref="H244">IFERROR(IF('SAP - Salidas'!$A244&lt;&gt;"",_xlfn.ARRAYTOTEXT(_xlfn._xlws.FILTER(tblLotes[Lote y Cantidad],tblLotes[Referencia]='SAP - Salidas'!$A244)),""),"")</f>
        <v/>
      </c>
    </row>
    <row r="245" spans="6:8" x14ac:dyDescent="0.3">
      <c r="F245" s="57" t="str">
        <f t="shared" si="3"/>
        <v/>
      </c>
      <c r="H245" s="58" t="str" cm="1">
        <f t="array" ref="H245">IFERROR(IF('SAP - Salidas'!$A245&lt;&gt;"",_xlfn.ARRAYTOTEXT(_xlfn._xlws.FILTER(tblLotes[Lote y Cantidad],tblLotes[Referencia]='SAP - Salidas'!$A245)),""),"")</f>
        <v/>
      </c>
    </row>
    <row r="246" spans="6:8" x14ac:dyDescent="0.3">
      <c r="F246" s="57" t="str">
        <f t="shared" si="3"/>
        <v/>
      </c>
      <c r="H246" s="58" t="str" cm="1">
        <f t="array" ref="H246">IFERROR(IF('SAP - Salidas'!$A246&lt;&gt;"",_xlfn.ARRAYTOTEXT(_xlfn._xlws.FILTER(tblLotes[Lote y Cantidad],tblLotes[Referencia]='SAP - Salidas'!$A246)),""),"")</f>
        <v/>
      </c>
    </row>
    <row r="247" spans="6:8" x14ac:dyDescent="0.3">
      <c r="F247" s="57" t="str">
        <f t="shared" si="3"/>
        <v/>
      </c>
      <c r="H247" s="58" t="str" cm="1">
        <f t="array" ref="H247">IFERROR(IF('SAP - Salidas'!$A247&lt;&gt;"",_xlfn.ARRAYTOTEXT(_xlfn._xlws.FILTER(tblLotes[Lote y Cantidad],tblLotes[Referencia]='SAP - Salidas'!$A247)),""),"")</f>
        <v/>
      </c>
    </row>
    <row r="248" spans="6:8" x14ac:dyDescent="0.3">
      <c r="F248" s="57" t="str">
        <f t="shared" si="3"/>
        <v/>
      </c>
      <c r="H248" s="58" t="str" cm="1">
        <f t="array" ref="H248">IFERROR(IF('SAP - Salidas'!$A248&lt;&gt;"",_xlfn.ARRAYTOTEXT(_xlfn._xlws.FILTER(tblLotes[Lote y Cantidad],tblLotes[Referencia]='SAP - Salidas'!$A248)),""),"")</f>
        <v/>
      </c>
    </row>
    <row r="249" spans="6:8" x14ac:dyDescent="0.3">
      <c r="F249" s="57" t="str">
        <f t="shared" si="3"/>
        <v/>
      </c>
      <c r="H249" s="58" t="str" cm="1">
        <f t="array" ref="H249">IFERROR(IF('SAP - Salidas'!$A249&lt;&gt;"",_xlfn.ARRAYTOTEXT(_xlfn._xlws.FILTER(tblLotes[Lote y Cantidad],tblLotes[Referencia]='SAP - Salidas'!$A249)),""),"")</f>
        <v/>
      </c>
    </row>
    <row r="250" spans="6:8" x14ac:dyDescent="0.3">
      <c r="F250" s="57" t="str">
        <f t="shared" si="3"/>
        <v/>
      </c>
      <c r="H250" s="58" t="str" cm="1">
        <f t="array" ref="H250">IFERROR(IF('SAP - Salidas'!$A250&lt;&gt;"",_xlfn.ARRAYTOTEXT(_xlfn._xlws.FILTER(tblLotes[Lote y Cantidad],tblLotes[Referencia]='SAP - Salidas'!$A250)),""),"")</f>
        <v/>
      </c>
    </row>
    <row r="251" spans="6:8" x14ac:dyDescent="0.3">
      <c r="F251" s="57" t="str">
        <f t="shared" si="3"/>
        <v/>
      </c>
      <c r="H251" s="58" t="str" cm="1">
        <f t="array" ref="H251">IFERROR(IF('SAP - Salidas'!$A251&lt;&gt;"",_xlfn.ARRAYTOTEXT(_xlfn._xlws.FILTER(tblLotes[Lote y Cantidad],tblLotes[Referencia]='SAP - Salidas'!$A251)),""),"")</f>
        <v/>
      </c>
    </row>
    <row r="252" spans="6:8" x14ac:dyDescent="0.3">
      <c r="F252" s="57" t="str">
        <f t="shared" si="3"/>
        <v/>
      </c>
      <c r="H252" s="58" t="str" cm="1">
        <f t="array" ref="H252">IFERROR(IF('SAP - Salidas'!$A252&lt;&gt;"",_xlfn.ARRAYTOTEXT(_xlfn._xlws.FILTER(tblLotes[Lote y Cantidad],tblLotes[Referencia]='SAP - Salidas'!$A252)),""),"")</f>
        <v/>
      </c>
    </row>
    <row r="253" spans="6:8" x14ac:dyDescent="0.3">
      <c r="F253" s="57" t="str">
        <f t="shared" si="3"/>
        <v/>
      </c>
      <c r="H253" s="58" t="str" cm="1">
        <f t="array" ref="H253">IFERROR(IF('SAP - Salidas'!$A253&lt;&gt;"",_xlfn.ARRAYTOTEXT(_xlfn._xlws.FILTER(tblLotes[Lote y Cantidad],tblLotes[Referencia]='SAP - Salidas'!$A253)),""),"")</f>
        <v/>
      </c>
    </row>
    <row r="254" spans="6:8" x14ac:dyDescent="0.3">
      <c r="F254" s="57" t="str">
        <f t="shared" si="3"/>
        <v/>
      </c>
      <c r="H254" s="58" t="str" cm="1">
        <f t="array" ref="H254">IFERROR(IF('SAP - Salidas'!$A254&lt;&gt;"",_xlfn.ARRAYTOTEXT(_xlfn._xlws.FILTER(tblLotes[Lote y Cantidad],tblLotes[Referencia]='SAP - Salidas'!$A254)),""),"")</f>
        <v/>
      </c>
    </row>
    <row r="255" spans="6:8" x14ac:dyDescent="0.3">
      <c r="F255" s="57" t="str">
        <f t="shared" si="3"/>
        <v/>
      </c>
      <c r="H255" s="58" t="str" cm="1">
        <f t="array" ref="H255">IFERROR(IF('SAP - Salidas'!$A255&lt;&gt;"",_xlfn.ARRAYTOTEXT(_xlfn._xlws.FILTER(tblLotes[Lote y Cantidad],tblLotes[Referencia]='SAP - Salidas'!$A255)),""),"")</f>
        <v/>
      </c>
    </row>
    <row r="256" spans="6:8" x14ac:dyDescent="0.3">
      <c r="F256" s="57" t="str">
        <f t="shared" si="3"/>
        <v/>
      </c>
      <c r="H256" s="58" t="str" cm="1">
        <f t="array" ref="H256">IFERROR(IF('SAP - Salidas'!$A256&lt;&gt;"",_xlfn.ARRAYTOTEXT(_xlfn._xlws.FILTER(tblLotes[Lote y Cantidad],tblLotes[Referencia]='SAP - Salidas'!$A256)),""),"")</f>
        <v/>
      </c>
    </row>
    <row r="257" spans="6:8" x14ac:dyDescent="0.3">
      <c r="F257" s="57" t="str">
        <f t="shared" si="3"/>
        <v/>
      </c>
      <c r="H257" s="58" t="str" cm="1">
        <f t="array" ref="H257">IFERROR(IF('SAP - Salidas'!$A257&lt;&gt;"",_xlfn.ARRAYTOTEXT(_xlfn._xlws.FILTER(tblLotes[Lote y Cantidad],tblLotes[Referencia]='SAP - Salidas'!$A257)),""),"")</f>
        <v/>
      </c>
    </row>
    <row r="258" spans="6:8" x14ac:dyDescent="0.3">
      <c r="F258" s="57" t="str">
        <f t="shared" si="3"/>
        <v/>
      </c>
      <c r="H258" s="58" t="str" cm="1">
        <f t="array" ref="H258">IFERROR(IF('SAP - Salidas'!$A258&lt;&gt;"",_xlfn.ARRAYTOTEXT(_xlfn._xlws.FILTER(tblLotes[Lote y Cantidad],tblLotes[Referencia]='SAP - Salidas'!$A258)),""),"")</f>
        <v/>
      </c>
    </row>
    <row r="259" spans="6:8" x14ac:dyDescent="0.3">
      <c r="F259" s="57" t="str">
        <f t="shared" si="3"/>
        <v/>
      </c>
      <c r="H259" s="58" t="str" cm="1">
        <f t="array" ref="H259">IFERROR(IF('SAP - Salidas'!$A259&lt;&gt;"",_xlfn.ARRAYTOTEXT(_xlfn._xlws.FILTER(tblLotes[Lote y Cantidad],tblLotes[Referencia]='SAP - Salidas'!$A259)),""),"")</f>
        <v/>
      </c>
    </row>
    <row r="260" spans="6:8" x14ac:dyDescent="0.3">
      <c r="F260" s="57" t="str">
        <f t="shared" si="3"/>
        <v/>
      </c>
      <c r="H260" s="58" t="str" cm="1">
        <f t="array" ref="H260">IFERROR(IF('SAP - Salidas'!$A260&lt;&gt;"",_xlfn.ARRAYTOTEXT(_xlfn._xlws.FILTER(tblLotes[Lote y Cantidad],tblLotes[Referencia]='SAP - Salidas'!$A260)),""),"")</f>
        <v/>
      </c>
    </row>
    <row r="261" spans="6:8" x14ac:dyDescent="0.3">
      <c r="F261" s="57" t="str">
        <f t="shared" si="3"/>
        <v/>
      </c>
      <c r="H261" s="58" t="str" cm="1">
        <f t="array" ref="H261">IFERROR(IF('SAP - Salidas'!$A261&lt;&gt;"",_xlfn.ARRAYTOTEXT(_xlfn._xlws.FILTER(tblLotes[Lote y Cantidad],tblLotes[Referencia]='SAP - Salidas'!$A261)),""),"")</f>
        <v/>
      </c>
    </row>
    <row r="262" spans="6:8" x14ac:dyDescent="0.3">
      <c r="F262" s="57" t="str">
        <f t="shared" ref="F262:F325" si="4">IF(A262&lt;&gt;"",LEFT($D$2,3),"")</f>
        <v/>
      </c>
      <c r="H262" s="58" t="str" cm="1">
        <f t="array" ref="H262">IFERROR(IF('SAP - Salidas'!$A262&lt;&gt;"",_xlfn.ARRAYTOTEXT(_xlfn._xlws.FILTER(tblLotes[Lote y Cantidad],tblLotes[Referencia]='SAP - Salidas'!$A262)),""),"")</f>
        <v/>
      </c>
    </row>
    <row r="263" spans="6:8" x14ac:dyDescent="0.3">
      <c r="F263" s="57" t="str">
        <f t="shared" si="4"/>
        <v/>
      </c>
      <c r="H263" s="58" t="str" cm="1">
        <f t="array" ref="H263">IFERROR(IF('SAP - Salidas'!$A263&lt;&gt;"",_xlfn.ARRAYTOTEXT(_xlfn._xlws.FILTER(tblLotes[Lote y Cantidad],tblLotes[Referencia]='SAP - Salidas'!$A263)),""),"")</f>
        <v/>
      </c>
    </row>
    <row r="264" spans="6:8" x14ac:dyDescent="0.3">
      <c r="F264" s="57" t="str">
        <f t="shared" si="4"/>
        <v/>
      </c>
      <c r="H264" s="58" t="str" cm="1">
        <f t="array" ref="H264">IFERROR(IF('SAP - Salidas'!$A264&lt;&gt;"",_xlfn.ARRAYTOTEXT(_xlfn._xlws.FILTER(tblLotes[Lote y Cantidad],tblLotes[Referencia]='SAP - Salidas'!$A264)),""),"")</f>
        <v/>
      </c>
    </row>
    <row r="265" spans="6:8" x14ac:dyDescent="0.3">
      <c r="F265" s="57" t="str">
        <f t="shared" si="4"/>
        <v/>
      </c>
      <c r="H265" s="58" t="str" cm="1">
        <f t="array" ref="H265">IFERROR(IF('SAP - Salidas'!$A265&lt;&gt;"",_xlfn.ARRAYTOTEXT(_xlfn._xlws.FILTER(tblLotes[Lote y Cantidad],tblLotes[Referencia]='SAP - Salidas'!$A265)),""),"")</f>
        <v/>
      </c>
    </row>
    <row r="266" spans="6:8" x14ac:dyDescent="0.3">
      <c r="F266" s="57" t="str">
        <f t="shared" si="4"/>
        <v/>
      </c>
      <c r="H266" s="58" t="str" cm="1">
        <f t="array" ref="H266">IFERROR(IF('SAP - Salidas'!$A266&lt;&gt;"",_xlfn.ARRAYTOTEXT(_xlfn._xlws.FILTER(tblLotes[Lote y Cantidad],tblLotes[Referencia]='SAP - Salidas'!$A266)),""),"")</f>
        <v/>
      </c>
    </row>
    <row r="267" spans="6:8" x14ac:dyDescent="0.3">
      <c r="F267" s="57" t="str">
        <f t="shared" si="4"/>
        <v/>
      </c>
      <c r="H267" s="58" t="str" cm="1">
        <f t="array" ref="H267">IFERROR(IF('SAP - Salidas'!$A267&lt;&gt;"",_xlfn.ARRAYTOTEXT(_xlfn._xlws.FILTER(tblLotes[Lote y Cantidad],tblLotes[Referencia]='SAP - Salidas'!$A267)),""),"")</f>
        <v/>
      </c>
    </row>
    <row r="268" spans="6:8" x14ac:dyDescent="0.3">
      <c r="F268" s="57" t="str">
        <f t="shared" si="4"/>
        <v/>
      </c>
      <c r="H268" s="58" t="str" cm="1">
        <f t="array" ref="H268">IFERROR(IF('SAP - Salidas'!$A268&lt;&gt;"",_xlfn.ARRAYTOTEXT(_xlfn._xlws.FILTER(tblLotes[Lote y Cantidad],tblLotes[Referencia]='SAP - Salidas'!$A268)),""),"")</f>
        <v/>
      </c>
    </row>
    <row r="269" spans="6:8" x14ac:dyDescent="0.3">
      <c r="F269" s="57" t="str">
        <f t="shared" si="4"/>
        <v/>
      </c>
      <c r="H269" s="58" t="str" cm="1">
        <f t="array" ref="H269">IFERROR(IF('SAP - Salidas'!$A269&lt;&gt;"",_xlfn.ARRAYTOTEXT(_xlfn._xlws.FILTER(tblLotes[Lote y Cantidad],tblLotes[Referencia]='SAP - Salidas'!$A269)),""),"")</f>
        <v/>
      </c>
    </row>
    <row r="270" spans="6:8" x14ac:dyDescent="0.3">
      <c r="F270" s="57" t="str">
        <f t="shared" si="4"/>
        <v/>
      </c>
      <c r="H270" s="58" t="str" cm="1">
        <f t="array" ref="H270">IFERROR(IF('SAP - Salidas'!$A270&lt;&gt;"",_xlfn.ARRAYTOTEXT(_xlfn._xlws.FILTER(tblLotes[Lote y Cantidad],tblLotes[Referencia]='SAP - Salidas'!$A270)),""),"")</f>
        <v/>
      </c>
    </row>
    <row r="271" spans="6:8" x14ac:dyDescent="0.3">
      <c r="F271" s="57" t="str">
        <f t="shared" si="4"/>
        <v/>
      </c>
      <c r="H271" s="58" t="str" cm="1">
        <f t="array" ref="H271">IFERROR(IF('SAP - Salidas'!$A271&lt;&gt;"",_xlfn.ARRAYTOTEXT(_xlfn._xlws.FILTER(tblLotes[Lote y Cantidad],tblLotes[Referencia]='SAP - Salidas'!$A271)),""),"")</f>
        <v/>
      </c>
    </row>
    <row r="272" spans="6:8" x14ac:dyDescent="0.3">
      <c r="F272" s="57" t="str">
        <f t="shared" si="4"/>
        <v/>
      </c>
      <c r="H272" s="58" t="str" cm="1">
        <f t="array" ref="H272">IFERROR(IF('SAP - Salidas'!$A272&lt;&gt;"",_xlfn.ARRAYTOTEXT(_xlfn._xlws.FILTER(tblLotes[Lote y Cantidad],tblLotes[Referencia]='SAP - Salidas'!$A272)),""),"")</f>
        <v/>
      </c>
    </row>
    <row r="273" spans="6:8" x14ac:dyDescent="0.3">
      <c r="F273" s="57" t="str">
        <f t="shared" si="4"/>
        <v/>
      </c>
      <c r="H273" s="58" t="str" cm="1">
        <f t="array" ref="H273">IFERROR(IF('SAP - Salidas'!$A273&lt;&gt;"",_xlfn.ARRAYTOTEXT(_xlfn._xlws.FILTER(tblLotes[Lote y Cantidad],tblLotes[Referencia]='SAP - Salidas'!$A273)),""),"")</f>
        <v/>
      </c>
    </row>
    <row r="274" spans="6:8" x14ac:dyDescent="0.3">
      <c r="F274" s="57" t="str">
        <f t="shared" si="4"/>
        <v/>
      </c>
      <c r="H274" s="58" t="str" cm="1">
        <f t="array" ref="H274">IFERROR(IF('SAP - Salidas'!$A274&lt;&gt;"",_xlfn.ARRAYTOTEXT(_xlfn._xlws.FILTER(tblLotes[Lote y Cantidad],tblLotes[Referencia]='SAP - Salidas'!$A274)),""),"")</f>
        <v/>
      </c>
    </row>
    <row r="275" spans="6:8" x14ac:dyDescent="0.3">
      <c r="F275" s="57" t="str">
        <f t="shared" si="4"/>
        <v/>
      </c>
      <c r="H275" s="58" t="str" cm="1">
        <f t="array" ref="H275">IFERROR(IF('SAP - Salidas'!$A275&lt;&gt;"",_xlfn.ARRAYTOTEXT(_xlfn._xlws.FILTER(tblLotes[Lote y Cantidad],tblLotes[Referencia]='SAP - Salidas'!$A275)),""),"")</f>
        <v/>
      </c>
    </row>
    <row r="276" spans="6:8" x14ac:dyDescent="0.3">
      <c r="F276" s="57" t="str">
        <f t="shared" si="4"/>
        <v/>
      </c>
      <c r="H276" s="58" t="str" cm="1">
        <f t="array" ref="H276">IFERROR(IF('SAP - Salidas'!$A276&lt;&gt;"",_xlfn.ARRAYTOTEXT(_xlfn._xlws.FILTER(tblLotes[Lote y Cantidad],tblLotes[Referencia]='SAP - Salidas'!$A276)),""),"")</f>
        <v/>
      </c>
    </row>
    <row r="277" spans="6:8" x14ac:dyDescent="0.3">
      <c r="F277" s="57" t="str">
        <f t="shared" si="4"/>
        <v/>
      </c>
      <c r="H277" s="58" t="str" cm="1">
        <f t="array" ref="H277">IFERROR(IF('SAP - Salidas'!$A277&lt;&gt;"",_xlfn.ARRAYTOTEXT(_xlfn._xlws.FILTER(tblLotes[Lote y Cantidad],tblLotes[Referencia]='SAP - Salidas'!$A277)),""),"")</f>
        <v/>
      </c>
    </row>
    <row r="278" spans="6:8" x14ac:dyDescent="0.3">
      <c r="F278" s="57" t="str">
        <f t="shared" si="4"/>
        <v/>
      </c>
      <c r="H278" s="58" t="str" cm="1">
        <f t="array" ref="H278">IFERROR(IF('SAP - Salidas'!$A278&lt;&gt;"",_xlfn.ARRAYTOTEXT(_xlfn._xlws.FILTER(tblLotes[Lote y Cantidad],tblLotes[Referencia]='SAP - Salidas'!$A278)),""),"")</f>
        <v/>
      </c>
    </row>
    <row r="279" spans="6:8" x14ac:dyDescent="0.3">
      <c r="F279" s="57" t="str">
        <f t="shared" si="4"/>
        <v/>
      </c>
      <c r="H279" s="58" t="str" cm="1">
        <f t="array" ref="H279">IFERROR(IF('SAP - Salidas'!$A279&lt;&gt;"",_xlfn.ARRAYTOTEXT(_xlfn._xlws.FILTER(tblLotes[Lote y Cantidad],tblLotes[Referencia]='SAP - Salidas'!$A279)),""),"")</f>
        <v/>
      </c>
    </row>
    <row r="280" spans="6:8" x14ac:dyDescent="0.3">
      <c r="F280" s="57" t="str">
        <f t="shared" si="4"/>
        <v/>
      </c>
      <c r="H280" s="58" t="str" cm="1">
        <f t="array" ref="H280">IFERROR(IF('SAP - Salidas'!$A280&lt;&gt;"",_xlfn.ARRAYTOTEXT(_xlfn._xlws.FILTER(tblLotes[Lote y Cantidad],tblLotes[Referencia]='SAP - Salidas'!$A280)),""),"")</f>
        <v/>
      </c>
    </row>
    <row r="281" spans="6:8" x14ac:dyDescent="0.3">
      <c r="F281" s="57" t="str">
        <f t="shared" si="4"/>
        <v/>
      </c>
      <c r="H281" s="58" t="str" cm="1">
        <f t="array" ref="H281">IFERROR(IF('SAP - Salidas'!$A281&lt;&gt;"",_xlfn.ARRAYTOTEXT(_xlfn._xlws.FILTER(tblLotes[Lote y Cantidad],tblLotes[Referencia]='SAP - Salidas'!$A281)),""),"")</f>
        <v/>
      </c>
    </row>
    <row r="282" spans="6:8" x14ac:dyDescent="0.3">
      <c r="F282" s="57" t="str">
        <f t="shared" si="4"/>
        <v/>
      </c>
      <c r="H282" s="58" t="str" cm="1">
        <f t="array" ref="H282">IFERROR(IF('SAP - Salidas'!$A282&lt;&gt;"",_xlfn.ARRAYTOTEXT(_xlfn._xlws.FILTER(tblLotes[Lote y Cantidad],tblLotes[Referencia]='SAP - Salidas'!$A282)),""),"")</f>
        <v/>
      </c>
    </row>
    <row r="283" spans="6:8" x14ac:dyDescent="0.3">
      <c r="F283" s="57" t="str">
        <f t="shared" si="4"/>
        <v/>
      </c>
      <c r="H283" s="58" t="str" cm="1">
        <f t="array" ref="H283">IFERROR(IF('SAP - Salidas'!$A283&lt;&gt;"",_xlfn.ARRAYTOTEXT(_xlfn._xlws.FILTER(tblLotes[Lote y Cantidad],tblLotes[Referencia]='SAP - Salidas'!$A283)),""),"")</f>
        <v/>
      </c>
    </row>
    <row r="284" spans="6:8" x14ac:dyDescent="0.3">
      <c r="F284" s="57" t="str">
        <f t="shared" si="4"/>
        <v/>
      </c>
      <c r="H284" s="58" t="str" cm="1">
        <f t="array" ref="H284">IFERROR(IF('SAP - Salidas'!$A284&lt;&gt;"",_xlfn.ARRAYTOTEXT(_xlfn._xlws.FILTER(tblLotes[Lote y Cantidad],tblLotes[Referencia]='SAP - Salidas'!$A284)),""),"")</f>
        <v/>
      </c>
    </row>
    <row r="285" spans="6:8" x14ac:dyDescent="0.3">
      <c r="F285" s="57" t="str">
        <f t="shared" si="4"/>
        <v/>
      </c>
      <c r="H285" s="58" t="str" cm="1">
        <f t="array" ref="H285">IFERROR(IF('SAP - Salidas'!$A285&lt;&gt;"",_xlfn.ARRAYTOTEXT(_xlfn._xlws.FILTER(tblLotes[Lote y Cantidad],tblLotes[Referencia]='SAP - Salidas'!$A285)),""),"")</f>
        <v/>
      </c>
    </row>
    <row r="286" spans="6:8" x14ac:dyDescent="0.3">
      <c r="F286" s="57" t="str">
        <f t="shared" si="4"/>
        <v/>
      </c>
      <c r="H286" s="58" t="str" cm="1">
        <f t="array" ref="H286">IFERROR(IF('SAP - Salidas'!$A286&lt;&gt;"",_xlfn.ARRAYTOTEXT(_xlfn._xlws.FILTER(tblLotes[Lote y Cantidad],tblLotes[Referencia]='SAP - Salidas'!$A286)),""),"")</f>
        <v/>
      </c>
    </row>
    <row r="287" spans="6:8" x14ac:dyDescent="0.3">
      <c r="F287" s="57" t="str">
        <f t="shared" si="4"/>
        <v/>
      </c>
      <c r="H287" s="58" t="str" cm="1">
        <f t="array" ref="H287">IFERROR(IF('SAP - Salidas'!$A287&lt;&gt;"",_xlfn.ARRAYTOTEXT(_xlfn._xlws.FILTER(tblLotes[Lote y Cantidad],tblLotes[Referencia]='SAP - Salidas'!$A287)),""),"")</f>
        <v/>
      </c>
    </row>
    <row r="288" spans="6:8" x14ac:dyDescent="0.3">
      <c r="F288" s="57" t="str">
        <f t="shared" si="4"/>
        <v/>
      </c>
      <c r="H288" s="58" t="str" cm="1">
        <f t="array" ref="H288">IFERROR(IF('SAP - Salidas'!$A288&lt;&gt;"",_xlfn.ARRAYTOTEXT(_xlfn._xlws.FILTER(tblLotes[Lote y Cantidad],tblLotes[Referencia]='SAP - Salidas'!$A288)),""),"")</f>
        <v/>
      </c>
    </row>
    <row r="289" spans="6:8" x14ac:dyDescent="0.3">
      <c r="F289" s="57" t="str">
        <f t="shared" si="4"/>
        <v/>
      </c>
      <c r="H289" s="58" t="str" cm="1">
        <f t="array" ref="H289">IFERROR(IF('SAP - Salidas'!$A289&lt;&gt;"",_xlfn.ARRAYTOTEXT(_xlfn._xlws.FILTER(tblLotes[Lote y Cantidad],tblLotes[Referencia]='SAP - Salidas'!$A289)),""),"")</f>
        <v/>
      </c>
    </row>
    <row r="290" spans="6:8" x14ac:dyDescent="0.3">
      <c r="F290" s="57" t="str">
        <f t="shared" si="4"/>
        <v/>
      </c>
      <c r="H290" s="58" t="str" cm="1">
        <f t="array" ref="H290">IFERROR(IF('SAP - Salidas'!$A290&lt;&gt;"",_xlfn.ARRAYTOTEXT(_xlfn._xlws.FILTER(tblLotes[Lote y Cantidad],tblLotes[Referencia]='SAP - Salidas'!$A290)),""),"")</f>
        <v/>
      </c>
    </row>
    <row r="291" spans="6:8" x14ac:dyDescent="0.3">
      <c r="F291" s="57" t="str">
        <f t="shared" si="4"/>
        <v/>
      </c>
      <c r="H291" s="58" t="str" cm="1">
        <f t="array" ref="H291">IFERROR(IF('SAP - Salidas'!$A291&lt;&gt;"",_xlfn.ARRAYTOTEXT(_xlfn._xlws.FILTER(tblLotes[Lote y Cantidad],tblLotes[Referencia]='SAP - Salidas'!$A291)),""),"")</f>
        <v/>
      </c>
    </row>
    <row r="292" spans="6:8" x14ac:dyDescent="0.3">
      <c r="F292" s="57" t="str">
        <f t="shared" si="4"/>
        <v/>
      </c>
      <c r="H292" s="58" t="str" cm="1">
        <f t="array" ref="H292">IFERROR(IF('SAP - Salidas'!$A292&lt;&gt;"",_xlfn.ARRAYTOTEXT(_xlfn._xlws.FILTER(tblLotes[Lote y Cantidad],tblLotes[Referencia]='SAP - Salidas'!$A292)),""),"")</f>
        <v/>
      </c>
    </row>
    <row r="293" spans="6:8" x14ac:dyDescent="0.3">
      <c r="F293" s="57" t="str">
        <f t="shared" si="4"/>
        <v/>
      </c>
      <c r="H293" s="58" t="str" cm="1">
        <f t="array" ref="H293">IFERROR(IF('SAP - Salidas'!$A293&lt;&gt;"",_xlfn.ARRAYTOTEXT(_xlfn._xlws.FILTER(tblLotes[Lote y Cantidad],tblLotes[Referencia]='SAP - Salidas'!$A293)),""),"")</f>
        <v/>
      </c>
    </row>
    <row r="294" spans="6:8" x14ac:dyDescent="0.3">
      <c r="F294" s="57" t="str">
        <f t="shared" si="4"/>
        <v/>
      </c>
      <c r="H294" s="58" t="str" cm="1">
        <f t="array" ref="H294">IFERROR(IF('SAP - Salidas'!$A294&lt;&gt;"",_xlfn.ARRAYTOTEXT(_xlfn._xlws.FILTER(tblLotes[Lote y Cantidad],tblLotes[Referencia]='SAP - Salidas'!$A294)),""),"")</f>
        <v/>
      </c>
    </row>
    <row r="295" spans="6:8" x14ac:dyDescent="0.3">
      <c r="F295" s="57" t="str">
        <f t="shared" si="4"/>
        <v/>
      </c>
      <c r="H295" s="58" t="str" cm="1">
        <f t="array" ref="H295">IFERROR(IF('SAP - Salidas'!$A295&lt;&gt;"",_xlfn.ARRAYTOTEXT(_xlfn._xlws.FILTER(tblLotes[Lote y Cantidad],tblLotes[Referencia]='SAP - Salidas'!$A295)),""),"")</f>
        <v/>
      </c>
    </row>
    <row r="296" spans="6:8" x14ac:dyDescent="0.3">
      <c r="F296" s="57" t="str">
        <f t="shared" si="4"/>
        <v/>
      </c>
      <c r="H296" s="58" t="str" cm="1">
        <f t="array" ref="H296">IFERROR(IF('SAP - Salidas'!$A296&lt;&gt;"",_xlfn.ARRAYTOTEXT(_xlfn._xlws.FILTER(tblLotes[Lote y Cantidad],tblLotes[Referencia]='SAP - Salidas'!$A296)),""),"")</f>
        <v/>
      </c>
    </row>
    <row r="297" spans="6:8" x14ac:dyDescent="0.3">
      <c r="F297" s="57" t="str">
        <f t="shared" si="4"/>
        <v/>
      </c>
      <c r="H297" s="58" t="str" cm="1">
        <f t="array" ref="H297">IFERROR(IF('SAP - Salidas'!$A297&lt;&gt;"",_xlfn.ARRAYTOTEXT(_xlfn._xlws.FILTER(tblLotes[Lote y Cantidad],tblLotes[Referencia]='SAP - Salidas'!$A297)),""),"")</f>
        <v/>
      </c>
    </row>
    <row r="298" spans="6:8" x14ac:dyDescent="0.3">
      <c r="F298" s="57" t="str">
        <f t="shared" si="4"/>
        <v/>
      </c>
      <c r="H298" s="58" t="str" cm="1">
        <f t="array" ref="H298">IFERROR(IF('SAP - Salidas'!$A298&lt;&gt;"",_xlfn.ARRAYTOTEXT(_xlfn._xlws.FILTER(tblLotes[Lote y Cantidad],tblLotes[Referencia]='SAP - Salidas'!$A298)),""),"")</f>
        <v/>
      </c>
    </row>
    <row r="299" spans="6:8" x14ac:dyDescent="0.3">
      <c r="F299" s="57" t="str">
        <f t="shared" si="4"/>
        <v/>
      </c>
      <c r="H299" s="58" t="str" cm="1">
        <f t="array" ref="H299">IFERROR(IF('SAP - Salidas'!$A299&lt;&gt;"",_xlfn.ARRAYTOTEXT(_xlfn._xlws.FILTER(tblLotes[Lote y Cantidad],tblLotes[Referencia]='SAP - Salidas'!$A299)),""),"")</f>
        <v/>
      </c>
    </row>
    <row r="300" spans="6:8" x14ac:dyDescent="0.3">
      <c r="F300" s="57" t="str">
        <f t="shared" si="4"/>
        <v/>
      </c>
      <c r="H300" s="58" t="str" cm="1">
        <f t="array" ref="H300">IFERROR(IF('SAP - Salidas'!$A300&lt;&gt;"",_xlfn.ARRAYTOTEXT(_xlfn._xlws.FILTER(tblLotes[Lote y Cantidad],tblLotes[Referencia]='SAP - Salidas'!$A300)),""),"")</f>
        <v/>
      </c>
    </row>
    <row r="301" spans="6:8" x14ac:dyDescent="0.3">
      <c r="F301" s="57" t="str">
        <f t="shared" si="4"/>
        <v/>
      </c>
      <c r="H301" s="58" t="str" cm="1">
        <f t="array" ref="H301">IFERROR(IF('SAP - Salidas'!$A301&lt;&gt;"",_xlfn.ARRAYTOTEXT(_xlfn._xlws.FILTER(tblLotes[Lote y Cantidad],tblLotes[Referencia]='SAP - Salidas'!$A301)),""),"")</f>
        <v/>
      </c>
    </row>
    <row r="302" spans="6:8" x14ac:dyDescent="0.3">
      <c r="F302" s="57" t="str">
        <f t="shared" si="4"/>
        <v/>
      </c>
      <c r="H302" s="58" t="str" cm="1">
        <f t="array" ref="H302">IFERROR(IF('SAP - Salidas'!$A302&lt;&gt;"",_xlfn.ARRAYTOTEXT(_xlfn._xlws.FILTER(tblLotes[Lote y Cantidad],tblLotes[Referencia]='SAP - Salidas'!$A302)),""),"")</f>
        <v/>
      </c>
    </row>
    <row r="303" spans="6:8" x14ac:dyDescent="0.3">
      <c r="F303" s="57" t="str">
        <f t="shared" si="4"/>
        <v/>
      </c>
      <c r="H303" s="58" t="str" cm="1">
        <f t="array" ref="H303">IFERROR(IF('SAP - Salidas'!$A303&lt;&gt;"",_xlfn.ARRAYTOTEXT(_xlfn._xlws.FILTER(tblLotes[Lote y Cantidad],tblLotes[Referencia]='SAP - Salidas'!$A303)),""),"")</f>
        <v/>
      </c>
    </row>
    <row r="304" spans="6:8" x14ac:dyDescent="0.3">
      <c r="F304" s="57" t="str">
        <f t="shared" si="4"/>
        <v/>
      </c>
      <c r="H304" s="58" t="str" cm="1">
        <f t="array" ref="H304">IFERROR(IF('SAP - Salidas'!$A304&lt;&gt;"",_xlfn.ARRAYTOTEXT(_xlfn._xlws.FILTER(tblLotes[Lote y Cantidad],tblLotes[Referencia]='SAP - Salidas'!$A304)),""),"")</f>
        <v/>
      </c>
    </row>
    <row r="305" spans="6:8" x14ac:dyDescent="0.3">
      <c r="F305" s="57" t="str">
        <f t="shared" si="4"/>
        <v/>
      </c>
      <c r="H305" s="58" t="str" cm="1">
        <f t="array" ref="H305">IFERROR(IF('SAP - Salidas'!$A305&lt;&gt;"",_xlfn.ARRAYTOTEXT(_xlfn._xlws.FILTER(tblLotes[Lote y Cantidad],tblLotes[Referencia]='SAP - Salidas'!$A305)),""),"")</f>
        <v/>
      </c>
    </row>
    <row r="306" spans="6:8" x14ac:dyDescent="0.3">
      <c r="F306" s="57" t="str">
        <f t="shared" si="4"/>
        <v/>
      </c>
      <c r="H306" s="58" t="str" cm="1">
        <f t="array" ref="H306">IFERROR(IF('SAP - Salidas'!$A306&lt;&gt;"",_xlfn.ARRAYTOTEXT(_xlfn._xlws.FILTER(tblLotes[Lote y Cantidad],tblLotes[Referencia]='SAP - Salidas'!$A306)),""),"")</f>
        <v/>
      </c>
    </row>
    <row r="307" spans="6:8" x14ac:dyDescent="0.3">
      <c r="F307" s="57" t="str">
        <f t="shared" si="4"/>
        <v/>
      </c>
      <c r="H307" s="58" t="str" cm="1">
        <f t="array" ref="H307">IFERROR(IF('SAP - Salidas'!$A307&lt;&gt;"",_xlfn.ARRAYTOTEXT(_xlfn._xlws.FILTER(tblLotes[Lote y Cantidad],tblLotes[Referencia]='SAP - Salidas'!$A307)),""),"")</f>
        <v/>
      </c>
    </row>
    <row r="308" spans="6:8" x14ac:dyDescent="0.3">
      <c r="F308" s="57" t="str">
        <f t="shared" si="4"/>
        <v/>
      </c>
      <c r="H308" s="58" t="str" cm="1">
        <f t="array" ref="H308">IFERROR(IF('SAP - Salidas'!$A308&lt;&gt;"",_xlfn.ARRAYTOTEXT(_xlfn._xlws.FILTER(tblLotes[Lote y Cantidad],tblLotes[Referencia]='SAP - Salidas'!$A308)),""),"")</f>
        <v/>
      </c>
    </row>
    <row r="309" spans="6:8" x14ac:dyDescent="0.3">
      <c r="F309" s="57" t="str">
        <f t="shared" si="4"/>
        <v/>
      </c>
      <c r="H309" s="58" t="str" cm="1">
        <f t="array" ref="H309">IFERROR(IF('SAP - Salidas'!$A309&lt;&gt;"",_xlfn.ARRAYTOTEXT(_xlfn._xlws.FILTER(tblLotes[Lote y Cantidad],tblLotes[Referencia]='SAP - Salidas'!$A309)),""),"")</f>
        <v/>
      </c>
    </row>
    <row r="310" spans="6:8" x14ac:dyDescent="0.3">
      <c r="F310" s="57" t="str">
        <f t="shared" si="4"/>
        <v/>
      </c>
      <c r="H310" s="58" t="str" cm="1">
        <f t="array" ref="H310">IFERROR(IF('SAP - Salidas'!$A310&lt;&gt;"",_xlfn.ARRAYTOTEXT(_xlfn._xlws.FILTER(tblLotes[Lote y Cantidad],tblLotes[Referencia]='SAP - Salidas'!$A310)),""),"")</f>
        <v/>
      </c>
    </row>
    <row r="311" spans="6:8" x14ac:dyDescent="0.3">
      <c r="F311" s="57" t="str">
        <f t="shared" si="4"/>
        <v/>
      </c>
      <c r="H311" s="58" t="str" cm="1">
        <f t="array" ref="H311">IFERROR(IF('SAP - Salidas'!$A311&lt;&gt;"",_xlfn.ARRAYTOTEXT(_xlfn._xlws.FILTER(tblLotes[Lote y Cantidad],tblLotes[Referencia]='SAP - Salidas'!$A311)),""),"")</f>
        <v/>
      </c>
    </row>
    <row r="312" spans="6:8" x14ac:dyDescent="0.3">
      <c r="F312" s="57" t="str">
        <f t="shared" si="4"/>
        <v/>
      </c>
      <c r="H312" s="58" t="str" cm="1">
        <f t="array" ref="H312">IFERROR(IF('SAP - Salidas'!$A312&lt;&gt;"",_xlfn.ARRAYTOTEXT(_xlfn._xlws.FILTER(tblLotes[Lote y Cantidad],tblLotes[Referencia]='SAP - Salidas'!$A312)),""),"")</f>
        <v/>
      </c>
    </row>
    <row r="313" spans="6:8" x14ac:dyDescent="0.3">
      <c r="F313" s="57" t="str">
        <f t="shared" si="4"/>
        <v/>
      </c>
      <c r="H313" s="58" t="str" cm="1">
        <f t="array" ref="H313">IFERROR(IF('SAP - Salidas'!$A313&lt;&gt;"",_xlfn.ARRAYTOTEXT(_xlfn._xlws.FILTER(tblLotes[Lote y Cantidad],tblLotes[Referencia]='SAP - Salidas'!$A313)),""),"")</f>
        <v/>
      </c>
    </row>
    <row r="314" spans="6:8" x14ac:dyDescent="0.3">
      <c r="F314" s="57" t="str">
        <f t="shared" si="4"/>
        <v/>
      </c>
      <c r="H314" s="58" t="str" cm="1">
        <f t="array" ref="H314">IFERROR(IF('SAP - Salidas'!$A314&lt;&gt;"",_xlfn.ARRAYTOTEXT(_xlfn._xlws.FILTER(tblLotes[Lote y Cantidad],tblLotes[Referencia]='SAP - Salidas'!$A314)),""),"")</f>
        <v/>
      </c>
    </row>
    <row r="315" spans="6:8" x14ac:dyDescent="0.3">
      <c r="F315" s="57" t="str">
        <f t="shared" si="4"/>
        <v/>
      </c>
      <c r="H315" s="58" t="str" cm="1">
        <f t="array" ref="H315">IFERROR(IF('SAP - Salidas'!$A315&lt;&gt;"",_xlfn.ARRAYTOTEXT(_xlfn._xlws.FILTER(tblLotes[Lote y Cantidad],tblLotes[Referencia]='SAP - Salidas'!$A315)),""),"")</f>
        <v/>
      </c>
    </row>
    <row r="316" spans="6:8" x14ac:dyDescent="0.3">
      <c r="F316" s="57" t="str">
        <f t="shared" si="4"/>
        <v/>
      </c>
      <c r="H316" s="58" t="str" cm="1">
        <f t="array" ref="H316">IFERROR(IF('SAP - Salidas'!$A316&lt;&gt;"",_xlfn.ARRAYTOTEXT(_xlfn._xlws.FILTER(tblLotes[Lote y Cantidad],tblLotes[Referencia]='SAP - Salidas'!$A316)),""),"")</f>
        <v/>
      </c>
    </row>
    <row r="317" spans="6:8" x14ac:dyDescent="0.3">
      <c r="F317" s="57" t="str">
        <f t="shared" si="4"/>
        <v/>
      </c>
      <c r="H317" s="58" t="str" cm="1">
        <f t="array" ref="H317">IFERROR(IF('SAP - Salidas'!$A317&lt;&gt;"",_xlfn.ARRAYTOTEXT(_xlfn._xlws.FILTER(tblLotes[Lote y Cantidad],tblLotes[Referencia]='SAP - Salidas'!$A317)),""),"")</f>
        <v/>
      </c>
    </row>
    <row r="318" spans="6:8" x14ac:dyDescent="0.3">
      <c r="F318" s="57" t="str">
        <f t="shared" si="4"/>
        <v/>
      </c>
      <c r="H318" s="58" t="str" cm="1">
        <f t="array" ref="H318">IFERROR(IF('SAP - Salidas'!$A318&lt;&gt;"",_xlfn.ARRAYTOTEXT(_xlfn._xlws.FILTER(tblLotes[Lote y Cantidad],tblLotes[Referencia]='SAP - Salidas'!$A318)),""),"")</f>
        <v/>
      </c>
    </row>
    <row r="319" spans="6:8" x14ac:dyDescent="0.3">
      <c r="F319" s="57" t="str">
        <f t="shared" si="4"/>
        <v/>
      </c>
      <c r="H319" s="58" t="str" cm="1">
        <f t="array" ref="H319">IFERROR(IF('SAP - Salidas'!$A319&lt;&gt;"",_xlfn.ARRAYTOTEXT(_xlfn._xlws.FILTER(tblLotes[Lote y Cantidad],tblLotes[Referencia]='SAP - Salidas'!$A319)),""),"")</f>
        <v/>
      </c>
    </row>
    <row r="320" spans="6:8" x14ac:dyDescent="0.3">
      <c r="F320" s="57" t="str">
        <f t="shared" si="4"/>
        <v/>
      </c>
      <c r="H320" s="58" t="str" cm="1">
        <f t="array" ref="H320">IFERROR(IF('SAP - Salidas'!$A320&lt;&gt;"",_xlfn.ARRAYTOTEXT(_xlfn._xlws.FILTER(tblLotes[Lote y Cantidad],tblLotes[Referencia]='SAP - Salidas'!$A320)),""),"")</f>
        <v/>
      </c>
    </row>
    <row r="321" spans="6:8" x14ac:dyDescent="0.3">
      <c r="F321" s="57" t="str">
        <f t="shared" si="4"/>
        <v/>
      </c>
      <c r="H321" s="58" t="str" cm="1">
        <f t="array" ref="H321">IFERROR(IF('SAP - Salidas'!$A321&lt;&gt;"",_xlfn.ARRAYTOTEXT(_xlfn._xlws.FILTER(tblLotes[Lote y Cantidad],tblLotes[Referencia]='SAP - Salidas'!$A321)),""),"")</f>
        <v/>
      </c>
    </row>
    <row r="322" spans="6:8" x14ac:dyDescent="0.3">
      <c r="F322" s="57" t="str">
        <f t="shared" si="4"/>
        <v/>
      </c>
      <c r="H322" s="58" t="str" cm="1">
        <f t="array" ref="H322">IFERROR(IF('SAP - Salidas'!$A322&lt;&gt;"",_xlfn.ARRAYTOTEXT(_xlfn._xlws.FILTER(tblLotes[Lote y Cantidad],tblLotes[Referencia]='SAP - Salidas'!$A322)),""),"")</f>
        <v/>
      </c>
    </row>
    <row r="323" spans="6:8" x14ac:dyDescent="0.3">
      <c r="F323" s="57" t="str">
        <f t="shared" si="4"/>
        <v/>
      </c>
      <c r="H323" s="58" t="str" cm="1">
        <f t="array" ref="H323">IFERROR(IF('SAP - Salidas'!$A323&lt;&gt;"",_xlfn.ARRAYTOTEXT(_xlfn._xlws.FILTER(tblLotes[Lote y Cantidad],tblLotes[Referencia]='SAP - Salidas'!$A323)),""),"")</f>
        <v/>
      </c>
    </row>
    <row r="324" spans="6:8" x14ac:dyDescent="0.3">
      <c r="F324" s="57" t="str">
        <f t="shared" si="4"/>
        <v/>
      </c>
      <c r="H324" s="58" t="str" cm="1">
        <f t="array" ref="H324">IFERROR(IF('SAP - Salidas'!$A324&lt;&gt;"",_xlfn.ARRAYTOTEXT(_xlfn._xlws.FILTER(tblLotes[Lote y Cantidad],tblLotes[Referencia]='SAP - Salidas'!$A324)),""),"")</f>
        <v/>
      </c>
    </row>
    <row r="325" spans="6:8" x14ac:dyDescent="0.3">
      <c r="F325" s="57" t="str">
        <f t="shared" si="4"/>
        <v/>
      </c>
      <c r="H325" s="58" t="str" cm="1">
        <f t="array" ref="H325">IFERROR(IF('SAP - Salidas'!$A325&lt;&gt;"",_xlfn.ARRAYTOTEXT(_xlfn._xlws.FILTER(tblLotes[Lote y Cantidad],tblLotes[Referencia]='SAP - Salidas'!$A325)),""),"")</f>
        <v/>
      </c>
    </row>
    <row r="326" spans="6:8" x14ac:dyDescent="0.3">
      <c r="F326" s="57" t="str">
        <f t="shared" ref="F326:F389" si="5">IF(A326&lt;&gt;"",LEFT($D$2,3),"")</f>
        <v/>
      </c>
      <c r="H326" s="58" t="str" cm="1">
        <f t="array" ref="H326">IFERROR(IF('SAP - Salidas'!$A326&lt;&gt;"",_xlfn.ARRAYTOTEXT(_xlfn._xlws.FILTER(tblLotes[Lote y Cantidad],tblLotes[Referencia]='SAP - Salidas'!$A326)),""),"")</f>
        <v/>
      </c>
    </row>
    <row r="327" spans="6:8" x14ac:dyDescent="0.3">
      <c r="F327" s="57" t="str">
        <f t="shared" si="5"/>
        <v/>
      </c>
      <c r="H327" s="58" t="str" cm="1">
        <f t="array" ref="H327">IFERROR(IF('SAP - Salidas'!$A327&lt;&gt;"",_xlfn.ARRAYTOTEXT(_xlfn._xlws.FILTER(tblLotes[Lote y Cantidad],tblLotes[Referencia]='SAP - Salidas'!$A327)),""),"")</f>
        <v/>
      </c>
    </row>
    <row r="328" spans="6:8" x14ac:dyDescent="0.3">
      <c r="F328" s="57" t="str">
        <f t="shared" si="5"/>
        <v/>
      </c>
      <c r="H328" s="58" t="str" cm="1">
        <f t="array" ref="H328">IFERROR(IF('SAP - Salidas'!$A328&lt;&gt;"",_xlfn.ARRAYTOTEXT(_xlfn._xlws.FILTER(tblLotes[Lote y Cantidad],tblLotes[Referencia]='SAP - Salidas'!$A328)),""),"")</f>
        <v/>
      </c>
    </row>
    <row r="329" spans="6:8" x14ac:dyDescent="0.3">
      <c r="F329" s="57" t="str">
        <f t="shared" si="5"/>
        <v/>
      </c>
      <c r="H329" s="58" t="str" cm="1">
        <f t="array" ref="H329">IFERROR(IF('SAP - Salidas'!$A329&lt;&gt;"",_xlfn.ARRAYTOTEXT(_xlfn._xlws.FILTER(tblLotes[Lote y Cantidad],tblLotes[Referencia]='SAP - Salidas'!$A329)),""),"")</f>
        <v/>
      </c>
    </row>
    <row r="330" spans="6:8" x14ac:dyDescent="0.3">
      <c r="F330" s="57" t="str">
        <f t="shared" si="5"/>
        <v/>
      </c>
      <c r="H330" s="58" t="str" cm="1">
        <f t="array" ref="H330">IFERROR(IF('SAP - Salidas'!$A330&lt;&gt;"",_xlfn.ARRAYTOTEXT(_xlfn._xlws.FILTER(tblLotes[Lote y Cantidad],tblLotes[Referencia]='SAP - Salidas'!$A330)),""),"")</f>
        <v/>
      </c>
    </row>
    <row r="331" spans="6:8" x14ac:dyDescent="0.3">
      <c r="F331" s="57" t="str">
        <f t="shared" si="5"/>
        <v/>
      </c>
      <c r="H331" s="58" t="str" cm="1">
        <f t="array" ref="H331">IFERROR(IF('SAP - Salidas'!$A331&lt;&gt;"",_xlfn.ARRAYTOTEXT(_xlfn._xlws.FILTER(tblLotes[Lote y Cantidad],tblLotes[Referencia]='SAP - Salidas'!$A331)),""),"")</f>
        <v/>
      </c>
    </row>
    <row r="332" spans="6:8" x14ac:dyDescent="0.3">
      <c r="F332" s="57" t="str">
        <f t="shared" si="5"/>
        <v/>
      </c>
      <c r="H332" s="58" t="str" cm="1">
        <f t="array" ref="H332">IFERROR(IF('SAP - Salidas'!$A332&lt;&gt;"",_xlfn.ARRAYTOTEXT(_xlfn._xlws.FILTER(tblLotes[Lote y Cantidad],tblLotes[Referencia]='SAP - Salidas'!$A332)),""),"")</f>
        <v/>
      </c>
    </row>
    <row r="333" spans="6:8" x14ac:dyDescent="0.3">
      <c r="F333" s="57" t="str">
        <f t="shared" si="5"/>
        <v/>
      </c>
      <c r="H333" s="58" t="str" cm="1">
        <f t="array" ref="H333">IFERROR(IF('SAP - Salidas'!$A333&lt;&gt;"",_xlfn.ARRAYTOTEXT(_xlfn._xlws.FILTER(tblLotes[Lote y Cantidad],tblLotes[Referencia]='SAP - Salidas'!$A333)),""),"")</f>
        <v/>
      </c>
    </row>
    <row r="334" spans="6:8" x14ac:dyDescent="0.3">
      <c r="F334" s="57" t="str">
        <f t="shared" si="5"/>
        <v/>
      </c>
      <c r="H334" s="58" t="str" cm="1">
        <f t="array" ref="H334">IFERROR(IF('SAP - Salidas'!$A334&lt;&gt;"",_xlfn.ARRAYTOTEXT(_xlfn._xlws.FILTER(tblLotes[Lote y Cantidad],tblLotes[Referencia]='SAP - Salidas'!$A334)),""),"")</f>
        <v/>
      </c>
    </row>
    <row r="335" spans="6:8" x14ac:dyDescent="0.3">
      <c r="F335" s="57" t="str">
        <f t="shared" si="5"/>
        <v/>
      </c>
      <c r="H335" s="58" t="str" cm="1">
        <f t="array" ref="H335">IFERROR(IF('SAP - Salidas'!$A335&lt;&gt;"",_xlfn.ARRAYTOTEXT(_xlfn._xlws.FILTER(tblLotes[Lote y Cantidad],tblLotes[Referencia]='SAP - Salidas'!$A335)),""),"")</f>
        <v/>
      </c>
    </row>
    <row r="336" spans="6:8" x14ac:dyDescent="0.3">
      <c r="F336" s="57" t="str">
        <f t="shared" si="5"/>
        <v/>
      </c>
      <c r="H336" s="58" t="str" cm="1">
        <f t="array" ref="H336">IFERROR(IF('SAP - Salidas'!$A336&lt;&gt;"",_xlfn.ARRAYTOTEXT(_xlfn._xlws.FILTER(tblLotes[Lote y Cantidad],tblLotes[Referencia]='SAP - Salidas'!$A336)),""),"")</f>
        <v/>
      </c>
    </row>
    <row r="337" spans="6:8" x14ac:dyDescent="0.3">
      <c r="F337" s="57" t="str">
        <f t="shared" si="5"/>
        <v/>
      </c>
      <c r="H337" s="58" t="str" cm="1">
        <f t="array" ref="H337">IFERROR(IF('SAP - Salidas'!$A337&lt;&gt;"",_xlfn.ARRAYTOTEXT(_xlfn._xlws.FILTER(tblLotes[Lote y Cantidad],tblLotes[Referencia]='SAP - Salidas'!$A337)),""),"")</f>
        <v/>
      </c>
    </row>
    <row r="338" spans="6:8" x14ac:dyDescent="0.3">
      <c r="F338" s="57" t="str">
        <f t="shared" si="5"/>
        <v/>
      </c>
      <c r="H338" s="58" t="str" cm="1">
        <f t="array" ref="H338">IFERROR(IF('SAP - Salidas'!$A338&lt;&gt;"",_xlfn.ARRAYTOTEXT(_xlfn._xlws.FILTER(tblLotes[Lote y Cantidad],tblLotes[Referencia]='SAP - Salidas'!$A338)),""),"")</f>
        <v/>
      </c>
    </row>
    <row r="339" spans="6:8" x14ac:dyDescent="0.3">
      <c r="F339" s="57" t="str">
        <f t="shared" si="5"/>
        <v/>
      </c>
      <c r="H339" s="58" t="str" cm="1">
        <f t="array" ref="H339">IFERROR(IF('SAP - Salidas'!$A339&lt;&gt;"",_xlfn.ARRAYTOTEXT(_xlfn._xlws.FILTER(tblLotes[Lote y Cantidad],tblLotes[Referencia]='SAP - Salidas'!$A339)),""),"")</f>
        <v/>
      </c>
    </row>
    <row r="340" spans="6:8" x14ac:dyDescent="0.3">
      <c r="F340" s="57" t="str">
        <f t="shared" si="5"/>
        <v/>
      </c>
      <c r="H340" s="58" t="str" cm="1">
        <f t="array" ref="H340">IFERROR(IF('SAP - Salidas'!$A340&lt;&gt;"",_xlfn.ARRAYTOTEXT(_xlfn._xlws.FILTER(tblLotes[Lote y Cantidad],tblLotes[Referencia]='SAP - Salidas'!$A340)),""),"")</f>
        <v/>
      </c>
    </row>
    <row r="341" spans="6:8" x14ac:dyDescent="0.3">
      <c r="F341" s="57" t="str">
        <f t="shared" si="5"/>
        <v/>
      </c>
      <c r="H341" s="58" t="str" cm="1">
        <f t="array" ref="H341">IFERROR(IF('SAP - Salidas'!$A341&lt;&gt;"",_xlfn.ARRAYTOTEXT(_xlfn._xlws.FILTER(tblLotes[Lote y Cantidad],tblLotes[Referencia]='SAP - Salidas'!$A341)),""),"")</f>
        <v/>
      </c>
    </row>
    <row r="342" spans="6:8" x14ac:dyDescent="0.3">
      <c r="F342" s="57" t="str">
        <f t="shared" si="5"/>
        <v/>
      </c>
      <c r="H342" s="58" t="str" cm="1">
        <f t="array" ref="H342">IFERROR(IF('SAP - Salidas'!$A342&lt;&gt;"",_xlfn.ARRAYTOTEXT(_xlfn._xlws.FILTER(tblLotes[Lote y Cantidad],tblLotes[Referencia]='SAP - Salidas'!$A342)),""),"")</f>
        <v/>
      </c>
    </row>
    <row r="343" spans="6:8" x14ac:dyDescent="0.3">
      <c r="F343" s="57" t="str">
        <f t="shared" si="5"/>
        <v/>
      </c>
      <c r="H343" s="58" t="str" cm="1">
        <f t="array" ref="H343">IFERROR(IF('SAP - Salidas'!$A343&lt;&gt;"",_xlfn.ARRAYTOTEXT(_xlfn._xlws.FILTER(tblLotes[Lote y Cantidad],tblLotes[Referencia]='SAP - Salidas'!$A343)),""),"")</f>
        <v/>
      </c>
    </row>
    <row r="344" spans="6:8" x14ac:dyDescent="0.3">
      <c r="F344" s="57" t="str">
        <f t="shared" si="5"/>
        <v/>
      </c>
      <c r="H344" s="58" t="str" cm="1">
        <f t="array" ref="H344">IFERROR(IF('SAP - Salidas'!$A344&lt;&gt;"",_xlfn.ARRAYTOTEXT(_xlfn._xlws.FILTER(tblLotes[Lote y Cantidad],tblLotes[Referencia]='SAP - Salidas'!$A344)),""),"")</f>
        <v/>
      </c>
    </row>
    <row r="345" spans="6:8" x14ac:dyDescent="0.3">
      <c r="F345" s="57" t="str">
        <f t="shared" si="5"/>
        <v/>
      </c>
      <c r="H345" s="58" t="str" cm="1">
        <f t="array" ref="H345">IFERROR(IF('SAP - Salidas'!$A345&lt;&gt;"",_xlfn.ARRAYTOTEXT(_xlfn._xlws.FILTER(tblLotes[Lote y Cantidad],tblLotes[Referencia]='SAP - Salidas'!$A345)),""),"")</f>
        <v/>
      </c>
    </row>
    <row r="346" spans="6:8" x14ac:dyDescent="0.3">
      <c r="F346" s="57" t="str">
        <f t="shared" si="5"/>
        <v/>
      </c>
      <c r="H346" s="58" t="str" cm="1">
        <f t="array" ref="H346">IFERROR(IF('SAP - Salidas'!$A346&lt;&gt;"",_xlfn.ARRAYTOTEXT(_xlfn._xlws.FILTER(tblLotes[Lote y Cantidad],tblLotes[Referencia]='SAP - Salidas'!$A346)),""),"")</f>
        <v/>
      </c>
    </row>
    <row r="347" spans="6:8" x14ac:dyDescent="0.3">
      <c r="F347" s="57" t="str">
        <f t="shared" si="5"/>
        <v/>
      </c>
      <c r="H347" s="58" t="str" cm="1">
        <f t="array" ref="H347">IFERROR(IF('SAP - Salidas'!$A347&lt;&gt;"",_xlfn.ARRAYTOTEXT(_xlfn._xlws.FILTER(tblLotes[Lote y Cantidad],tblLotes[Referencia]='SAP - Salidas'!$A347)),""),"")</f>
        <v/>
      </c>
    </row>
    <row r="348" spans="6:8" x14ac:dyDescent="0.3">
      <c r="F348" s="57" t="str">
        <f t="shared" si="5"/>
        <v/>
      </c>
      <c r="H348" s="58" t="str" cm="1">
        <f t="array" ref="H348">IFERROR(IF('SAP - Salidas'!$A348&lt;&gt;"",_xlfn.ARRAYTOTEXT(_xlfn._xlws.FILTER(tblLotes[Lote y Cantidad],tblLotes[Referencia]='SAP - Salidas'!$A348)),""),"")</f>
        <v/>
      </c>
    </row>
    <row r="349" spans="6:8" x14ac:dyDescent="0.3">
      <c r="F349" s="57" t="str">
        <f t="shared" si="5"/>
        <v/>
      </c>
      <c r="H349" s="58" t="str" cm="1">
        <f t="array" ref="H349">IFERROR(IF('SAP - Salidas'!$A349&lt;&gt;"",_xlfn.ARRAYTOTEXT(_xlfn._xlws.FILTER(tblLotes[Lote y Cantidad],tblLotes[Referencia]='SAP - Salidas'!$A349)),""),"")</f>
        <v/>
      </c>
    </row>
    <row r="350" spans="6:8" x14ac:dyDescent="0.3">
      <c r="F350" s="57" t="str">
        <f t="shared" si="5"/>
        <v/>
      </c>
      <c r="H350" s="58" t="str" cm="1">
        <f t="array" ref="H350">IFERROR(IF('SAP - Salidas'!$A350&lt;&gt;"",_xlfn.ARRAYTOTEXT(_xlfn._xlws.FILTER(tblLotes[Lote y Cantidad],tblLotes[Referencia]='SAP - Salidas'!$A350)),""),"")</f>
        <v/>
      </c>
    </row>
    <row r="351" spans="6:8" x14ac:dyDescent="0.3">
      <c r="F351" s="57" t="str">
        <f t="shared" si="5"/>
        <v/>
      </c>
      <c r="H351" s="58" t="str" cm="1">
        <f t="array" ref="H351">IFERROR(IF('SAP - Salidas'!$A351&lt;&gt;"",_xlfn.ARRAYTOTEXT(_xlfn._xlws.FILTER(tblLotes[Lote y Cantidad],tblLotes[Referencia]='SAP - Salidas'!$A351)),""),"")</f>
        <v/>
      </c>
    </row>
    <row r="352" spans="6:8" x14ac:dyDescent="0.3">
      <c r="F352" s="57" t="str">
        <f t="shared" si="5"/>
        <v/>
      </c>
      <c r="H352" s="58" t="str" cm="1">
        <f t="array" ref="H352">IFERROR(IF('SAP - Salidas'!$A352&lt;&gt;"",_xlfn.ARRAYTOTEXT(_xlfn._xlws.FILTER(tblLotes[Lote y Cantidad],tblLotes[Referencia]='SAP - Salidas'!$A352)),""),"")</f>
        <v/>
      </c>
    </row>
    <row r="353" spans="6:8" x14ac:dyDescent="0.3">
      <c r="F353" s="57" t="str">
        <f t="shared" si="5"/>
        <v/>
      </c>
      <c r="H353" s="58" t="str" cm="1">
        <f t="array" ref="H353">IFERROR(IF('SAP - Salidas'!$A353&lt;&gt;"",_xlfn.ARRAYTOTEXT(_xlfn._xlws.FILTER(tblLotes[Lote y Cantidad],tblLotes[Referencia]='SAP - Salidas'!$A353)),""),"")</f>
        <v/>
      </c>
    </row>
    <row r="354" spans="6:8" x14ac:dyDescent="0.3">
      <c r="F354" s="57" t="str">
        <f t="shared" si="5"/>
        <v/>
      </c>
      <c r="H354" s="58" t="str" cm="1">
        <f t="array" ref="H354">IFERROR(IF('SAP - Salidas'!$A354&lt;&gt;"",_xlfn.ARRAYTOTEXT(_xlfn._xlws.FILTER(tblLotes[Lote y Cantidad],tblLotes[Referencia]='SAP - Salidas'!$A354)),""),"")</f>
        <v/>
      </c>
    </row>
    <row r="355" spans="6:8" x14ac:dyDescent="0.3">
      <c r="F355" s="57" t="str">
        <f t="shared" si="5"/>
        <v/>
      </c>
      <c r="H355" s="58" t="str" cm="1">
        <f t="array" ref="H355">IFERROR(IF('SAP - Salidas'!$A355&lt;&gt;"",_xlfn.ARRAYTOTEXT(_xlfn._xlws.FILTER(tblLotes[Lote y Cantidad],tblLotes[Referencia]='SAP - Salidas'!$A355)),""),"")</f>
        <v/>
      </c>
    </row>
    <row r="356" spans="6:8" x14ac:dyDescent="0.3">
      <c r="F356" s="57" t="str">
        <f t="shared" si="5"/>
        <v/>
      </c>
      <c r="H356" s="58" t="str" cm="1">
        <f t="array" ref="H356">IFERROR(IF('SAP - Salidas'!$A356&lt;&gt;"",_xlfn.ARRAYTOTEXT(_xlfn._xlws.FILTER(tblLotes[Lote y Cantidad],tblLotes[Referencia]='SAP - Salidas'!$A356)),""),"")</f>
        <v/>
      </c>
    </row>
    <row r="357" spans="6:8" x14ac:dyDescent="0.3">
      <c r="F357" s="57" t="str">
        <f t="shared" si="5"/>
        <v/>
      </c>
      <c r="H357" s="58" t="str" cm="1">
        <f t="array" ref="H357">IFERROR(IF('SAP - Salidas'!$A357&lt;&gt;"",_xlfn.ARRAYTOTEXT(_xlfn._xlws.FILTER(tblLotes[Lote y Cantidad],tblLotes[Referencia]='SAP - Salidas'!$A357)),""),"")</f>
        <v/>
      </c>
    </row>
    <row r="358" spans="6:8" x14ac:dyDescent="0.3">
      <c r="F358" s="57" t="str">
        <f t="shared" si="5"/>
        <v/>
      </c>
      <c r="H358" s="58" t="str" cm="1">
        <f t="array" ref="H358">IFERROR(IF('SAP - Salidas'!$A358&lt;&gt;"",_xlfn.ARRAYTOTEXT(_xlfn._xlws.FILTER(tblLotes[Lote y Cantidad],tblLotes[Referencia]='SAP - Salidas'!$A358)),""),"")</f>
        <v/>
      </c>
    </row>
    <row r="359" spans="6:8" x14ac:dyDescent="0.3">
      <c r="F359" s="57" t="str">
        <f t="shared" si="5"/>
        <v/>
      </c>
      <c r="H359" s="58" t="str" cm="1">
        <f t="array" ref="H359">IFERROR(IF('SAP - Salidas'!$A359&lt;&gt;"",_xlfn.ARRAYTOTEXT(_xlfn._xlws.FILTER(tblLotes[Lote y Cantidad],tblLotes[Referencia]='SAP - Salidas'!$A359)),""),"")</f>
        <v/>
      </c>
    </row>
    <row r="360" spans="6:8" x14ac:dyDescent="0.3">
      <c r="F360" s="57" t="str">
        <f t="shared" si="5"/>
        <v/>
      </c>
      <c r="H360" s="58" t="str" cm="1">
        <f t="array" ref="H360">IFERROR(IF('SAP - Salidas'!$A360&lt;&gt;"",_xlfn.ARRAYTOTEXT(_xlfn._xlws.FILTER(tblLotes[Lote y Cantidad],tblLotes[Referencia]='SAP - Salidas'!$A360)),""),"")</f>
        <v/>
      </c>
    </row>
    <row r="361" spans="6:8" x14ac:dyDescent="0.3">
      <c r="F361" s="57" t="str">
        <f t="shared" si="5"/>
        <v/>
      </c>
      <c r="H361" s="58" t="str" cm="1">
        <f t="array" ref="H361">IFERROR(IF('SAP - Salidas'!$A361&lt;&gt;"",_xlfn.ARRAYTOTEXT(_xlfn._xlws.FILTER(tblLotes[Lote y Cantidad],tblLotes[Referencia]='SAP - Salidas'!$A361)),""),"")</f>
        <v/>
      </c>
    </row>
    <row r="362" spans="6:8" x14ac:dyDescent="0.3">
      <c r="F362" s="57" t="str">
        <f t="shared" si="5"/>
        <v/>
      </c>
      <c r="H362" s="58" t="str" cm="1">
        <f t="array" ref="H362">IFERROR(IF('SAP - Salidas'!$A362&lt;&gt;"",_xlfn.ARRAYTOTEXT(_xlfn._xlws.FILTER(tblLotes[Lote y Cantidad],tblLotes[Referencia]='SAP - Salidas'!$A362)),""),"")</f>
        <v/>
      </c>
    </row>
    <row r="363" spans="6:8" x14ac:dyDescent="0.3">
      <c r="F363" s="57" t="str">
        <f t="shared" si="5"/>
        <v/>
      </c>
      <c r="H363" s="58" t="str" cm="1">
        <f t="array" ref="H363">IFERROR(IF('SAP - Salidas'!$A363&lt;&gt;"",_xlfn.ARRAYTOTEXT(_xlfn._xlws.FILTER(tblLotes[Lote y Cantidad],tblLotes[Referencia]='SAP - Salidas'!$A363)),""),"")</f>
        <v/>
      </c>
    </row>
    <row r="364" spans="6:8" x14ac:dyDescent="0.3">
      <c r="F364" s="57" t="str">
        <f t="shared" si="5"/>
        <v/>
      </c>
      <c r="H364" s="58" t="str" cm="1">
        <f t="array" ref="H364">IFERROR(IF('SAP - Salidas'!$A364&lt;&gt;"",_xlfn.ARRAYTOTEXT(_xlfn._xlws.FILTER(tblLotes[Lote y Cantidad],tblLotes[Referencia]='SAP - Salidas'!$A364)),""),"")</f>
        <v/>
      </c>
    </row>
    <row r="365" spans="6:8" x14ac:dyDescent="0.3">
      <c r="F365" s="57" t="str">
        <f t="shared" si="5"/>
        <v/>
      </c>
      <c r="H365" s="58" t="str" cm="1">
        <f t="array" ref="H365">IFERROR(IF('SAP - Salidas'!$A365&lt;&gt;"",_xlfn.ARRAYTOTEXT(_xlfn._xlws.FILTER(tblLotes[Lote y Cantidad],tblLotes[Referencia]='SAP - Salidas'!$A365)),""),"")</f>
        <v/>
      </c>
    </row>
    <row r="366" spans="6:8" x14ac:dyDescent="0.3">
      <c r="F366" s="57" t="str">
        <f t="shared" si="5"/>
        <v/>
      </c>
      <c r="H366" s="58" t="str" cm="1">
        <f t="array" ref="H366">IFERROR(IF('SAP - Salidas'!$A366&lt;&gt;"",_xlfn.ARRAYTOTEXT(_xlfn._xlws.FILTER(tblLotes[Lote y Cantidad],tblLotes[Referencia]='SAP - Salidas'!$A366)),""),"")</f>
        <v/>
      </c>
    </row>
    <row r="367" spans="6:8" x14ac:dyDescent="0.3">
      <c r="F367" s="57" t="str">
        <f t="shared" si="5"/>
        <v/>
      </c>
      <c r="H367" s="58" t="str" cm="1">
        <f t="array" ref="H367">IFERROR(IF('SAP - Salidas'!$A367&lt;&gt;"",_xlfn.ARRAYTOTEXT(_xlfn._xlws.FILTER(tblLotes[Lote y Cantidad],tblLotes[Referencia]='SAP - Salidas'!$A367)),""),"")</f>
        <v/>
      </c>
    </row>
    <row r="368" spans="6:8" x14ac:dyDescent="0.3">
      <c r="F368" s="57" t="str">
        <f t="shared" si="5"/>
        <v/>
      </c>
      <c r="H368" s="58" t="str" cm="1">
        <f t="array" ref="H368">IFERROR(IF('SAP - Salidas'!$A368&lt;&gt;"",_xlfn.ARRAYTOTEXT(_xlfn._xlws.FILTER(tblLotes[Lote y Cantidad],tblLotes[Referencia]='SAP - Salidas'!$A368)),""),"")</f>
        <v/>
      </c>
    </row>
    <row r="369" spans="6:8" x14ac:dyDescent="0.3">
      <c r="F369" s="57" t="str">
        <f t="shared" si="5"/>
        <v/>
      </c>
      <c r="H369" s="58" t="str" cm="1">
        <f t="array" ref="H369">IFERROR(IF('SAP - Salidas'!$A369&lt;&gt;"",_xlfn.ARRAYTOTEXT(_xlfn._xlws.FILTER(tblLotes[Lote y Cantidad],tblLotes[Referencia]='SAP - Salidas'!$A369)),""),"")</f>
        <v/>
      </c>
    </row>
    <row r="370" spans="6:8" x14ac:dyDescent="0.3">
      <c r="F370" s="57" t="str">
        <f t="shared" si="5"/>
        <v/>
      </c>
      <c r="H370" s="58" t="str" cm="1">
        <f t="array" ref="H370">IFERROR(IF('SAP - Salidas'!$A370&lt;&gt;"",_xlfn.ARRAYTOTEXT(_xlfn._xlws.FILTER(tblLotes[Lote y Cantidad],tblLotes[Referencia]='SAP - Salidas'!$A370)),""),"")</f>
        <v/>
      </c>
    </row>
    <row r="371" spans="6:8" x14ac:dyDescent="0.3">
      <c r="F371" s="57" t="str">
        <f t="shared" si="5"/>
        <v/>
      </c>
      <c r="H371" s="58" t="str" cm="1">
        <f t="array" ref="H371">IFERROR(IF('SAP - Salidas'!$A371&lt;&gt;"",_xlfn.ARRAYTOTEXT(_xlfn._xlws.FILTER(tblLotes[Lote y Cantidad],tblLotes[Referencia]='SAP - Salidas'!$A371)),""),"")</f>
        <v/>
      </c>
    </row>
    <row r="372" spans="6:8" x14ac:dyDescent="0.3">
      <c r="F372" s="57" t="str">
        <f t="shared" si="5"/>
        <v/>
      </c>
      <c r="H372" s="58" t="str" cm="1">
        <f t="array" ref="H372">IFERROR(IF('SAP - Salidas'!$A372&lt;&gt;"",_xlfn.ARRAYTOTEXT(_xlfn._xlws.FILTER(tblLotes[Lote y Cantidad],tblLotes[Referencia]='SAP - Salidas'!$A372)),""),"")</f>
        <v/>
      </c>
    </row>
    <row r="373" spans="6:8" x14ac:dyDescent="0.3">
      <c r="F373" s="57" t="str">
        <f t="shared" si="5"/>
        <v/>
      </c>
      <c r="H373" s="58" t="str" cm="1">
        <f t="array" ref="H373">IFERROR(IF('SAP - Salidas'!$A373&lt;&gt;"",_xlfn.ARRAYTOTEXT(_xlfn._xlws.FILTER(tblLotes[Lote y Cantidad],tblLotes[Referencia]='SAP - Salidas'!$A373)),""),"")</f>
        <v/>
      </c>
    </row>
    <row r="374" spans="6:8" x14ac:dyDescent="0.3">
      <c r="F374" s="57" t="str">
        <f t="shared" si="5"/>
        <v/>
      </c>
      <c r="H374" s="58" t="str" cm="1">
        <f t="array" ref="H374">IFERROR(IF('SAP - Salidas'!$A374&lt;&gt;"",_xlfn.ARRAYTOTEXT(_xlfn._xlws.FILTER(tblLotes[Lote y Cantidad],tblLotes[Referencia]='SAP - Salidas'!$A374)),""),"")</f>
        <v/>
      </c>
    </row>
    <row r="375" spans="6:8" x14ac:dyDescent="0.3">
      <c r="F375" s="57" t="str">
        <f t="shared" si="5"/>
        <v/>
      </c>
      <c r="H375" s="58" t="str" cm="1">
        <f t="array" ref="H375">IFERROR(IF('SAP - Salidas'!$A375&lt;&gt;"",_xlfn.ARRAYTOTEXT(_xlfn._xlws.FILTER(tblLotes[Lote y Cantidad],tblLotes[Referencia]='SAP - Salidas'!$A375)),""),"")</f>
        <v/>
      </c>
    </row>
    <row r="376" spans="6:8" x14ac:dyDescent="0.3">
      <c r="F376" s="57" t="str">
        <f t="shared" si="5"/>
        <v/>
      </c>
      <c r="H376" s="58" t="str" cm="1">
        <f t="array" ref="H376">IFERROR(IF('SAP - Salidas'!$A376&lt;&gt;"",_xlfn.ARRAYTOTEXT(_xlfn._xlws.FILTER(tblLotes[Lote y Cantidad],tblLotes[Referencia]='SAP - Salidas'!$A376)),""),"")</f>
        <v/>
      </c>
    </row>
    <row r="377" spans="6:8" x14ac:dyDescent="0.3">
      <c r="F377" s="57" t="str">
        <f t="shared" si="5"/>
        <v/>
      </c>
      <c r="H377" s="58" t="str" cm="1">
        <f t="array" ref="H377">IFERROR(IF('SAP - Salidas'!$A377&lt;&gt;"",_xlfn.ARRAYTOTEXT(_xlfn._xlws.FILTER(tblLotes[Lote y Cantidad],tblLotes[Referencia]='SAP - Salidas'!$A377)),""),"")</f>
        <v/>
      </c>
    </row>
    <row r="378" spans="6:8" x14ac:dyDescent="0.3">
      <c r="F378" s="57" t="str">
        <f t="shared" si="5"/>
        <v/>
      </c>
      <c r="H378" s="58" t="str" cm="1">
        <f t="array" ref="H378">IFERROR(IF('SAP - Salidas'!$A378&lt;&gt;"",_xlfn.ARRAYTOTEXT(_xlfn._xlws.FILTER(tblLotes[Lote y Cantidad],tblLotes[Referencia]='SAP - Salidas'!$A378)),""),"")</f>
        <v/>
      </c>
    </row>
    <row r="379" spans="6:8" x14ac:dyDescent="0.3">
      <c r="F379" s="57" t="str">
        <f t="shared" si="5"/>
        <v/>
      </c>
      <c r="H379" s="58" t="str" cm="1">
        <f t="array" ref="H379">IFERROR(IF('SAP - Salidas'!$A379&lt;&gt;"",_xlfn.ARRAYTOTEXT(_xlfn._xlws.FILTER(tblLotes[Lote y Cantidad],tblLotes[Referencia]='SAP - Salidas'!$A379)),""),"")</f>
        <v/>
      </c>
    </row>
    <row r="380" spans="6:8" x14ac:dyDescent="0.3">
      <c r="F380" s="57" t="str">
        <f t="shared" si="5"/>
        <v/>
      </c>
      <c r="H380" s="58" t="str" cm="1">
        <f t="array" ref="H380">IFERROR(IF('SAP - Salidas'!$A380&lt;&gt;"",_xlfn.ARRAYTOTEXT(_xlfn._xlws.FILTER(tblLotes[Lote y Cantidad],tblLotes[Referencia]='SAP - Salidas'!$A380)),""),"")</f>
        <v/>
      </c>
    </row>
    <row r="381" spans="6:8" x14ac:dyDescent="0.3">
      <c r="F381" s="57" t="str">
        <f t="shared" si="5"/>
        <v/>
      </c>
      <c r="H381" s="58" t="str" cm="1">
        <f t="array" ref="H381">IFERROR(IF('SAP - Salidas'!$A381&lt;&gt;"",_xlfn.ARRAYTOTEXT(_xlfn._xlws.FILTER(tblLotes[Lote y Cantidad],tblLotes[Referencia]='SAP - Salidas'!$A381)),""),"")</f>
        <v/>
      </c>
    </row>
    <row r="382" spans="6:8" x14ac:dyDescent="0.3">
      <c r="F382" s="57" t="str">
        <f t="shared" si="5"/>
        <v/>
      </c>
      <c r="H382" s="58" t="str" cm="1">
        <f t="array" ref="H382">IFERROR(IF('SAP - Salidas'!$A382&lt;&gt;"",_xlfn.ARRAYTOTEXT(_xlfn._xlws.FILTER(tblLotes[Lote y Cantidad],tblLotes[Referencia]='SAP - Salidas'!$A382)),""),"")</f>
        <v/>
      </c>
    </row>
    <row r="383" spans="6:8" x14ac:dyDescent="0.3">
      <c r="F383" s="57" t="str">
        <f t="shared" si="5"/>
        <v/>
      </c>
      <c r="H383" s="58" t="str" cm="1">
        <f t="array" ref="H383">IFERROR(IF('SAP - Salidas'!$A383&lt;&gt;"",_xlfn.ARRAYTOTEXT(_xlfn._xlws.FILTER(tblLotes[Lote y Cantidad],tblLotes[Referencia]='SAP - Salidas'!$A383)),""),"")</f>
        <v/>
      </c>
    </row>
    <row r="384" spans="6:8" x14ac:dyDescent="0.3">
      <c r="F384" s="57" t="str">
        <f t="shared" si="5"/>
        <v/>
      </c>
      <c r="H384" s="58" t="str" cm="1">
        <f t="array" ref="H384">IFERROR(IF('SAP - Salidas'!$A384&lt;&gt;"",_xlfn.ARRAYTOTEXT(_xlfn._xlws.FILTER(tblLotes[Lote y Cantidad],tblLotes[Referencia]='SAP - Salidas'!$A384)),""),"")</f>
        <v/>
      </c>
    </row>
    <row r="385" spans="6:8" x14ac:dyDescent="0.3">
      <c r="F385" s="57" t="str">
        <f t="shared" si="5"/>
        <v/>
      </c>
      <c r="H385" s="58" t="str" cm="1">
        <f t="array" ref="H385">IFERROR(IF('SAP - Salidas'!$A385&lt;&gt;"",_xlfn.ARRAYTOTEXT(_xlfn._xlws.FILTER(tblLotes[Lote y Cantidad],tblLotes[Referencia]='SAP - Salidas'!$A385)),""),"")</f>
        <v/>
      </c>
    </row>
    <row r="386" spans="6:8" x14ac:dyDescent="0.3">
      <c r="F386" s="57" t="str">
        <f t="shared" si="5"/>
        <v/>
      </c>
      <c r="H386" s="58" t="str" cm="1">
        <f t="array" ref="H386">IFERROR(IF('SAP - Salidas'!$A386&lt;&gt;"",_xlfn.ARRAYTOTEXT(_xlfn._xlws.FILTER(tblLotes[Lote y Cantidad],tblLotes[Referencia]='SAP - Salidas'!$A386)),""),"")</f>
        <v/>
      </c>
    </row>
    <row r="387" spans="6:8" x14ac:dyDescent="0.3">
      <c r="F387" s="57" t="str">
        <f t="shared" si="5"/>
        <v/>
      </c>
      <c r="H387" s="58" t="str" cm="1">
        <f t="array" ref="H387">IFERROR(IF('SAP - Salidas'!$A387&lt;&gt;"",_xlfn.ARRAYTOTEXT(_xlfn._xlws.FILTER(tblLotes[Lote y Cantidad],tblLotes[Referencia]='SAP - Salidas'!$A387)),""),"")</f>
        <v/>
      </c>
    </row>
    <row r="388" spans="6:8" x14ac:dyDescent="0.3">
      <c r="F388" s="57" t="str">
        <f t="shared" si="5"/>
        <v/>
      </c>
      <c r="H388" s="58" t="str" cm="1">
        <f t="array" ref="H388">IFERROR(IF('SAP - Salidas'!$A388&lt;&gt;"",_xlfn.ARRAYTOTEXT(_xlfn._xlws.FILTER(tblLotes[Lote y Cantidad],tblLotes[Referencia]='SAP - Salidas'!$A388)),""),"")</f>
        <v/>
      </c>
    </row>
    <row r="389" spans="6:8" x14ac:dyDescent="0.3">
      <c r="F389" s="57" t="str">
        <f t="shared" si="5"/>
        <v/>
      </c>
      <c r="H389" s="58" t="str" cm="1">
        <f t="array" ref="H389">IFERROR(IF('SAP - Salidas'!$A389&lt;&gt;"",_xlfn.ARRAYTOTEXT(_xlfn._xlws.FILTER(tblLotes[Lote y Cantidad],tblLotes[Referencia]='SAP - Salidas'!$A389)),""),"")</f>
        <v/>
      </c>
    </row>
    <row r="390" spans="6:8" x14ac:dyDescent="0.3">
      <c r="F390" s="57" t="str">
        <f t="shared" ref="F390:F453" si="6">IF(A390&lt;&gt;"",LEFT($D$2,3),"")</f>
        <v/>
      </c>
      <c r="H390" s="58" t="str" cm="1">
        <f t="array" ref="H390">IFERROR(IF('SAP - Salidas'!$A390&lt;&gt;"",_xlfn.ARRAYTOTEXT(_xlfn._xlws.FILTER(tblLotes[Lote y Cantidad],tblLotes[Referencia]='SAP - Salidas'!$A390)),""),"")</f>
        <v/>
      </c>
    </row>
    <row r="391" spans="6:8" x14ac:dyDescent="0.3">
      <c r="F391" s="57" t="str">
        <f t="shared" si="6"/>
        <v/>
      </c>
      <c r="H391" s="58" t="str" cm="1">
        <f t="array" ref="H391">IFERROR(IF('SAP - Salidas'!$A391&lt;&gt;"",_xlfn.ARRAYTOTEXT(_xlfn._xlws.FILTER(tblLotes[Lote y Cantidad],tblLotes[Referencia]='SAP - Salidas'!$A391)),""),"")</f>
        <v/>
      </c>
    </row>
    <row r="392" spans="6:8" x14ac:dyDescent="0.3">
      <c r="F392" s="57" t="str">
        <f t="shared" si="6"/>
        <v/>
      </c>
      <c r="H392" s="58" t="str" cm="1">
        <f t="array" ref="H392">IFERROR(IF('SAP - Salidas'!$A392&lt;&gt;"",_xlfn.ARRAYTOTEXT(_xlfn._xlws.FILTER(tblLotes[Lote y Cantidad],tblLotes[Referencia]='SAP - Salidas'!$A392)),""),"")</f>
        <v/>
      </c>
    </row>
    <row r="393" spans="6:8" x14ac:dyDescent="0.3">
      <c r="F393" s="57" t="str">
        <f t="shared" si="6"/>
        <v/>
      </c>
      <c r="H393" s="58" t="str" cm="1">
        <f t="array" ref="H393">IFERROR(IF('SAP - Salidas'!$A393&lt;&gt;"",_xlfn.ARRAYTOTEXT(_xlfn._xlws.FILTER(tblLotes[Lote y Cantidad],tblLotes[Referencia]='SAP - Salidas'!$A393)),""),"")</f>
        <v/>
      </c>
    </row>
    <row r="394" spans="6:8" x14ac:dyDescent="0.3">
      <c r="F394" s="57" t="str">
        <f t="shared" si="6"/>
        <v/>
      </c>
      <c r="H394" s="58" t="str" cm="1">
        <f t="array" ref="H394">IFERROR(IF('SAP - Salidas'!$A394&lt;&gt;"",_xlfn.ARRAYTOTEXT(_xlfn._xlws.FILTER(tblLotes[Lote y Cantidad],tblLotes[Referencia]='SAP - Salidas'!$A394)),""),"")</f>
        <v/>
      </c>
    </row>
    <row r="395" spans="6:8" x14ac:dyDescent="0.3">
      <c r="F395" s="57" t="str">
        <f t="shared" si="6"/>
        <v/>
      </c>
      <c r="H395" s="58" t="str" cm="1">
        <f t="array" ref="H395">IFERROR(IF('SAP - Salidas'!$A395&lt;&gt;"",_xlfn.ARRAYTOTEXT(_xlfn._xlws.FILTER(tblLotes[Lote y Cantidad],tblLotes[Referencia]='SAP - Salidas'!$A395)),""),"")</f>
        <v/>
      </c>
    </row>
    <row r="396" spans="6:8" x14ac:dyDescent="0.3">
      <c r="F396" s="57" t="str">
        <f t="shared" si="6"/>
        <v/>
      </c>
      <c r="H396" s="58" t="str" cm="1">
        <f t="array" ref="H396">IFERROR(IF('SAP - Salidas'!$A396&lt;&gt;"",_xlfn.ARRAYTOTEXT(_xlfn._xlws.FILTER(tblLotes[Lote y Cantidad],tblLotes[Referencia]='SAP - Salidas'!$A396)),""),"")</f>
        <v/>
      </c>
    </row>
    <row r="397" spans="6:8" x14ac:dyDescent="0.3">
      <c r="F397" s="57" t="str">
        <f t="shared" si="6"/>
        <v/>
      </c>
      <c r="H397" s="58" t="str" cm="1">
        <f t="array" ref="H397">IFERROR(IF('SAP - Salidas'!$A397&lt;&gt;"",_xlfn.ARRAYTOTEXT(_xlfn._xlws.FILTER(tblLotes[Lote y Cantidad],tblLotes[Referencia]='SAP - Salidas'!$A397)),""),"")</f>
        <v/>
      </c>
    </row>
    <row r="398" spans="6:8" x14ac:dyDescent="0.3">
      <c r="F398" s="57" t="str">
        <f t="shared" si="6"/>
        <v/>
      </c>
      <c r="H398" s="58" t="str" cm="1">
        <f t="array" ref="H398">IFERROR(IF('SAP - Salidas'!$A398&lt;&gt;"",_xlfn.ARRAYTOTEXT(_xlfn._xlws.FILTER(tblLotes[Lote y Cantidad],tblLotes[Referencia]='SAP - Salidas'!$A398)),""),"")</f>
        <v/>
      </c>
    </row>
    <row r="399" spans="6:8" x14ac:dyDescent="0.3">
      <c r="F399" s="57" t="str">
        <f t="shared" si="6"/>
        <v/>
      </c>
      <c r="H399" s="58" t="str" cm="1">
        <f t="array" ref="H399">IFERROR(IF('SAP - Salidas'!$A399&lt;&gt;"",_xlfn.ARRAYTOTEXT(_xlfn._xlws.FILTER(tblLotes[Lote y Cantidad],tblLotes[Referencia]='SAP - Salidas'!$A399)),""),"")</f>
        <v/>
      </c>
    </row>
    <row r="400" spans="6:8" x14ac:dyDescent="0.3">
      <c r="F400" s="57" t="str">
        <f t="shared" si="6"/>
        <v/>
      </c>
      <c r="H400" s="58" t="str" cm="1">
        <f t="array" ref="H400">IFERROR(IF('SAP - Salidas'!$A400&lt;&gt;"",_xlfn.ARRAYTOTEXT(_xlfn._xlws.FILTER(tblLotes[Lote y Cantidad],tblLotes[Referencia]='SAP - Salidas'!$A400)),""),"")</f>
        <v/>
      </c>
    </row>
    <row r="401" spans="6:8" x14ac:dyDescent="0.3">
      <c r="F401" s="57" t="str">
        <f t="shared" si="6"/>
        <v/>
      </c>
      <c r="H401" s="58" t="str" cm="1">
        <f t="array" ref="H401">IFERROR(IF('SAP - Salidas'!$A401&lt;&gt;"",_xlfn.ARRAYTOTEXT(_xlfn._xlws.FILTER(tblLotes[Lote y Cantidad],tblLotes[Referencia]='SAP - Salidas'!$A401)),""),"")</f>
        <v/>
      </c>
    </row>
    <row r="402" spans="6:8" x14ac:dyDescent="0.3">
      <c r="F402" s="57" t="str">
        <f t="shared" si="6"/>
        <v/>
      </c>
      <c r="H402" s="58" t="str" cm="1">
        <f t="array" ref="H402">IFERROR(IF('SAP - Salidas'!$A402&lt;&gt;"",_xlfn.ARRAYTOTEXT(_xlfn._xlws.FILTER(tblLotes[Lote y Cantidad],tblLotes[Referencia]='SAP - Salidas'!$A402)),""),"")</f>
        <v/>
      </c>
    </row>
    <row r="403" spans="6:8" x14ac:dyDescent="0.3">
      <c r="F403" s="57" t="str">
        <f t="shared" si="6"/>
        <v/>
      </c>
      <c r="H403" s="58" t="str" cm="1">
        <f t="array" ref="H403">IFERROR(IF('SAP - Salidas'!$A403&lt;&gt;"",_xlfn.ARRAYTOTEXT(_xlfn._xlws.FILTER(tblLotes[Lote y Cantidad],tblLotes[Referencia]='SAP - Salidas'!$A403)),""),"")</f>
        <v/>
      </c>
    </row>
    <row r="404" spans="6:8" x14ac:dyDescent="0.3">
      <c r="F404" s="57" t="str">
        <f t="shared" si="6"/>
        <v/>
      </c>
      <c r="H404" s="58" t="str" cm="1">
        <f t="array" ref="H404">IFERROR(IF('SAP - Salidas'!$A404&lt;&gt;"",_xlfn.ARRAYTOTEXT(_xlfn._xlws.FILTER(tblLotes[Lote y Cantidad],tblLotes[Referencia]='SAP - Salidas'!$A404)),""),"")</f>
        <v/>
      </c>
    </row>
    <row r="405" spans="6:8" x14ac:dyDescent="0.3">
      <c r="F405" s="57" t="str">
        <f t="shared" si="6"/>
        <v/>
      </c>
      <c r="H405" s="58" t="str" cm="1">
        <f t="array" ref="H405">IFERROR(IF('SAP - Salidas'!$A405&lt;&gt;"",_xlfn.ARRAYTOTEXT(_xlfn._xlws.FILTER(tblLotes[Lote y Cantidad],tblLotes[Referencia]='SAP - Salidas'!$A405)),""),"")</f>
        <v/>
      </c>
    </row>
    <row r="406" spans="6:8" x14ac:dyDescent="0.3">
      <c r="F406" s="57" t="str">
        <f t="shared" si="6"/>
        <v/>
      </c>
      <c r="H406" s="58" t="str" cm="1">
        <f t="array" ref="H406">IFERROR(IF('SAP - Salidas'!$A406&lt;&gt;"",_xlfn.ARRAYTOTEXT(_xlfn._xlws.FILTER(tblLotes[Lote y Cantidad],tblLotes[Referencia]='SAP - Salidas'!$A406)),""),"")</f>
        <v/>
      </c>
    </row>
    <row r="407" spans="6:8" x14ac:dyDescent="0.3">
      <c r="F407" s="57" t="str">
        <f t="shared" si="6"/>
        <v/>
      </c>
      <c r="H407" s="58" t="str" cm="1">
        <f t="array" ref="H407">IFERROR(IF('SAP - Salidas'!$A407&lt;&gt;"",_xlfn.ARRAYTOTEXT(_xlfn._xlws.FILTER(tblLotes[Lote y Cantidad],tblLotes[Referencia]='SAP - Salidas'!$A407)),""),"")</f>
        <v/>
      </c>
    </row>
    <row r="408" spans="6:8" x14ac:dyDescent="0.3">
      <c r="F408" s="57" t="str">
        <f t="shared" si="6"/>
        <v/>
      </c>
      <c r="H408" s="58" t="str" cm="1">
        <f t="array" ref="H408">IFERROR(IF('SAP - Salidas'!$A408&lt;&gt;"",_xlfn.ARRAYTOTEXT(_xlfn._xlws.FILTER(tblLotes[Lote y Cantidad],tblLotes[Referencia]='SAP - Salidas'!$A408)),""),"")</f>
        <v/>
      </c>
    </row>
    <row r="409" spans="6:8" x14ac:dyDescent="0.3">
      <c r="F409" s="57" t="str">
        <f t="shared" si="6"/>
        <v/>
      </c>
      <c r="H409" s="58" t="str" cm="1">
        <f t="array" ref="H409">IFERROR(IF('SAP - Salidas'!$A409&lt;&gt;"",_xlfn.ARRAYTOTEXT(_xlfn._xlws.FILTER(tblLotes[Lote y Cantidad],tblLotes[Referencia]='SAP - Salidas'!$A409)),""),"")</f>
        <v/>
      </c>
    </row>
    <row r="410" spans="6:8" x14ac:dyDescent="0.3">
      <c r="F410" s="57" t="str">
        <f t="shared" si="6"/>
        <v/>
      </c>
      <c r="H410" s="58" t="str" cm="1">
        <f t="array" ref="H410">IFERROR(IF('SAP - Salidas'!$A410&lt;&gt;"",_xlfn.ARRAYTOTEXT(_xlfn._xlws.FILTER(tblLotes[Lote y Cantidad],tblLotes[Referencia]='SAP - Salidas'!$A410)),""),"")</f>
        <v/>
      </c>
    </row>
    <row r="411" spans="6:8" x14ac:dyDescent="0.3">
      <c r="F411" s="57" t="str">
        <f t="shared" si="6"/>
        <v/>
      </c>
      <c r="H411" s="58" t="str" cm="1">
        <f t="array" ref="H411">IFERROR(IF('SAP - Salidas'!$A411&lt;&gt;"",_xlfn.ARRAYTOTEXT(_xlfn._xlws.FILTER(tblLotes[Lote y Cantidad],tblLotes[Referencia]='SAP - Salidas'!$A411)),""),"")</f>
        <v/>
      </c>
    </row>
    <row r="412" spans="6:8" x14ac:dyDescent="0.3">
      <c r="F412" s="57" t="str">
        <f t="shared" si="6"/>
        <v/>
      </c>
      <c r="H412" s="58" t="str" cm="1">
        <f t="array" ref="H412">IFERROR(IF('SAP - Salidas'!$A412&lt;&gt;"",_xlfn.ARRAYTOTEXT(_xlfn._xlws.FILTER(tblLotes[Lote y Cantidad],tblLotes[Referencia]='SAP - Salidas'!$A412)),""),"")</f>
        <v/>
      </c>
    </row>
    <row r="413" spans="6:8" x14ac:dyDescent="0.3">
      <c r="F413" s="57" t="str">
        <f t="shared" si="6"/>
        <v/>
      </c>
      <c r="H413" s="58" t="str" cm="1">
        <f t="array" ref="H413">IFERROR(IF('SAP - Salidas'!$A413&lt;&gt;"",_xlfn.ARRAYTOTEXT(_xlfn._xlws.FILTER(tblLotes[Lote y Cantidad],tblLotes[Referencia]='SAP - Salidas'!$A413)),""),"")</f>
        <v/>
      </c>
    </row>
    <row r="414" spans="6:8" x14ac:dyDescent="0.3">
      <c r="F414" s="57" t="str">
        <f t="shared" si="6"/>
        <v/>
      </c>
      <c r="H414" s="58" t="str" cm="1">
        <f t="array" ref="H414">IFERROR(IF('SAP - Salidas'!$A414&lt;&gt;"",_xlfn.ARRAYTOTEXT(_xlfn._xlws.FILTER(tblLotes[Lote y Cantidad],tblLotes[Referencia]='SAP - Salidas'!$A414)),""),"")</f>
        <v/>
      </c>
    </row>
    <row r="415" spans="6:8" x14ac:dyDescent="0.3">
      <c r="F415" s="57" t="str">
        <f t="shared" si="6"/>
        <v/>
      </c>
      <c r="H415" s="58" t="str" cm="1">
        <f t="array" ref="H415">IFERROR(IF('SAP - Salidas'!$A415&lt;&gt;"",_xlfn.ARRAYTOTEXT(_xlfn._xlws.FILTER(tblLotes[Lote y Cantidad],tblLotes[Referencia]='SAP - Salidas'!$A415)),""),"")</f>
        <v/>
      </c>
    </row>
    <row r="416" spans="6:8" x14ac:dyDescent="0.3">
      <c r="F416" s="57" t="str">
        <f t="shared" si="6"/>
        <v/>
      </c>
      <c r="H416" s="58" t="str" cm="1">
        <f t="array" ref="H416">IFERROR(IF('SAP - Salidas'!$A416&lt;&gt;"",_xlfn.ARRAYTOTEXT(_xlfn._xlws.FILTER(tblLotes[Lote y Cantidad],tblLotes[Referencia]='SAP - Salidas'!$A416)),""),"")</f>
        <v/>
      </c>
    </row>
    <row r="417" spans="6:8" x14ac:dyDescent="0.3">
      <c r="F417" s="57" t="str">
        <f t="shared" si="6"/>
        <v/>
      </c>
      <c r="H417" s="58" t="str" cm="1">
        <f t="array" ref="H417">IFERROR(IF('SAP - Salidas'!$A417&lt;&gt;"",_xlfn.ARRAYTOTEXT(_xlfn._xlws.FILTER(tblLotes[Lote y Cantidad],tblLotes[Referencia]='SAP - Salidas'!$A417)),""),"")</f>
        <v/>
      </c>
    </row>
    <row r="418" spans="6:8" x14ac:dyDescent="0.3">
      <c r="F418" s="57" t="str">
        <f t="shared" si="6"/>
        <v/>
      </c>
      <c r="H418" s="58" t="str" cm="1">
        <f t="array" ref="H418">IFERROR(IF('SAP - Salidas'!$A418&lt;&gt;"",_xlfn.ARRAYTOTEXT(_xlfn._xlws.FILTER(tblLotes[Lote y Cantidad],tblLotes[Referencia]='SAP - Salidas'!$A418)),""),"")</f>
        <v/>
      </c>
    </row>
    <row r="419" spans="6:8" x14ac:dyDescent="0.3">
      <c r="F419" s="57" t="str">
        <f t="shared" si="6"/>
        <v/>
      </c>
      <c r="H419" s="58" t="str" cm="1">
        <f t="array" ref="H419">IFERROR(IF('SAP - Salidas'!$A419&lt;&gt;"",_xlfn.ARRAYTOTEXT(_xlfn._xlws.FILTER(tblLotes[Lote y Cantidad],tblLotes[Referencia]='SAP - Salidas'!$A419)),""),"")</f>
        <v/>
      </c>
    </row>
    <row r="420" spans="6:8" x14ac:dyDescent="0.3">
      <c r="F420" s="57" t="str">
        <f t="shared" si="6"/>
        <v/>
      </c>
      <c r="H420" s="58" t="str" cm="1">
        <f t="array" ref="H420">IFERROR(IF('SAP - Salidas'!$A420&lt;&gt;"",_xlfn.ARRAYTOTEXT(_xlfn._xlws.FILTER(tblLotes[Lote y Cantidad],tblLotes[Referencia]='SAP - Salidas'!$A420)),""),"")</f>
        <v/>
      </c>
    </row>
    <row r="421" spans="6:8" x14ac:dyDescent="0.3">
      <c r="F421" s="57" t="str">
        <f t="shared" si="6"/>
        <v/>
      </c>
      <c r="H421" s="58" t="str" cm="1">
        <f t="array" ref="H421">IFERROR(IF('SAP - Salidas'!$A421&lt;&gt;"",_xlfn.ARRAYTOTEXT(_xlfn._xlws.FILTER(tblLotes[Lote y Cantidad],tblLotes[Referencia]='SAP - Salidas'!$A421)),""),"")</f>
        <v/>
      </c>
    </row>
    <row r="422" spans="6:8" x14ac:dyDescent="0.3">
      <c r="F422" s="57" t="str">
        <f t="shared" si="6"/>
        <v/>
      </c>
      <c r="H422" s="58" t="str" cm="1">
        <f t="array" ref="H422">IFERROR(IF('SAP - Salidas'!$A422&lt;&gt;"",_xlfn.ARRAYTOTEXT(_xlfn._xlws.FILTER(tblLotes[Lote y Cantidad],tblLotes[Referencia]='SAP - Salidas'!$A422)),""),"")</f>
        <v/>
      </c>
    </row>
    <row r="423" spans="6:8" x14ac:dyDescent="0.3">
      <c r="F423" s="57" t="str">
        <f t="shared" si="6"/>
        <v/>
      </c>
      <c r="H423" s="58" t="str" cm="1">
        <f t="array" ref="H423">IFERROR(IF('SAP - Salidas'!$A423&lt;&gt;"",_xlfn.ARRAYTOTEXT(_xlfn._xlws.FILTER(tblLotes[Lote y Cantidad],tblLotes[Referencia]='SAP - Salidas'!$A423)),""),"")</f>
        <v/>
      </c>
    </row>
    <row r="424" spans="6:8" x14ac:dyDescent="0.3">
      <c r="F424" s="57" t="str">
        <f t="shared" si="6"/>
        <v/>
      </c>
      <c r="H424" s="58" t="str" cm="1">
        <f t="array" ref="H424">IFERROR(IF('SAP - Salidas'!$A424&lt;&gt;"",_xlfn.ARRAYTOTEXT(_xlfn._xlws.FILTER(tblLotes[Lote y Cantidad],tblLotes[Referencia]='SAP - Salidas'!$A424)),""),"")</f>
        <v/>
      </c>
    </row>
    <row r="425" spans="6:8" x14ac:dyDescent="0.3">
      <c r="F425" s="57" t="str">
        <f t="shared" si="6"/>
        <v/>
      </c>
      <c r="H425" s="58" t="str" cm="1">
        <f t="array" ref="H425">IFERROR(IF('SAP - Salidas'!$A425&lt;&gt;"",_xlfn.ARRAYTOTEXT(_xlfn._xlws.FILTER(tblLotes[Lote y Cantidad],tblLotes[Referencia]='SAP - Salidas'!$A425)),""),"")</f>
        <v/>
      </c>
    </row>
    <row r="426" spans="6:8" x14ac:dyDescent="0.3">
      <c r="F426" s="57" t="str">
        <f t="shared" si="6"/>
        <v/>
      </c>
      <c r="H426" s="58" t="str" cm="1">
        <f t="array" ref="H426">IFERROR(IF('SAP - Salidas'!$A426&lt;&gt;"",_xlfn.ARRAYTOTEXT(_xlfn._xlws.FILTER(tblLotes[Lote y Cantidad],tblLotes[Referencia]='SAP - Salidas'!$A426)),""),"")</f>
        <v/>
      </c>
    </row>
    <row r="427" spans="6:8" x14ac:dyDescent="0.3">
      <c r="F427" s="57" t="str">
        <f t="shared" si="6"/>
        <v/>
      </c>
      <c r="H427" s="58" t="str" cm="1">
        <f t="array" ref="H427">IFERROR(IF('SAP - Salidas'!$A427&lt;&gt;"",_xlfn.ARRAYTOTEXT(_xlfn._xlws.FILTER(tblLotes[Lote y Cantidad],tblLotes[Referencia]='SAP - Salidas'!$A427)),""),"")</f>
        <v/>
      </c>
    </row>
    <row r="428" spans="6:8" x14ac:dyDescent="0.3">
      <c r="F428" s="57" t="str">
        <f t="shared" si="6"/>
        <v/>
      </c>
      <c r="H428" s="58" t="str" cm="1">
        <f t="array" ref="H428">IFERROR(IF('SAP - Salidas'!$A428&lt;&gt;"",_xlfn.ARRAYTOTEXT(_xlfn._xlws.FILTER(tblLotes[Lote y Cantidad],tblLotes[Referencia]='SAP - Salidas'!$A428)),""),"")</f>
        <v/>
      </c>
    </row>
    <row r="429" spans="6:8" x14ac:dyDescent="0.3">
      <c r="F429" s="57" t="str">
        <f t="shared" si="6"/>
        <v/>
      </c>
      <c r="H429" s="58" t="str" cm="1">
        <f t="array" ref="H429">IFERROR(IF('SAP - Salidas'!$A429&lt;&gt;"",_xlfn.ARRAYTOTEXT(_xlfn._xlws.FILTER(tblLotes[Lote y Cantidad],tblLotes[Referencia]='SAP - Salidas'!$A429)),""),"")</f>
        <v/>
      </c>
    </row>
    <row r="430" spans="6:8" x14ac:dyDescent="0.3">
      <c r="F430" s="57" t="str">
        <f t="shared" si="6"/>
        <v/>
      </c>
      <c r="H430" s="58" t="str" cm="1">
        <f t="array" ref="H430">IFERROR(IF('SAP - Salidas'!$A430&lt;&gt;"",_xlfn.ARRAYTOTEXT(_xlfn._xlws.FILTER(tblLotes[Lote y Cantidad],tblLotes[Referencia]='SAP - Salidas'!$A430)),""),"")</f>
        <v/>
      </c>
    </row>
    <row r="431" spans="6:8" x14ac:dyDescent="0.3">
      <c r="F431" s="57" t="str">
        <f t="shared" si="6"/>
        <v/>
      </c>
      <c r="H431" s="58" t="str" cm="1">
        <f t="array" ref="H431">IFERROR(IF('SAP - Salidas'!$A431&lt;&gt;"",_xlfn.ARRAYTOTEXT(_xlfn._xlws.FILTER(tblLotes[Lote y Cantidad],tblLotes[Referencia]='SAP - Salidas'!$A431)),""),"")</f>
        <v/>
      </c>
    </row>
    <row r="432" spans="6:8" x14ac:dyDescent="0.3">
      <c r="F432" s="57" t="str">
        <f t="shared" si="6"/>
        <v/>
      </c>
      <c r="H432" s="58" t="str" cm="1">
        <f t="array" ref="H432">IFERROR(IF('SAP - Salidas'!$A432&lt;&gt;"",_xlfn.ARRAYTOTEXT(_xlfn._xlws.FILTER(tblLotes[Lote y Cantidad],tblLotes[Referencia]='SAP - Salidas'!$A432)),""),"")</f>
        <v/>
      </c>
    </row>
    <row r="433" spans="6:8" x14ac:dyDescent="0.3">
      <c r="F433" s="57" t="str">
        <f t="shared" si="6"/>
        <v/>
      </c>
      <c r="H433" s="58" t="str" cm="1">
        <f t="array" ref="H433">IFERROR(IF('SAP - Salidas'!$A433&lt;&gt;"",_xlfn.ARRAYTOTEXT(_xlfn._xlws.FILTER(tblLotes[Lote y Cantidad],tblLotes[Referencia]='SAP - Salidas'!$A433)),""),"")</f>
        <v/>
      </c>
    </row>
    <row r="434" spans="6:8" x14ac:dyDescent="0.3">
      <c r="F434" s="57" t="str">
        <f t="shared" si="6"/>
        <v/>
      </c>
      <c r="H434" s="58" t="str" cm="1">
        <f t="array" ref="H434">IFERROR(IF('SAP - Salidas'!$A434&lt;&gt;"",_xlfn.ARRAYTOTEXT(_xlfn._xlws.FILTER(tblLotes[Lote y Cantidad],tblLotes[Referencia]='SAP - Salidas'!$A434)),""),"")</f>
        <v/>
      </c>
    </row>
    <row r="435" spans="6:8" x14ac:dyDescent="0.3">
      <c r="F435" s="57" t="str">
        <f t="shared" si="6"/>
        <v/>
      </c>
      <c r="H435" s="58" t="str" cm="1">
        <f t="array" ref="H435">IFERROR(IF('SAP - Salidas'!$A435&lt;&gt;"",_xlfn.ARRAYTOTEXT(_xlfn._xlws.FILTER(tblLotes[Lote y Cantidad],tblLotes[Referencia]='SAP - Salidas'!$A435)),""),"")</f>
        <v/>
      </c>
    </row>
    <row r="436" spans="6:8" x14ac:dyDescent="0.3">
      <c r="F436" s="57" t="str">
        <f t="shared" si="6"/>
        <v/>
      </c>
      <c r="H436" s="58" t="str" cm="1">
        <f t="array" ref="H436">IFERROR(IF('SAP - Salidas'!$A436&lt;&gt;"",_xlfn.ARRAYTOTEXT(_xlfn._xlws.FILTER(tblLotes[Lote y Cantidad],tblLotes[Referencia]='SAP - Salidas'!$A436)),""),"")</f>
        <v/>
      </c>
    </row>
    <row r="437" spans="6:8" x14ac:dyDescent="0.3">
      <c r="F437" s="57" t="str">
        <f t="shared" si="6"/>
        <v/>
      </c>
      <c r="H437" s="58" t="str" cm="1">
        <f t="array" ref="H437">IFERROR(IF('SAP - Salidas'!$A437&lt;&gt;"",_xlfn.ARRAYTOTEXT(_xlfn._xlws.FILTER(tblLotes[Lote y Cantidad],tblLotes[Referencia]='SAP - Salidas'!$A437)),""),"")</f>
        <v/>
      </c>
    </row>
    <row r="438" spans="6:8" x14ac:dyDescent="0.3">
      <c r="F438" s="57" t="str">
        <f t="shared" si="6"/>
        <v/>
      </c>
      <c r="H438" s="58" t="str" cm="1">
        <f t="array" ref="H438">IFERROR(IF('SAP - Salidas'!$A438&lt;&gt;"",_xlfn.ARRAYTOTEXT(_xlfn._xlws.FILTER(tblLotes[Lote y Cantidad],tblLotes[Referencia]='SAP - Salidas'!$A438)),""),"")</f>
        <v/>
      </c>
    </row>
    <row r="439" spans="6:8" x14ac:dyDescent="0.3">
      <c r="F439" s="57" t="str">
        <f t="shared" si="6"/>
        <v/>
      </c>
      <c r="H439" s="58" t="str" cm="1">
        <f t="array" ref="H439">IFERROR(IF('SAP - Salidas'!$A439&lt;&gt;"",_xlfn.ARRAYTOTEXT(_xlfn._xlws.FILTER(tblLotes[Lote y Cantidad],tblLotes[Referencia]='SAP - Salidas'!$A439)),""),"")</f>
        <v/>
      </c>
    </row>
    <row r="440" spans="6:8" x14ac:dyDescent="0.3">
      <c r="F440" s="57" t="str">
        <f t="shared" si="6"/>
        <v/>
      </c>
      <c r="H440" s="58" t="str" cm="1">
        <f t="array" ref="H440">IFERROR(IF('SAP - Salidas'!$A440&lt;&gt;"",_xlfn.ARRAYTOTEXT(_xlfn._xlws.FILTER(tblLotes[Lote y Cantidad],tblLotes[Referencia]='SAP - Salidas'!$A440)),""),"")</f>
        <v/>
      </c>
    </row>
    <row r="441" spans="6:8" x14ac:dyDescent="0.3">
      <c r="F441" s="57" t="str">
        <f t="shared" si="6"/>
        <v/>
      </c>
      <c r="H441" s="58" t="str" cm="1">
        <f t="array" ref="H441">IFERROR(IF('SAP - Salidas'!$A441&lt;&gt;"",_xlfn.ARRAYTOTEXT(_xlfn._xlws.FILTER(tblLotes[Lote y Cantidad],tblLotes[Referencia]='SAP - Salidas'!$A441)),""),"")</f>
        <v/>
      </c>
    </row>
    <row r="442" spans="6:8" x14ac:dyDescent="0.3">
      <c r="F442" s="57" t="str">
        <f t="shared" si="6"/>
        <v/>
      </c>
      <c r="H442" s="58" t="str" cm="1">
        <f t="array" ref="H442">IFERROR(IF('SAP - Salidas'!$A442&lt;&gt;"",_xlfn.ARRAYTOTEXT(_xlfn._xlws.FILTER(tblLotes[Lote y Cantidad],tblLotes[Referencia]='SAP - Salidas'!$A442)),""),"")</f>
        <v/>
      </c>
    </row>
    <row r="443" spans="6:8" x14ac:dyDescent="0.3">
      <c r="F443" s="57" t="str">
        <f t="shared" si="6"/>
        <v/>
      </c>
      <c r="H443" s="58" t="str" cm="1">
        <f t="array" ref="H443">IFERROR(IF('SAP - Salidas'!$A443&lt;&gt;"",_xlfn.ARRAYTOTEXT(_xlfn._xlws.FILTER(tblLotes[Lote y Cantidad],tblLotes[Referencia]='SAP - Salidas'!$A443)),""),"")</f>
        <v/>
      </c>
    </row>
    <row r="444" spans="6:8" x14ac:dyDescent="0.3">
      <c r="F444" s="57" t="str">
        <f t="shared" si="6"/>
        <v/>
      </c>
      <c r="H444" s="58" t="str" cm="1">
        <f t="array" ref="H444">IFERROR(IF('SAP - Salidas'!$A444&lt;&gt;"",_xlfn.ARRAYTOTEXT(_xlfn._xlws.FILTER(tblLotes[Lote y Cantidad],tblLotes[Referencia]='SAP - Salidas'!$A444)),""),"")</f>
        <v/>
      </c>
    </row>
    <row r="445" spans="6:8" x14ac:dyDescent="0.3">
      <c r="F445" s="57" t="str">
        <f t="shared" si="6"/>
        <v/>
      </c>
      <c r="H445" s="58" t="str" cm="1">
        <f t="array" ref="H445">IFERROR(IF('SAP - Salidas'!$A445&lt;&gt;"",_xlfn.ARRAYTOTEXT(_xlfn._xlws.FILTER(tblLotes[Lote y Cantidad],tblLotes[Referencia]='SAP - Salidas'!$A445)),""),"")</f>
        <v/>
      </c>
    </row>
    <row r="446" spans="6:8" x14ac:dyDescent="0.3">
      <c r="F446" s="57" t="str">
        <f t="shared" si="6"/>
        <v/>
      </c>
      <c r="H446" s="58" t="str" cm="1">
        <f t="array" ref="H446">IFERROR(IF('SAP - Salidas'!$A446&lt;&gt;"",_xlfn.ARRAYTOTEXT(_xlfn._xlws.FILTER(tblLotes[Lote y Cantidad],tblLotes[Referencia]='SAP - Salidas'!$A446)),""),"")</f>
        <v/>
      </c>
    </row>
    <row r="447" spans="6:8" x14ac:dyDescent="0.3">
      <c r="F447" s="57" t="str">
        <f t="shared" si="6"/>
        <v/>
      </c>
      <c r="H447" s="58" t="str" cm="1">
        <f t="array" ref="H447">IFERROR(IF('SAP - Salidas'!$A447&lt;&gt;"",_xlfn.ARRAYTOTEXT(_xlfn._xlws.FILTER(tblLotes[Lote y Cantidad],tblLotes[Referencia]='SAP - Salidas'!$A447)),""),"")</f>
        <v/>
      </c>
    </row>
    <row r="448" spans="6:8" x14ac:dyDescent="0.3">
      <c r="F448" s="57" t="str">
        <f t="shared" si="6"/>
        <v/>
      </c>
      <c r="H448" s="58" t="str" cm="1">
        <f t="array" ref="H448">IFERROR(IF('SAP - Salidas'!$A448&lt;&gt;"",_xlfn.ARRAYTOTEXT(_xlfn._xlws.FILTER(tblLotes[Lote y Cantidad],tblLotes[Referencia]='SAP - Salidas'!$A448)),""),"")</f>
        <v/>
      </c>
    </row>
    <row r="449" spans="6:8" x14ac:dyDescent="0.3">
      <c r="F449" s="57" t="str">
        <f t="shared" si="6"/>
        <v/>
      </c>
      <c r="H449" s="58" t="str" cm="1">
        <f t="array" ref="H449">IFERROR(IF('SAP - Salidas'!$A449&lt;&gt;"",_xlfn.ARRAYTOTEXT(_xlfn._xlws.FILTER(tblLotes[Lote y Cantidad],tblLotes[Referencia]='SAP - Salidas'!$A449)),""),"")</f>
        <v/>
      </c>
    </row>
    <row r="450" spans="6:8" x14ac:dyDescent="0.3">
      <c r="F450" s="57" t="str">
        <f t="shared" si="6"/>
        <v/>
      </c>
      <c r="H450" s="58" t="str" cm="1">
        <f t="array" ref="H450">IFERROR(IF('SAP - Salidas'!$A450&lt;&gt;"",_xlfn.ARRAYTOTEXT(_xlfn._xlws.FILTER(tblLotes[Lote y Cantidad],tblLotes[Referencia]='SAP - Salidas'!$A450)),""),"")</f>
        <v/>
      </c>
    </row>
    <row r="451" spans="6:8" x14ac:dyDescent="0.3">
      <c r="F451" s="57" t="str">
        <f t="shared" si="6"/>
        <v/>
      </c>
      <c r="H451" s="58" t="str" cm="1">
        <f t="array" ref="H451">IFERROR(IF('SAP - Salidas'!$A451&lt;&gt;"",_xlfn.ARRAYTOTEXT(_xlfn._xlws.FILTER(tblLotes[Lote y Cantidad],tblLotes[Referencia]='SAP - Salidas'!$A451)),""),"")</f>
        <v/>
      </c>
    </row>
    <row r="452" spans="6:8" x14ac:dyDescent="0.3">
      <c r="F452" s="57" t="str">
        <f t="shared" si="6"/>
        <v/>
      </c>
      <c r="H452" s="58" t="str" cm="1">
        <f t="array" ref="H452">IFERROR(IF('SAP - Salidas'!$A452&lt;&gt;"",_xlfn.ARRAYTOTEXT(_xlfn._xlws.FILTER(tblLotes[Lote y Cantidad],tblLotes[Referencia]='SAP - Salidas'!$A452)),""),"")</f>
        <v/>
      </c>
    </row>
    <row r="453" spans="6:8" x14ac:dyDescent="0.3">
      <c r="F453" s="57" t="str">
        <f t="shared" si="6"/>
        <v/>
      </c>
      <c r="H453" s="58" t="str" cm="1">
        <f t="array" ref="H453">IFERROR(IF('SAP - Salidas'!$A453&lt;&gt;"",_xlfn.ARRAYTOTEXT(_xlfn._xlws.FILTER(tblLotes[Lote y Cantidad],tblLotes[Referencia]='SAP - Salidas'!$A453)),""),"")</f>
        <v/>
      </c>
    </row>
    <row r="454" spans="6:8" x14ac:dyDescent="0.3">
      <c r="F454" s="57" t="str">
        <f t="shared" ref="F454:F499" si="7">IF(A454&lt;&gt;"",LEFT($D$2,3),"")</f>
        <v/>
      </c>
      <c r="H454" s="58" t="str" cm="1">
        <f t="array" ref="H454">IFERROR(IF('SAP - Salidas'!$A454&lt;&gt;"",_xlfn.ARRAYTOTEXT(_xlfn._xlws.FILTER(tblLotes[Lote y Cantidad],tblLotes[Referencia]='SAP - Salidas'!$A454)),""),"")</f>
        <v/>
      </c>
    </row>
    <row r="455" spans="6:8" x14ac:dyDescent="0.3">
      <c r="F455" s="57" t="str">
        <f t="shared" si="7"/>
        <v/>
      </c>
      <c r="H455" s="58" t="str" cm="1">
        <f t="array" ref="H455">IFERROR(IF('SAP - Salidas'!$A455&lt;&gt;"",_xlfn.ARRAYTOTEXT(_xlfn._xlws.FILTER(tblLotes[Lote y Cantidad],tblLotes[Referencia]='SAP - Salidas'!$A455)),""),"")</f>
        <v/>
      </c>
    </row>
    <row r="456" spans="6:8" x14ac:dyDescent="0.3">
      <c r="F456" s="57" t="str">
        <f t="shared" si="7"/>
        <v/>
      </c>
      <c r="H456" s="58" t="str" cm="1">
        <f t="array" ref="H456">IFERROR(IF('SAP - Salidas'!$A456&lt;&gt;"",_xlfn.ARRAYTOTEXT(_xlfn._xlws.FILTER(tblLotes[Lote y Cantidad],tblLotes[Referencia]='SAP - Salidas'!$A456)),""),"")</f>
        <v/>
      </c>
    </row>
    <row r="457" spans="6:8" x14ac:dyDescent="0.3">
      <c r="F457" s="57" t="str">
        <f t="shared" si="7"/>
        <v/>
      </c>
      <c r="H457" s="58" t="str" cm="1">
        <f t="array" ref="H457">IFERROR(IF('SAP - Salidas'!$A457&lt;&gt;"",_xlfn.ARRAYTOTEXT(_xlfn._xlws.FILTER(tblLotes[Lote y Cantidad],tblLotes[Referencia]='SAP - Salidas'!$A457)),""),"")</f>
        <v/>
      </c>
    </row>
    <row r="458" spans="6:8" x14ac:dyDescent="0.3">
      <c r="F458" s="57" t="str">
        <f t="shared" si="7"/>
        <v/>
      </c>
      <c r="H458" s="58" t="str" cm="1">
        <f t="array" ref="H458">IFERROR(IF('SAP - Salidas'!$A458&lt;&gt;"",_xlfn.ARRAYTOTEXT(_xlfn._xlws.FILTER(tblLotes[Lote y Cantidad],tblLotes[Referencia]='SAP - Salidas'!$A458)),""),"")</f>
        <v/>
      </c>
    </row>
    <row r="459" spans="6:8" x14ac:dyDescent="0.3">
      <c r="F459" s="57" t="str">
        <f t="shared" si="7"/>
        <v/>
      </c>
      <c r="H459" s="58" t="str" cm="1">
        <f t="array" ref="H459">IFERROR(IF('SAP - Salidas'!$A459&lt;&gt;"",_xlfn.ARRAYTOTEXT(_xlfn._xlws.FILTER(tblLotes[Lote y Cantidad],tblLotes[Referencia]='SAP - Salidas'!$A459)),""),"")</f>
        <v/>
      </c>
    </row>
    <row r="460" spans="6:8" x14ac:dyDescent="0.3">
      <c r="F460" s="57" t="str">
        <f t="shared" si="7"/>
        <v/>
      </c>
      <c r="H460" s="58" t="str" cm="1">
        <f t="array" ref="H460">IFERROR(IF('SAP - Salidas'!$A460&lt;&gt;"",_xlfn.ARRAYTOTEXT(_xlfn._xlws.FILTER(tblLotes[Lote y Cantidad],tblLotes[Referencia]='SAP - Salidas'!$A460)),""),"")</f>
        <v/>
      </c>
    </row>
    <row r="461" spans="6:8" x14ac:dyDescent="0.3">
      <c r="F461" s="57" t="str">
        <f t="shared" si="7"/>
        <v/>
      </c>
      <c r="H461" s="58" t="str" cm="1">
        <f t="array" ref="H461">IFERROR(IF('SAP - Salidas'!$A461&lt;&gt;"",_xlfn.ARRAYTOTEXT(_xlfn._xlws.FILTER(tblLotes[Lote y Cantidad],tblLotes[Referencia]='SAP - Salidas'!$A461)),""),"")</f>
        <v/>
      </c>
    </row>
    <row r="462" spans="6:8" x14ac:dyDescent="0.3">
      <c r="F462" s="57" t="str">
        <f t="shared" si="7"/>
        <v/>
      </c>
      <c r="H462" s="58" t="str" cm="1">
        <f t="array" ref="H462">IFERROR(IF('SAP - Salidas'!$A462&lt;&gt;"",_xlfn.ARRAYTOTEXT(_xlfn._xlws.FILTER(tblLotes[Lote y Cantidad],tblLotes[Referencia]='SAP - Salidas'!$A462)),""),"")</f>
        <v/>
      </c>
    </row>
    <row r="463" spans="6:8" x14ac:dyDescent="0.3">
      <c r="F463" s="57" t="str">
        <f t="shared" si="7"/>
        <v/>
      </c>
      <c r="H463" s="58" t="str" cm="1">
        <f t="array" ref="H463">IFERROR(IF('SAP - Salidas'!$A463&lt;&gt;"",_xlfn.ARRAYTOTEXT(_xlfn._xlws.FILTER(tblLotes[Lote y Cantidad],tblLotes[Referencia]='SAP - Salidas'!$A463)),""),"")</f>
        <v/>
      </c>
    </row>
    <row r="464" spans="6:8" x14ac:dyDescent="0.3">
      <c r="F464" s="57" t="str">
        <f t="shared" si="7"/>
        <v/>
      </c>
      <c r="H464" s="58" t="str" cm="1">
        <f t="array" ref="H464">IFERROR(IF('SAP - Salidas'!$A464&lt;&gt;"",_xlfn.ARRAYTOTEXT(_xlfn._xlws.FILTER(tblLotes[Lote y Cantidad],tblLotes[Referencia]='SAP - Salidas'!$A464)),""),"")</f>
        <v/>
      </c>
    </row>
    <row r="465" spans="6:8" x14ac:dyDescent="0.3">
      <c r="F465" s="57" t="str">
        <f t="shared" si="7"/>
        <v/>
      </c>
      <c r="H465" s="58" t="str" cm="1">
        <f t="array" ref="H465">IFERROR(IF('SAP - Salidas'!$A465&lt;&gt;"",_xlfn.ARRAYTOTEXT(_xlfn._xlws.FILTER(tblLotes[Lote y Cantidad],tblLotes[Referencia]='SAP - Salidas'!$A465)),""),"")</f>
        <v/>
      </c>
    </row>
    <row r="466" spans="6:8" x14ac:dyDescent="0.3">
      <c r="F466" s="57" t="str">
        <f t="shared" si="7"/>
        <v/>
      </c>
      <c r="H466" s="58" t="str" cm="1">
        <f t="array" ref="H466">IFERROR(IF('SAP - Salidas'!$A466&lt;&gt;"",_xlfn.ARRAYTOTEXT(_xlfn._xlws.FILTER(tblLotes[Lote y Cantidad],tblLotes[Referencia]='SAP - Salidas'!$A466)),""),"")</f>
        <v/>
      </c>
    </row>
    <row r="467" spans="6:8" x14ac:dyDescent="0.3">
      <c r="F467" s="57" t="str">
        <f t="shared" si="7"/>
        <v/>
      </c>
      <c r="H467" s="58" t="str" cm="1">
        <f t="array" ref="H467">IFERROR(IF('SAP - Salidas'!$A467&lt;&gt;"",_xlfn.ARRAYTOTEXT(_xlfn._xlws.FILTER(tblLotes[Lote y Cantidad],tblLotes[Referencia]='SAP - Salidas'!$A467)),""),"")</f>
        <v/>
      </c>
    </row>
    <row r="468" spans="6:8" x14ac:dyDescent="0.3">
      <c r="F468" s="57" t="str">
        <f t="shared" si="7"/>
        <v/>
      </c>
      <c r="H468" s="58" t="str" cm="1">
        <f t="array" ref="H468">IFERROR(IF('SAP - Salidas'!$A468&lt;&gt;"",_xlfn.ARRAYTOTEXT(_xlfn._xlws.FILTER(tblLotes[Lote y Cantidad],tblLotes[Referencia]='SAP - Salidas'!$A468)),""),"")</f>
        <v/>
      </c>
    </row>
    <row r="469" spans="6:8" x14ac:dyDescent="0.3">
      <c r="F469" s="57" t="str">
        <f t="shared" si="7"/>
        <v/>
      </c>
      <c r="H469" s="58" t="str" cm="1">
        <f t="array" ref="H469">IFERROR(IF('SAP - Salidas'!$A469&lt;&gt;"",_xlfn.ARRAYTOTEXT(_xlfn._xlws.FILTER(tblLotes[Lote y Cantidad],tblLotes[Referencia]='SAP - Salidas'!$A469)),""),"")</f>
        <v/>
      </c>
    </row>
    <row r="470" spans="6:8" x14ac:dyDescent="0.3">
      <c r="F470" s="57" t="str">
        <f t="shared" si="7"/>
        <v/>
      </c>
      <c r="H470" s="58" t="str" cm="1">
        <f t="array" ref="H470">IFERROR(IF('SAP - Salidas'!$A470&lt;&gt;"",_xlfn.ARRAYTOTEXT(_xlfn._xlws.FILTER(tblLotes[Lote y Cantidad],tblLotes[Referencia]='SAP - Salidas'!$A470)),""),"")</f>
        <v/>
      </c>
    </row>
    <row r="471" spans="6:8" x14ac:dyDescent="0.3">
      <c r="F471" s="57" t="str">
        <f t="shared" si="7"/>
        <v/>
      </c>
      <c r="H471" s="58" t="str" cm="1">
        <f t="array" ref="H471">IFERROR(IF('SAP - Salidas'!$A471&lt;&gt;"",_xlfn.ARRAYTOTEXT(_xlfn._xlws.FILTER(tblLotes[Lote y Cantidad],tblLotes[Referencia]='SAP - Salidas'!$A471)),""),"")</f>
        <v/>
      </c>
    </row>
    <row r="472" spans="6:8" x14ac:dyDescent="0.3">
      <c r="F472" s="57" t="str">
        <f t="shared" si="7"/>
        <v/>
      </c>
      <c r="H472" s="58" t="str" cm="1">
        <f t="array" ref="H472">IFERROR(IF('SAP - Salidas'!$A472&lt;&gt;"",_xlfn.ARRAYTOTEXT(_xlfn._xlws.FILTER(tblLotes[Lote y Cantidad],tblLotes[Referencia]='SAP - Salidas'!$A472)),""),"")</f>
        <v/>
      </c>
    </row>
    <row r="473" spans="6:8" x14ac:dyDescent="0.3">
      <c r="F473" s="57" t="str">
        <f t="shared" si="7"/>
        <v/>
      </c>
      <c r="H473" s="58" t="str" cm="1">
        <f t="array" ref="H473">IFERROR(IF('SAP - Salidas'!$A473&lt;&gt;"",_xlfn.ARRAYTOTEXT(_xlfn._xlws.FILTER(tblLotes[Lote y Cantidad],tblLotes[Referencia]='SAP - Salidas'!$A473)),""),"")</f>
        <v/>
      </c>
    </row>
    <row r="474" spans="6:8" x14ac:dyDescent="0.3">
      <c r="F474" s="57" t="str">
        <f t="shared" si="7"/>
        <v/>
      </c>
      <c r="H474" s="58" t="str" cm="1">
        <f t="array" ref="H474">IFERROR(IF('SAP - Salidas'!$A474&lt;&gt;"",_xlfn.ARRAYTOTEXT(_xlfn._xlws.FILTER(tblLotes[Lote y Cantidad],tblLotes[Referencia]='SAP - Salidas'!$A474)),""),"")</f>
        <v/>
      </c>
    </row>
    <row r="475" spans="6:8" x14ac:dyDescent="0.3">
      <c r="F475" s="57" t="str">
        <f t="shared" si="7"/>
        <v/>
      </c>
      <c r="H475" s="58" t="str" cm="1">
        <f t="array" ref="H475">IFERROR(IF('SAP - Salidas'!$A475&lt;&gt;"",_xlfn.ARRAYTOTEXT(_xlfn._xlws.FILTER(tblLotes[Lote y Cantidad],tblLotes[Referencia]='SAP - Salidas'!$A475)),""),"")</f>
        <v/>
      </c>
    </row>
    <row r="476" spans="6:8" x14ac:dyDescent="0.3">
      <c r="F476" s="57" t="str">
        <f t="shared" si="7"/>
        <v/>
      </c>
      <c r="H476" s="58" t="str" cm="1">
        <f t="array" ref="H476">IFERROR(IF('SAP - Salidas'!$A476&lt;&gt;"",_xlfn.ARRAYTOTEXT(_xlfn._xlws.FILTER(tblLotes[Lote y Cantidad],tblLotes[Referencia]='SAP - Salidas'!$A476)),""),"")</f>
        <v/>
      </c>
    </row>
    <row r="477" spans="6:8" x14ac:dyDescent="0.3">
      <c r="F477" s="57" t="str">
        <f t="shared" si="7"/>
        <v/>
      </c>
      <c r="H477" s="58" t="str" cm="1">
        <f t="array" ref="H477">IFERROR(IF('SAP - Salidas'!$A477&lt;&gt;"",_xlfn.ARRAYTOTEXT(_xlfn._xlws.FILTER(tblLotes[Lote y Cantidad],tblLotes[Referencia]='SAP - Salidas'!$A477)),""),"")</f>
        <v/>
      </c>
    </row>
    <row r="478" spans="6:8" x14ac:dyDescent="0.3">
      <c r="F478" s="57" t="str">
        <f t="shared" si="7"/>
        <v/>
      </c>
      <c r="H478" s="58" t="str" cm="1">
        <f t="array" ref="H478">IFERROR(IF('SAP - Salidas'!$A478&lt;&gt;"",_xlfn.ARRAYTOTEXT(_xlfn._xlws.FILTER(tblLotes[Lote y Cantidad],tblLotes[Referencia]='SAP - Salidas'!$A478)),""),"")</f>
        <v/>
      </c>
    </row>
    <row r="479" spans="6:8" x14ac:dyDescent="0.3">
      <c r="F479" s="57" t="str">
        <f t="shared" si="7"/>
        <v/>
      </c>
      <c r="H479" s="58" t="str" cm="1">
        <f t="array" ref="H479">IFERROR(IF('SAP - Salidas'!$A479&lt;&gt;"",_xlfn.ARRAYTOTEXT(_xlfn._xlws.FILTER(tblLotes[Lote y Cantidad],tblLotes[Referencia]='SAP - Salidas'!$A479)),""),"")</f>
        <v/>
      </c>
    </row>
    <row r="480" spans="6:8" x14ac:dyDescent="0.3">
      <c r="F480" s="57" t="str">
        <f t="shared" si="7"/>
        <v/>
      </c>
      <c r="H480" s="58" t="str" cm="1">
        <f t="array" ref="H480">IFERROR(IF('SAP - Salidas'!$A480&lt;&gt;"",_xlfn.ARRAYTOTEXT(_xlfn._xlws.FILTER(tblLotes[Lote y Cantidad],tblLotes[Referencia]='SAP - Salidas'!$A480)),""),"")</f>
        <v/>
      </c>
    </row>
    <row r="481" spans="6:8" x14ac:dyDescent="0.3">
      <c r="F481" s="57" t="str">
        <f t="shared" si="7"/>
        <v/>
      </c>
      <c r="H481" s="58" t="str" cm="1">
        <f t="array" ref="H481">IFERROR(IF('SAP - Salidas'!$A481&lt;&gt;"",_xlfn.ARRAYTOTEXT(_xlfn._xlws.FILTER(tblLotes[Lote y Cantidad],tblLotes[Referencia]='SAP - Salidas'!$A481)),""),"")</f>
        <v/>
      </c>
    </row>
    <row r="482" spans="6:8" x14ac:dyDescent="0.3">
      <c r="F482" s="57" t="str">
        <f t="shared" si="7"/>
        <v/>
      </c>
      <c r="H482" s="58" t="str" cm="1">
        <f t="array" ref="H482">IFERROR(IF('SAP - Salidas'!$A482&lt;&gt;"",_xlfn.ARRAYTOTEXT(_xlfn._xlws.FILTER(tblLotes[Lote y Cantidad],tblLotes[Referencia]='SAP - Salidas'!$A482)),""),"")</f>
        <v/>
      </c>
    </row>
    <row r="483" spans="6:8" x14ac:dyDescent="0.3">
      <c r="F483" s="57" t="str">
        <f t="shared" si="7"/>
        <v/>
      </c>
      <c r="H483" s="58" t="str" cm="1">
        <f t="array" ref="H483">IFERROR(IF('SAP - Salidas'!$A483&lt;&gt;"",_xlfn.ARRAYTOTEXT(_xlfn._xlws.FILTER(tblLotes[Lote y Cantidad],tblLotes[Referencia]='SAP - Salidas'!$A483)),""),"")</f>
        <v/>
      </c>
    </row>
    <row r="484" spans="6:8" x14ac:dyDescent="0.3">
      <c r="F484" s="57" t="str">
        <f t="shared" si="7"/>
        <v/>
      </c>
      <c r="H484" s="58" t="str" cm="1">
        <f t="array" ref="H484">IFERROR(IF('SAP - Salidas'!$A484&lt;&gt;"",_xlfn.ARRAYTOTEXT(_xlfn._xlws.FILTER(tblLotes[Lote y Cantidad],tblLotes[Referencia]='SAP - Salidas'!$A484)),""),"")</f>
        <v/>
      </c>
    </row>
    <row r="485" spans="6:8" x14ac:dyDescent="0.3">
      <c r="F485" s="57" t="str">
        <f t="shared" si="7"/>
        <v/>
      </c>
      <c r="H485" s="58" t="str" cm="1">
        <f t="array" ref="H485">IFERROR(IF('SAP - Salidas'!$A485&lt;&gt;"",_xlfn.ARRAYTOTEXT(_xlfn._xlws.FILTER(tblLotes[Lote y Cantidad],tblLotes[Referencia]='SAP - Salidas'!$A485)),""),"")</f>
        <v/>
      </c>
    </row>
    <row r="486" spans="6:8" x14ac:dyDescent="0.3">
      <c r="F486" s="57" t="str">
        <f t="shared" si="7"/>
        <v/>
      </c>
      <c r="H486" s="58" t="str" cm="1">
        <f t="array" ref="H486">IFERROR(IF('SAP - Salidas'!$A486&lt;&gt;"",_xlfn.ARRAYTOTEXT(_xlfn._xlws.FILTER(tblLotes[Lote y Cantidad],tblLotes[Referencia]='SAP - Salidas'!$A486)),""),"")</f>
        <v/>
      </c>
    </row>
    <row r="487" spans="6:8" x14ac:dyDescent="0.3">
      <c r="F487" s="57" t="str">
        <f t="shared" si="7"/>
        <v/>
      </c>
      <c r="H487" s="58" t="str" cm="1">
        <f t="array" ref="H487">IFERROR(IF('SAP - Salidas'!$A487&lt;&gt;"",_xlfn.ARRAYTOTEXT(_xlfn._xlws.FILTER(tblLotes[Lote y Cantidad],tblLotes[Referencia]='SAP - Salidas'!$A487)),""),"")</f>
        <v/>
      </c>
    </row>
    <row r="488" spans="6:8" x14ac:dyDescent="0.3">
      <c r="F488" s="57" t="str">
        <f t="shared" si="7"/>
        <v/>
      </c>
      <c r="H488" s="58" t="str" cm="1">
        <f t="array" ref="H488">IFERROR(IF('SAP - Salidas'!$A488&lt;&gt;"",_xlfn.ARRAYTOTEXT(_xlfn._xlws.FILTER(tblLotes[Lote y Cantidad],tblLotes[Referencia]='SAP - Salidas'!$A488)),""),"")</f>
        <v/>
      </c>
    </row>
    <row r="489" spans="6:8" x14ac:dyDescent="0.3">
      <c r="F489" s="57" t="str">
        <f t="shared" si="7"/>
        <v/>
      </c>
      <c r="H489" s="58" t="str" cm="1">
        <f t="array" ref="H489">IFERROR(IF('SAP - Salidas'!$A489&lt;&gt;"",_xlfn.ARRAYTOTEXT(_xlfn._xlws.FILTER(tblLotes[Lote y Cantidad],tblLotes[Referencia]='SAP - Salidas'!$A489)),""),"")</f>
        <v/>
      </c>
    </row>
    <row r="490" spans="6:8" x14ac:dyDescent="0.3">
      <c r="F490" s="57" t="str">
        <f t="shared" si="7"/>
        <v/>
      </c>
      <c r="H490" s="58" t="str" cm="1">
        <f t="array" ref="H490">IFERROR(IF('SAP - Salidas'!$A490&lt;&gt;"",_xlfn.ARRAYTOTEXT(_xlfn._xlws.FILTER(tblLotes[Lote y Cantidad],tblLotes[Referencia]='SAP - Salidas'!$A490)),""),"")</f>
        <v/>
      </c>
    </row>
    <row r="491" spans="6:8" x14ac:dyDescent="0.3">
      <c r="F491" s="57" t="str">
        <f t="shared" si="7"/>
        <v/>
      </c>
      <c r="H491" s="58" t="str" cm="1">
        <f t="array" ref="H491">IFERROR(IF('SAP - Salidas'!$A491&lt;&gt;"",_xlfn.ARRAYTOTEXT(_xlfn._xlws.FILTER(tblLotes[Lote y Cantidad],tblLotes[Referencia]='SAP - Salidas'!$A491)),""),"")</f>
        <v/>
      </c>
    </row>
    <row r="492" spans="6:8" x14ac:dyDescent="0.3">
      <c r="F492" s="57" t="str">
        <f t="shared" si="7"/>
        <v/>
      </c>
      <c r="H492" s="58" t="str" cm="1">
        <f t="array" ref="H492">IFERROR(IF('SAP - Salidas'!$A492&lt;&gt;"",_xlfn.ARRAYTOTEXT(_xlfn._xlws.FILTER(tblLotes[Lote y Cantidad],tblLotes[Referencia]='SAP - Salidas'!$A492)),""),"")</f>
        <v/>
      </c>
    </row>
    <row r="493" spans="6:8" x14ac:dyDescent="0.3">
      <c r="F493" s="57" t="str">
        <f t="shared" si="7"/>
        <v/>
      </c>
      <c r="H493" s="58" t="str" cm="1">
        <f t="array" ref="H493">IFERROR(IF('SAP - Salidas'!$A493&lt;&gt;"",_xlfn.ARRAYTOTEXT(_xlfn._xlws.FILTER(tblLotes[Lote y Cantidad],tblLotes[Referencia]='SAP - Salidas'!$A493)),""),"")</f>
        <v/>
      </c>
    </row>
    <row r="494" spans="6:8" x14ac:dyDescent="0.3">
      <c r="F494" s="57" t="str">
        <f t="shared" si="7"/>
        <v/>
      </c>
      <c r="H494" s="58" t="str" cm="1">
        <f t="array" ref="H494">IFERROR(IF('SAP - Salidas'!$A494&lt;&gt;"",_xlfn.ARRAYTOTEXT(_xlfn._xlws.FILTER(tblLotes[Lote y Cantidad],tblLotes[Referencia]='SAP - Salidas'!$A494)),""),"")</f>
        <v/>
      </c>
    </row>
    <row r="495" spans="6:8" x14ac:dyDescent="0.3">
      <c r="F495" s="57" t="str">
        <f t="shared" si="7"/>
        <v/>
      </c>
      <c r="H495" s="58" t="str" cm="1">
        <f t="array" ref="H495">IFERROR(IF('SAP - Salidas'!$A495&lt;&gt;"",_xlfn.ARRAYTOTEXT(_xlfn._xlws.FILTER(tblLotes[Lote y Cantidad],tblLotes[Referencia]='SAP - Salidas'!$A495)),""),"")</f>
        <v/>
      </c>
    </row>
    <row r="496" spans="6:8" x14ac:dyDescent="0.3">
      <c r="F496" s="57" t="str">
        <f t="shared" si="7"/>
        <v/>
      </c>
      <c r="H496" s="58" t="str" cm="1">
        <f t="array" ref="H496">IFERROR(IF('SAP - Salidas'!$A496&lt;&gt;"",_xlfn.ARRAYTOTEXT(_xlfn._xlws.FILTER(tblLotes[Lote y Cantidad],tblLotes[Referencia]='SAP - Salidas'!$A496)),""),"")</f>
        <v/>
      </c>
    </row>
    <row r="497" spans="6:8" x14ac:dyDescent="0.3">
      <c r="F497" s="57" t="str">
        <f t="shared" si="7"/>
        <v/>
      </c>
      <c r="H497" s="58" t="str" cm="1">
        <f t="array" ref="H497">IFERROR(IF('SAP - Salidas'!$A497&lt;&gt;"",_xlfn.ARRAYTOTEXT(_xlfn._xlws.FILTER(tblLotes[Lote y Cantidad],tblLotes[Referencia]='SAP - Salidas'!$A497)),""),"")</f>
        <v/>
      </c>
    </row>
    <row r="498" spans="6:8" x14ac:dyDescent="0.3">
      <c r="F498" s="57" t="str">
        <f t="shared" si="7"/>
        <v/>
      </c>
      <c r="H498" s="58" t="str" cm="1">
        <f t="array" ref="H498">IFERROR(IF('SAP - Salidas'!$A498&lt;&gt;"",_xlfn.ARRAYTOTEXT(_xlfn._xlws.FILTER(tblLotes[Lote y Cantidad],tblLotes[Referencia]='SAP - Salidas'!$A498)),""),"")</f>
        <v/>
      </c>
    </row>
    <row r="499" spans="6:8" x14ac:dyDescent="0.3">
      <c r="F499" s="57" t="str">
        <f t="shared" si="7"/>
        <v/>
      </c>
      <c r="H499" s="58" t="str" cm="1">
        <f t="array" ref="H499">IFERROR(IF('SAP - Salidas'!$A499&lt;&gt;"",_xlfn.ARRAYTOTEXT(_xlfn._xlws.FILTER(tblLotes[Lote y Cantidad],tblLotes[Referencia]='SAP - Salidas'!$A499)),""),"")</f>
        <v/>
      </c>
    </row>
  </sheetData>
  <phoneticPr fontId="15" type="noConversion"/>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77A9E2DB-04FD-4CB8-B14A-62A69E844FC7}">
          <x14:formula1>
            <xm:f>OFFSET(Pivot!$A$10,0,0,COUNTA(Pivot!$A$10:$A$10002),1)</xm:f>
          </x14:formula1>
          <xm:sqref>D2:D3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F31A82-5F58-4D16-B39E-E17787DFD402}">
  <sheetPr codeName="Hoja14">
    <tabColor theme="8" tint="0.79998168889431442"/>
  </sheetPr>
  <dimension ref="A1:E499"/>
  <sheetViews>
    <sheetView showGridLines="0" showRowColHeaders="0" workbookViewId="0">
      <pane ySplit="3" topLeftCell="A4" activePane="bottomLeft" state="frozen"/>
      <selection pane="bottomLeft" activeCell="D2" sqref="D2"/>
    </sheetView>
  </sheetViews>
  <sheetFormatPr baseColWidth="10" defaultColWidth="11.44140625" defaultRowHeight="14.4" x14ac:dyDescent="0.3"/>
  <cols>
    <col min="1" max="1" width="12.6640625" customWidth="1"/>
    <col min="2" max="2" width="12" customWidth="1"/>
    <col min="3" max="3" width="11.109375" customWidth="1"/>
    <col min="4" max="4" width="34.5546875" customWidth="1"/>
    <col min="5" max="5" width="43.6640625" customWidth="1"/>
    <col min="6" max="6" width="8" bestFit="1" customWidth="1"/>
    <col min="7" max="7" width="33" customWidth="1"/>
    <col min="8" max="8" width="34.44140625" customWidth="1"/>
  </cols>
  <sheetData>
    <row r="1" spans="1:5" s="49" customFormat="1" ht="54.9" customHeight="1" x14ac:dyDescent="0.3">
      <c r="C1" s="50" t="s">
        <v>45</v>
      </c>
      <c r="D1" s="53" t="s">
        <v>9543</v>
      </c>
    </row>
    <row r="2" spans="1:5" s="49" customFormat="1" ht="54.9" customHeight="1" x14ac:dyDescent="0.3">
      <c r="C2" s="50" t="s">
        <v>17</v>
      </c>
      <c r="D2" s="54" t="s">
        <v>18</v>
      </c>
    </row>
    <row r="3" spans="1:5" s="49" customFormat="1" ht="9" customHeight="1" x14ac:dyDescent="0.3">
      <c r="C3" s="50"/>
      <c r="D3" s="52"/>
    </row>
    <row r="4" spans="1:5" x14ac:dyDescent="0.3">
      <c r="A4" s="59" t="s">
        <v>32</v>
      </c>
      <c r="B4" s="60" t="s">
        <v>44</v>
      </c>
      <c r="C4" s="60" t="s">
        <v>52</v>
      </c>
      <c r="D4" s="61" t="s">
        <v>26</v>
      </c>
      <c r="E4" s="62" t="s">
        <v>49</v>
      </c>
    </row>
    <row r="5" spans="1:5" x14ac:dyDescent="0.3">
      <c r="A5" s="56" t="str" cm="1">
        <f t="array" ref="A5">IFERROR(_xlfn._xlws.FILTER(Pedidos_Referencia,(tblPedidos[Movimiento en SAP]=IF(D1="Sin Movimiento en SAP","SIN MOVIMIENTO","--")) * tblPedidos[Cantidad Preparada]&lt;&gt;0),"")</f>
        <v/>
      </c>
      <c r="B5" s="57" t="str" cm="1">
        <f t="array" ref="B5">IFERROR(_xlfn._xlws.FILTER(Pedidos_Cantidad_Preparada,(tblPedidos[Movimiento en SAP]=IF(D1="Sin Movimiento en SAP","SIN MOVIMIENTO","--")) * tblPedidos[Cantidad Preparada]&lt;&gt;0),"")</f>
        <v/>
      </c>
      <c r="C5" s="57" t="str">
        <f>IF(A5&lt;&gt;"",LEFT($D$2,3),"")</f>
        <v/>
      </c>
      <c r="D5" s="57" t="str" cm="1">
        <f t="array" ref="D5">IFERROR(_xlfn._xlws.FILTER(Pedidos_Descripción,(tblPedidos[Movimiento en SAP]=IF(D1="Sin Movimiento en SAP","SIN MOVIMIENTO","--")) * tblPedidos[Cantidad Preparada]&lt;&gt;0),"")</f>
        <v/>
      </c>
      <c r="E5" s="58" t="str" cm="1">
        <f t="array" ref="E5">IFERROR(IF('SAP - Sin Movimiento'!$A5&lt;&gt;"",_xlfn.ARRAYTOTEXT(_xlfn._xlws.FILTER(tblLotes[Lote y Cantidad],tblLotes[Referencia]='SAP - Sin Movimiento'!$A5)),""),"")</f>
        <v/>
      </c>
    </row>
    <row r="6" spans="1:5" x14ac:dyDescent="0.3">
      <c r="C6" s="57" t="str">
        <f t="shared" ref="C6:C69" si="0">IF(A6&lt;&gt;"",LEFT($D$2,3),"")</f>
        <v/>
      </c>
      <c r="E6" s="58" t="str" cm="1">
        <f t="array" ref="E6">IFERROR(IF('SAP - Sin Movimiento'!$A6&lt;&gt;"",_xlfn.ARRAYTOTEXT(_xlfn._xlws.FILTER(tblLotes[Lote y Cantidad],tblLotes[Referencia]='SAP - Sin Movimiento'!$A6)),""),"")</f>
        <v/>
      </c>
    </row>
    <row r="7" spans="1:5" x14ac:dyDescent="0.3">
      <c r="C7" s="57" t="str">
        <f t="shared" si="0"/>
        <v/>
      </c>
      <c r="E7" s="58" t="str" cm="1">
        <f t="array" ref="E7">IFERROR(IF('SAP - Sin Movimiento'!$A7&lt;&gt;"",_xlfn.ARRAYTOTEXT(_xlfn._xlws.FILTER(tblLotes[Lote y Cantidad],tblLotes[Referencia]='SAP - Sin Movimiento'!$A7)),""),"")</f>
        <v/>
      </c>
    </row>
    <row r="8" spans="1:5" x14ac:dyDescent="0.3">
      <c r="C8" s="57" t="str">
        <f t="shared" si="0"/>
        <v/>
      </c>
      <c r="E8" s="58" t="str" cm="1">
        <f t="array" ref="E8">IFERROR(IF('SAP - Sin Movimiento'!$A8&lt;&gt;"",_xlfn.ARRAYTOTEXT(_xlfn._xlws.FILTER(tblLotes[Lote y Cantidad],tblLotes[Referencia]='SAP - Sin Movimiento'!$A8)),""),"")</f>
        <v/>
      </c>
    </row>
    <row r="9" spans="1:5" x14ac:dyDescent="0.3">
      <c r="C9" s="57" t="str">
        <f t="shared" si="0"/>
        <v/>
      </c>
      <c r="E9" s="58" t="str" cm="1">
        <f t="array" ref="E9">IFERROR(IF('SAP - Sin Movimiento'!$A9&lt;&gt;"",_xlfn.ARRAYTOTEXT(_xlfn._xlws.FILTER(tblLotes[Lote y Cantidad],tblLotes[Referencia]='SAP - Sin Movimiento'!$A9)),""),"")</f>
        <v/>
      </c>
    </row>
    <row r="10" spans="1:5" x14ac:dyDescent="0.3">
      <c r="C10" s="57" t="str">
        <f t="shared" si="0"/>
        <v/>
      </c>
      <c r="E10" s="58" t="str" cm="1">
        <f t="array" ref="E10">IFERROR(IF('SAP - Sin Movimiento'!$A10&lt;&gt;"",_xlfn.ARRAYTOTEXT(_xlfn._xlws.FILTER(tblLotes[Lote y Cantidad],tblLotes[Referencia]='SAP - Sin Movimiento'!$A10)),""),"")</f>
        <v/>
      </c>
    </row>
    <row r="11" spans="1:5" x14ac:dyDescent="0.3">
      <c r="C11" s="57" t="str">
        <f t="shared" si="0"/>
        <v/>
      </c>
      <c r="E11" s="58" t="str" cm="1">
        <f t="array" ref="E11">IFERROR(IF('SAP - Sin Movimiento'!$A11&lt;&gt;"",_xlfn.ARRAYTOTEXT(_xlfn._xlws.FILTER(tblLotes[Lote y Cantidad],tblLotes[Referencia]='SAP - Sin Movimiento'!$A11)),""),"")</f>
        <v/>
      </c>
    </row>
    <row r="12" spans="1:5" x14ac:dyDescent="0.3">
      <c r="C12" s="57" t="str">
        <f t="shared" si="0"/>
        <v/>
      </c>
      <c r="E12" s="58" t="str" cm="1">
        <f t="array" ref="E12">IFERROR(IF('SAP - Sin Movimiento'!$A12&lt;&gt;"",_xlfn.ARRAYTOTEXT(_xlfn._xlws.FILTER(tblLotes[Lote y Cantidad],tblLotes[Referencia]='SAP - Sin Movimiento'!$A12)),""),"")</f>
        <v/>
      </c>
    </row>
    <row r="13" spans="1:5" x14ac:dyDescent="0.3">
      <c r="C13" s="57" t="str">
        <f t="shared" si="0"/>
        <v/>
      </c>
      <c r="E13" s="58" t="str" cm="1">
        <f t="array" ref="E13">IFERROR(IF('SAP - Sin Movimiento'!$A13&lt;&gt;"",_xlfn.ARRAYTOTEXT(_xlfn._xlws.FILTER(tblLotes[Lote y Cantidad],tblLotes[Referencia]='SAP - Sin Movimiento'!$A13)),""),"")</f>
        <v/>
      </c>
    </row>
    <row r="14" spans="1:5" x14ac:dyDescent="0.3">
      <c r="C14" s="57" t="str">
        <f t="shared" si="0"/>
        <v/>
      </c>
      <c r="E14" s="58" t="str" cm="1">
        <f t="array" ref="E14">IFERROR(IF('SAP - Sin Movimiento'!$A14&lt;&gt;"",_xlfn.ARRAYTOTEXT(_xlfn._xlws.FILTER(tblLotes[Lote y Cantidad],tblLotes[Referencia]='SAP - Sin Movimiento'!$A14)),""),"")</f>
        <v/>
      </c>
    </row>
    <row r="15" spans="1:5" x14ac:dyDescent="0.3">
      <c r="C15" s="57" t="str">
        <f t="shared" si="0"/>
        <v/>
      </c>
      <c r="E15" s="58" t="str" cm="1">
        <f t="array" ref="E15">IFERROR(IF('SAP - Sin Movimiento'!$A15&lt;&gt;"",_xlfn.ARRAYTOTEXT(_xlfn._xlws.FILTER(tblLotes[Lote y Cantidad],tblLotes[Referencia]='SAP - Sin Movimiento'!$A15)),""),"")</f>
        <v/>
      </c>
    </row>
    <row r="16" spans="1:5" x14ac:dyDescent="0.3">
      <c r="C16" s="57" t="str">
        <f t="shared" si="0"/>
        <v/>
      </c>
      <c r="E16" s="58" t="str" cm="1">
        <f t="array" ref="E16">IFERROR(IF('SAP - Sin Movimiento'!$A16&lt;&gt;"",_xlfn.ARRAYTOTEXT(_xlfn._xlws.FILTER(tblLotes[Lote y Cantidad],tblLotes[Referencia]='SAP - Sin Movimiento'!$A16)),""),"")</f>
        <v/>
      </c>
    </row>
    <row r="17" spans="3:5" x14ac:dyDescent="0.3">
      <c r="C17" s="57" t="str">
        <f t="shared" si="0"/>
        <v/>
      </c>
      <c r="E17" s="58" t="str" cm="1">
        <f t="array" ref="E17">IFERROR(IF('SAP - Sin Movimiento'!$A17&lt;&gt;"",_xlfn.ARRAYTOTEXT(_xlfn._xlws.FILTER(tblLotes[Lote y Cantidad],tblLotes[Referencia]='SAP - Sin Movimiento'!$A17)),""),"")</f>
        <v/>
      </c>
    </row>
    <row r="18" spans="3:5" x14ac:dyDescent="0.3">
      <c r="C18" s="57" t="str">
        <f t="shared" si="0"/>
        <v/>
      </c>
      <c r="E18" s="58" t="str" cm="1">
        <f t="array" ref="E18">IFERROR(IF('SAP - Sin Movimiento'!$A18&lt;&gt;"",_xlfn.ARRAYTOTEXT(_xlfn._xlws.FILTER(tblLotes[Lote y Cantidad],tblLotes[Referencia]='SAP - Sin Movimiento'!$A18)),""),"")</f>
        <v/>
      </c>
    </row>
    <row r="19" spans="3:5" x14ac:dyDescent="0.3">
      <c r="C19" s="57" t="str">
        <f t="shared" si="0"/>
        <v/>
      </c>
      <c r="E19" s="58" t="str" cm="1">
        <f t="array" ref="E19">IFERROR(IF('SAP - Sin Movimiento'!$A19&lt;&gt;"",_xlfn.ARRAYTOTEXT(_xlfn._xlws.FILTER(tblLotes[Lote y Cantidad],tblLotes[Referencia]='SAP - Sin Movimiento'!$A19)),""),"")</f>
        <v/>
      </c>
    </row>
    <row r="20" spans="3:5" x14ac:dyDescent="0.3">
      <c r="C20" s="57" t="str">
        <f t="shared" si="0"/>
        <v/>
      </c>
      <c r="E20" s="58" t="str" cm="1">
        <f t="array" ref="E20">IFERROR(IF('SAP - Sin Movimiento'!$A20&lt;&gt;"",_xlfn.ARRAYTOTEXT(_xlfn._xlws.FILTER(tblLotes[Lote y Cantidad],tblLotes[Referencia]='SAP - Sin Movimiento'!$A20)),""),"")</f>
        <v/>
      </c>
    </row>
    <row r="21" spans="3:5" x14ac:dyDescent="0.3">
      <c r="C21" s="57" t="str">
        <f t="shared" si="0"/>
        <v/>
      </c>
      <c r="E21" s="58" t="str" cm="1">
        <f t="array" ref="E21">IFERROR(IF('SAP - Sin Movimiento'!$A21&lt;&gt;"",_xlfn.ARRAYTOTEXT(_xlfn._xlws.FILTER(tblLotes[Lote y Cantidad],tblLotes[Referencia]='SAP - Sin Movimiento'!$A21)),""),"")</f>
        <v/>
      </c>
    </row>
    <row r="22" spans="3:5" x14ac:dyDescent="0.3">
      <c r="C22" s="57" t="str">
        <f t="shared" si="0"/>
        <v/>
      </c>
      <c r="E22" s="58" t="str" cm="1">
        <f t="array" ref="E22">IFERROR(IF('SAP - Sin Movimiento'!$A22&lt;&gt;"",_xlfn.ARRAYTOTEXT(_xlfn._xlws.FILTER(tblLotes[Lote y Cantidad],tblLotes[Referencia]='SAP - Sin Movimiento'!$A22)),""),"")</f>
        <v/>
      </c>
    </row>
    <row r="23" spans="3:5" x14ac:dyDescent="0.3">
      <c r="C23" s="57" t="str">
        <f t="shared" si="0"/>
        <v/>
      </c>
      <c r="E23" s="58" t="str" cm="1">
        <f t="array" ref="E23">IFERROR(IF('SAP - Sin Movimiento'!$A23&lt;&gt;"",_xlfn.ARRAYTOTEXT(_xlfn._xlws.FILTER(tblLotes[Lote y Cantidad],tblLotes[Referencia]='SAP - Sin Movimiento'!$A23)),""),"")</f>
        <v/>
      </c>
    </row>
    <row r="24" spans="3:5" x14ac:dyDescent="0.3">
      <c r="C24" s="57" t="str">
        <f t="shared" si="0"/>
        <v/>
      </c>
      <c r="E24" s="58" t="str" cm="1">
        <f t="array" ref="E24">IFERROR(IF('SAP - Sin Movimiento'!$A24&lt;&gt;"",_xlfn.ARRAYTOTEXT(_xlfn._xlws.FILTER(tblLotes[Lote y Cantidad],tblLotes[Referencia]='SAP - Sin Movimiento'!$A24)),""),"")</f>
        <v/>
      </c>
    </row>
    <row r="25" spans="3:5" x14ac:dyDescent="0.3">
      <c r="C25" s="57" t="str">
        <f t="shared" si="0"/>
        <v/>
      </c>
      <c r="E25" s="58" t="str" cm="1">
        <f t="array" ref="E25">IFERROR(IF('SAP - Sin Movimiento'!$A25&lt;&gt;"",_xlfn.ARRAYTOTEXT(_xlfn._xlws.FILTER(tblLotes[Lote y Cantidad],tblLotes[Referencia]='SAP - Sin Movimiento'!$A25)),""),"")</f>
        <v/>
      </c>
    </row>
    <row r="26" spans="3:5" x14ac:dyDescent="0.3">
      <c r="C26" s="57" t="str">
        <f t="shared" si="0"/>
        <v/>
      </c>
      <c r="E26" s="58" t="str" cm="1">
        <f t="array" ref="E26">IFERROR(IF('SAP - Sin Movimiento'!$A26&lt;&gt;"",_xlfn.ARRAYTOTEXT(_xlfn._xlws.FILTER(tblLotes[Lote y Cantidad],tblLotes[Referencia]='SAP - Sin Movimiento'!$A26)),""),"")</f>
        <v/>
      </c>
    </row>
    <row r="27" spans="3:5" x14ac:dyDescent="0.3">
      <c r="C27" s="57" t="str">
        <f t="shared" si="0"/>
        <v/>
      </c>
      <c r="E27" s="58" t="str" cm="1">
        <f t="array" ref="E27">IFERROR(IF('SAP - Sin Movimiento'!$A27&lt;&gt;"",_xlfn.ARRAYTOTEXT(_xlfn._xlws.FILTER(tblLotes[Lote y Cantidad],tblLotes[Referencia]='SAP - Sin Movimiento'!$A27)),""),"")</f>
        <v/>
      </c>
    </row>
    <row r="28" spans="3:5" x14ac:dyDescent="0.3">
      <c r="C28" s="57" t="str">
        <f t="shared" si="0"/>
        <v/>
      </c>
      <c r="E28" s="58" t="str" cm="1">
        <f t="array" ref="E28">IFERROR(IF('SAP - Sin Movimiento'!$A28&lt;&gt;"",_xlfn.ARRAYTOTEXT(_xlfn._xlws.FILTER(tblLotes[Lote y Cantidad],tblLotes[Referencia]='SAP - Sin Movimiento'!$A28)),""),"")</f>
        <v/>
      </c>
    </row>
    <row r="29" spans="3:5" x14ac:dyDescent="0.3">
      <c r="C29" s="57" t="str">
        <f t="shared" si="0"/>
        <v/>
      </c>
      <c r="E29" s="58" t="str" cm="1">
        <f t="array" ref="E29">IFERROR(IF('SAP - Sin Movimiento'!$A29&lt;&gt;"",_xlfn.ARRAYTOTEXT(_xlfn._xlws.FILTER(tblLotes[Lote y Cantidad],tblLotes[Referencia]='SAP - Sin Movimiento'!$A29)),""),"")</f>
        <v/>
      </c>
    </row>
    <row r="30" spans="3:5" x14ac:dyDescent="0.3">
      <c r="C30" s="57" t="str">
        <f t="shared" si="0"/>
        <v/>
      </c>
      <c r="E30" s="58" t="str" cm="1">
        <f t="array" ref="E30">IFERROR(IF('SAP - Sin Movimiento'!$A30&lt;&gt;"",_xlfn.ARRAYTOTEXT(_xlfn._xlws.FILTER(tblLotes[Lote y Cantidad],tblLotes[Referencia]='SAP - Sin Movimiento'!$A30)),""),"")</f>
        <v/>
      </c>
    </row>
    <row r="31" spans="3:5" x14ac:dyDescent="0.3">
      <c r="C31" s="57" t="str">
        <f t="shared" si="0"/>
        <v/>
      </c>
      <c r="E31" s="58" t="str" cm="1">
        <f t="array" ref="E31">IFERROR(IF('SAP - Sin Movimiento'!$A31&lt;&gt;"",_xlfn.ARRAYTOTEXT(_xlfn._xlws.FILTER(tblLotes[Lote y Cantidad],tblLotes[Referencia]='SAP - Sin Movimiento'!$A31)),""),"")</f>
        <v/>
      </c>
    </row>
    <row r="32" spans="3:5" x14ac:dyDescent="0.3">
      <c r="C32" s="57" t="str">
        <f t="shared" si="0"/>
        <v/>
      </c>
      <c r="E32" s="58" t="str" cm="1">
        <f t="array" ref="E32">IFERROR(IF('SAP - Sin Movimiento'!$A32&lt;&gt;"",_xlfn.ARRAYTOTEXT(_xlfn._xlws.FILTER(tblLotes[Lote y Cantidad],tblLotes[Referencia]='SAP - Sin Movimiento'!$A32)),""),"")</f>
        <v/>
      </c>
    </row>
    <row r="33" spans="3:5" x14ac:dyDescent="0.3">
      <c r="C33" s="57" t="str">
        <f t="shared" si="0"/>
        <v/>
      </c>
      <c r="E33" s="58" t="str" cm="1">
        <f t="array" ref="E33">IFERROR(IF('SAP - Sin Movimiento'!$A33&lt;&gt;"",_xlfn.ARRAYTOTEXT(_xlfn._xlws.FILTER(tblLotes[Lote y Cantidad],tblLotes[Referencia]='SAP - Sin Movimiento'!$A33)),""),"")</f>
        <v/>
      </c>
    </row>
    <row r="34" spans="3:5" x14ac:dyDescent="0.3">
      <c r="C34" s="57" t="str">
        <f t="shared" si="0"/>
        <v/>
      </c>
      <c r="E34" s="58" t="str" cm="1">
        <f t="array" ref="E34">IFERROR(IF('SAP - Sin Movimiento'!$A34&lt;&gt;"",_xlfn.ARRAYTOTEXT(_xlfn._xlws.FILTER(tblLotes[Lote y Cantidad],tblLotes[Referencia]='SAP - Sin Movimiento'!$A34)),""),"")</f>
        <v/>
      </c>
    </row>
    <row r="35" spans="3:5" x14ac:dyDescent="0.3">
      <c r="C35" s="57" t="str">
        <f t="shared" si="0"/>
        <v/>
      </c>
      <c r="E35" s="58" t="str" cm="1">
        <f t="array" ref="E35">IFERROR(IF('SAP - Sin Movimiento'!$A35&lt;&gt;"",_xlfn.ARRAYTOTEXT(_xlfn._xlws.FILTER(tblLotes[Lote y Cantidad],tblLotes[Referencia]='SAP - Sin Movimiento'!$A35)),""),"")</f>
        <v/>
      </c>
    </row>
    <row r="36" spans="3:5" x14ac:dyDescent="0.3">
      <c r="C36" s="57" t="str">
        <f t="shared" si="0"/>
        <v/>
      </c>
      <c r="E36" s="58" t="str" cm="1">
        <f t="array" ref="E36">IFERROR(IF('SAP - Sin Movimiento'!$A36&lt;&gt;"",_xlfn.ARRAYTOTEXT(_xlfn._xlws.FILTER(tblLotes[Lote y Cantidad],tblLotes[Referencia]='SAP - Sin Movimiento'!$A36)),""),"")</f>
        <v/>
      </c>
    </row>
    <row r="37" spans="3:5" x14ac:dyDescent="0.3">
      <c r="C37" s="57" t="str">
        <f t="shared" si="0"/>
        <v/>
      </c>
      <c r="E37" s="58" t="str" cm="1">
        <f t="array" ref="E37">IFERROR(IF('SAP - Sin Movimiento'!$A37&lt;&gt;"",_xlfn.ARRAYTOTEXT(_xlfn._xlws.FILTER(tblLotes[Lote y Cantidad],tblLotes[Referencia]='SAP - Sin Movimiento'!$A37)),""),"")</f>
        <v/>
      </c>
    </row>
    <row r="38" spans="3:5" x14ac:dyDescent="0.3">
      <c r="C38" s="57" t="str">
        <f t="shared" si="0"/>
        <v/>
      </c>
      <c r="E38" s="58" t="str" cm="1">
        <f t="array" ref="E38">IFERROR(IF('SAP - Sin Movimiento'!$A38&lt;&gt;"",_xlfn.ARRAYTOTEXT(_xlfn._xlws.FILTER(tblLotes[Lote y Cantidad],tblLotes[Referencia]='SAP - Sin Movimiento'!$A38)),""),"")</f>
        <v/>
      </c>
    </row>
    <row r="39" spans="3:5" x14ac:dyDescent="0.3">
      <c r="C39" s="57" t="str">
        <f t="shared" si="0"/>
        <v/>
      </c>
      <c r="E39" s="58" t="str" cm="1">
        <f t="array" ref="E39">IFERROR(IF('SAP - Sin Movimiento'!$A39&lt;&gt;"",_xlfn.ARRAYTOTEXT(_xlfn._xlws.FILTER(tblLotes[Lote y Cantidad],tblLotes[Referencia]='SAP - Sin Movimiento'!$A39)),""),"")</f>
        <v/>
      </c>
    </row>
    <row r="40" spans="3:5" x14ac:dyDescent="0.3">
      <c r="C40" s="57" t="str">
        <f t="shared" si="0"/>
        <v/>
      </c>
      <c r="E40" s="58" t="str" cm="1">
        <f t="array" ref="E40">IFERROR(IF('SAP - Sin Movimiento'!$A40&lt;&gt;"",_xlfn.ARRAYTOTEXT(_xlfn._xlws.FILTER(tblLotes[Lote y Cantidad],tblLotes[Referencia]='SAP - Sin Movimiento'!$A40)),""),"")</f>
        <v/>
      </c>
    </row>
    <row r="41" spans="3:5" x14ac:dyDescent="0.3">
      <c r="C41" s="57" t="str">
        <f t="shared" si="0"/>
        <v/>
      </c>
      <c r="E41" s="58" t="str" cm="1">
        <f t="array" ref="E41">IFERROR(IF('SAP - Sin Movimiento'!$A41&lt;&gt;"",_xlfn.ARRAYTOTEXT(_xlfn._xlws.FILTER(tblLotes[Lote y Cantidad],tblLotes[Referencia]='SAP - Sin Movimiento'!$A41)),""),"")</f>
        <v/>
      </c>
    </row>
    <row r="42" spans="3:5" x14ac:dyDescent="0.3">
      <c r="C42" s="57" t="str">
        <f t="shared" si="0"/>
        <v/>
      </c>
      <c r="E42" s="58" t="str" cm="1">
        <f t="array" ref="E42">IFERROR(IF('SAP - Sin Movimiento'!$A42&lt;&gt;"",_xlfn.ARRAYTOTEXT(_xlfn._xlws.FILTER(tblLotes[Lote y Cantidad],tblLotes[Referencia]='SAP - Sin Movimiento'!$A42)),""),"")</f>
        <v/>
      </c>
    </row>
    <row r="43" spans="3:5" x14ac:dyDescent="0.3">
      <c r="C43" s="57" t="str">
        <f t="shared" si="0"/>
        <v/>
      </c>
      <c r="E43" s="58" t="str" cm="1">
        <f t="array" ref="E43">IFERROR(IF('SAP - Sin Movimiento'!$A43&lt;&gt;"",_xlfn.ARRAYTOTEXT(_xlfn._xlws.FILTER(tblLotes[Lote y Cantidad],tblLotes[Referencia]='SAP - Sin Movimiento'!$A43)),""),"")</f>
        <v/>
      </c>
    </row>
    <row r="44" spans="3:5" x14ac:dyDescent="0.3">
      <c r="C44" s="57" t="str">
        <f t="shared" si="0"/>
        <v/>
      </c>
      <c r="E44" s="58" t="str" cm="1">
        <f t="array" ref="E44">IFERROR(IF('SAP - Sin Movimiento'!$A44&lt;&gt;"",_xlfn.ARRAYTOTEXT(_xlfn._xlws.FILTER(tblLotes[Lote y Cantidad],tblLotes[Referencia]='SAP - Sin Movimiento'!$A44)),""),"")</f>
        <v/>
      </c>
    </row>
    <row r="45" spans="3:5" x14ac:dyDescent="0.3">
      <c r="C45" s="57" t="str">
        <f t="shared" si="0"/>
        <v/>
      </c>
      <c r="E45" s="58" t="str" cm="1">
        <f t="array" ref="E45">IFERROR(IF('SAP - Sin Movimiento'!$A45&lt;&gt;"",_xlfn.ARRAYTOTEXT(_xlfn._xlws.FILTER(tblLotes[Lote y Cantidad],tblLotes[Referencia]='SAP - Sin Movimiento'!$A45)),""),"")</f>
        <v/>
      </c>
    </row>
    <row r="46" spans="3:5" x14ac:dyDescent="0.3">
      <c r="C46" s="57" t="str">
        <f t="shared" si="0"/>
        <v/>
      </c>
      <c r="E46" s="58" t="str" cm="1">
        <f t="array" ref="E46">IFERROR(IF('SAP - Sin Movimiento'!$A46&lt;&gt;"",_xlfn.ARRAYTOTEXT(_xlfn._xlws.FILTER(tblLotes[Lote y Cantidad],tblLotes[Referencia]='SAP - Sin Movimiento'!$A46)),""),"")</f>
        <v/>
      </c>
    </row>
    <row r="47" spans="3:5" x14ac:dyDescent="0.3">
      <c r="C47" s="57" t="str">
        <f t="shared" si="0"/>
        <v/>
      </c>
      <c r="E47" s="58" t="str" cm="1">
        <f t="array" ref="E47">IFERROR(IF('SAP - Sin Movimiento'!$A47&lt;&gt;"",_xlfn.ARRAYTOTEXT(_xlfn._xlws.FILTER(tblLotes[Lote y Cantidad],tblLotes[Referencia]='SAP - Sin Movimiento'!$A47)),""),"")</f>
        <v/>
      </c>
    </row>
    <row r="48" spans="3:5" x14ac:dyDescent="0.3">
      <c r="C48" s="57" t="str">
        <f t="shared" si="0"/>
        <v/>
      </c>
      <c r="E48" s="58" t="str" cm="1">
        <f t="array" ref="E48">IFERROR(IF('SAP - Sin Movimiento'!$A48&lt;&gt;"",_xlfn.ARRAYTOTEXT(_xlfn._xlws.FILTER(tblLotes[Lote y Cantidad],tblLotes[Referencia]='SAP - Sin Movimiento'!$A48)),""),"")</f>
        <v/>
      </c>
    </row>
    <row r="49" spans="3:5" x14ac:dyDescent="0.3">
      <c r="C49" s="57" t="str">
        <f t="shared" si="0"/>
        <v/>
      </c>
      <c r="E49" s="58" t="str" cm="1">
        <f t="array" ref="E49">IFERROR(IF('SAP - Sin Movimiento'!$A49&lt;&gt;"",_xlfn.ARRAYTOTEXT(_xlfn._xlws.FILTER(tblLotes[Lote y Cantidad],tblLotes[Referencia]='SAP - Sin Movimiento'!$A49)),""),"")</f>
        <v/>
      </c>
    </row>
    <row r="50" spans="3:5" x14ac:dyDescent="0.3">
      <c r="C50" s="57" t="str">
        <f t="shared" si="0"/>
        <v/>
      </c>
      <c r="E50" s="58" t="str" cm="1">
        <f t="array" ref="E50">IFERROR(IF('SAP - Sin Movimiento'!$A50&lt;&gt;"",_xlfn.ARRAYTOTEXT(_xlfn._xlws.FILTER(tblLotes[Lote y Cantidad],tblLotes[Referencia]='SAP - Sin Movimiento'!$A50)),""),"")</f>
        <v/>
      </c>
    </row>
    <row r="51" spans="3:5" x14ac:dyDescent="0.3">
      <c r="C51" s="57" t="str">
        <f t="shared" si="0"/>
        <v/>
      </c>
      <c r="E51" s="58" t="str" cm="1">
        <f t="array" ref="E51">IFERROR(IF('SAP - Sin Movimiento'!$A51&lt;&gt;"",_xlfn.ARRAYTOTEXT(_xlfn._xlws.FILTER(tblLotes[Lote y Cantidad],tblLotes[Referencia]='SAP - Sin Movimiento'!$A51)),""),"")</f>
        <v/>
      </c>
    </row>
    <row r="52" spans="3:5" x14ac:dyDescent="0.3">
      <c r="C52" s="57" t="str">
        <f t="shared" si="0"/>
        <v/>
      </c>
      <c r="E52" s="58" t="str" cm="1">
        <f t="array" ref="E52">IFERROR(IF('SAP - Sin Movimiento'!$A52&lt;&gt;"",_xlfn.ARRAYTOTEXT(_xlfn._xlws.FILTER(tblLotes[Lote y Cantidad],tblLotes[Referencia]='SAP - Sin Movimiento'!$A52)),""),"")</f>
        <v/>
      </c>
    </row>
    <row r="53" spans="3:5" x14ac:dyDescent="0.3">
      <c r="C53" s="57" t="str">
        <f t="shared" si="0"/>
        <v/>
      </c>
      <c r="E53" s="58" t="str" cm="1">
        <f t="array" ref="E53">IFERROR(IF('SAP - Sin Movimiento'!$A53&lt;&gt;"",_xlfn.ARRAYTOTEXT(_xlfn._xlws.FILTER(tblLotes[Lote y Cantidad],tblLotes[Referencia]='SAP - Sin Movimiento'!$A53)),""),"")</f>
        <v/>
      </c>
    </row>
    <row r="54" spans="3:5" x14ac:dyDescent="0.3">
      <c r="C54" s="57" t="str">
        <f t="shared" si="0"/>
        <v/>
      </c>
      <c r="E54" s="58" t="str" cm="1">
        <f t="array" ref="E54">IFERROR(IF('SAP - Sin Movimiento'!$A54&lt;&gt;"",_xlfn.ARRAYTOTEXT(_xlfn._xlws.FILTER(tblLotes[Lote y Cantidad],tblLotes[Referencia]='SAP - Sin Movimiento'!$A54)),""),"")</f>
        <v/>
      </c>
    </row>
    <row r="55" spans="3:5" x14ac:dyDescent="0.3">
      <c r="C55" s="57" t="str">
        <f t="shared" si="0"/>
        <v/>
      </c>
      <c r="E55" s="58" t="str" cm="1">
        <f t="array" ref="E55">IFERROR(IF('SAP - Sin Movimiento'!$A55&lt;&gt;"",_xlfn.ARRAYTOTEXT(_xlfn._xlws.FILTER(tblLotes[Lote y Cantidad],tblLotes[Referencia]='SAP - Sin Movimiento'!$A55)),""),"")</f>
        <v/>
      </c>
    </row>
    <row r="56" spans="3:5" x14ac:dyDescent="0.3">
      <c r="C56" s="57" t="str">
        <f t="shared" si="0"/>
        <v/>
      </c>
      <c r="E56" s="58" t="str" cm="1">
        <f t="array" ref="E56">IFERROR(IF('SAP - Sin Movimiento'!$A56&lt;&gt;"",_xlfn.ARRAYTOTEXT(_xlfn._xlws.FILTER(tblLotes[Lote y Cantidad],tblLotes[Referencia]='SAP - Sin Movimiento'!$A56)),""),"")</f>
        <v/>
      </c>
    </row>
    <row r="57" spans="3:5" x14ac:dyDescent="0.3">
      <c r="C57" s="57" t="str">
        <f t="shared" si="0"/>
        <v/>
      </c>
      <c r="E57" s="58" t="str" cm="1">
        <f t="array" ref="E57">IFERROR(IF('SAP - Sin Movimiento'!$A57&lt;&gt;"",_xlfn.ARRAYTOTEXT(_xlfn._xlws.FILTER(tblLotes[Lote y Cantidad],tblLotes[Referencia]='SAP - Sin Movimiento'!$A57)),""),"")</f>
        <v/>
      </c>
    </row>
    <row r="58" spans="3:5" x14ac:dyDescent="0.3">
      <c r="C58" s="57" t="str">
        <f t="shared" si="0"/>
        <v/>
      </c>
      <c r="E58" s="58" t="str" cm="1">
        <f t="array" ref="E58">IFERROR(IF('SAP - Sin Movimiento'!$A58&lt;&gt;"",_xlfn.ARRAYTOTEXT(_xlfn._xlws.FILTER(tblLotes[Lote y Cantidad],tblLotes[Referencia]='SAP - Sin Movimiento'!$A58)),""),"")</f>
        <v/>
      </c>
    </row>
    <row r="59" spans="3:5" x14ac:dyDescent="0.3">
      <c r="C59" s="57" t="str">
        <f t="shared" si="0"/>
        <v/>
      </c>
      <c r="E59" s="58" t="str" cm="1">
        <f t="array" ref="E59">IFERROR(IF('SAP - Sin Movimiento'!$A59&lt;&gt;"",_xlfn.ARRAYTOTEXT(_xlfn._xlws.FILTER(tblLotes[Lote y Cantidad],tblLotes[Referencia]='SAP - Sin Movimiento'!$A59)),""),"")</f>
        <v/>
      </c>
    </row>
    <row r="60" spans="3:5" x14ac:dyDescent="0.3">
      <c r="C60" s="57" t="str">
        <f t="shared" si="0"/>
        <v/>
      </c>
      <c r="E60" s="58" t="str" cm="1">
        <f t="array" ref="E60">IFERROR(IF('SAP - Sin Movimiento'!$A60&lt;&gt;"",_xlfn.ARRAYTOTEXT(_xlfn._xlws.FILTER(tblLotes[Lote y Cantidad],tblLotes[Referencia]='SAP - Sin Movimiento'!$A60)),""),"")</f>
        <v/>
      </c>
    </row>
    <row r="61" spans="3:5" x14ac:dyDescent="0.3">
      <c r="C61" s="57" t="str">
        <f t="shared" si="0"/>
        <v/>
      </c>
      <c r="E61" s="58" t="str" cm="1">
        <f t="array" ref="E61">IFERROR(IF('SAP - Sin Movimiento'!$A61&lt;&gt;"",_xlfn.ARRAYTOTEXT(_xlfn._xlws.FILTER(tblLotes[Lote y Cantidad],tblLotes[Referencia]='SAP - Sin Movimiento'!$A61)),""),"")</f>
        <v/>
      </c>
    </row>
    <row r="62" spans="3:5" x14ac:dyDescent="0.3">
      <c r="C62" s="57" t="str">
        <f t="shared" si="0"/>
        <v/>
      </c>
      <c r="E62" s="58" t="str" cm="1">
        <f t="array" ref="E62">IFERROR(IF('SAP - Sin Movimiento'!$A62&lt;&gt;"",_xlfn.ARRAYTOTEXT(_xlfn._xlws.FILTER(tblLotes[Lote y Cantidad],tblLotes[Referencia]='SAP - Sin Movimiento'!$A62)),""),"")</f>
        <v/>
      </c>
    </row>
    <row r="63" spans="3:5" x14ac:dyDescent="0.3">
      <c r="C63" s="57" t="str">
        <f t="shared" si="0"/>
        <v/>
      </c>
      <c r="E63" s="58" t="str" cm="1">
        <f t="array" ref="E63">IFERROR(IF('SAP - Sin Movimiento'!$A63&lt;&gt;"",_xlfn.ARRAYTOTEXT(_xlfn._xlws.FILTER(tblLotes[Lote y Cantidad],tblLotes[Referencia]='SAP - Sin Movimiento'!$A63)),""),"")</f>
        <v/>
      </c>
    </row>
    <row r="64" spans="3:5" x14ac:dyDescent="0.3">
      <c r="C64" s="57" t="str">
        <f t="shared" si="0"/>
        <v/>
      </c>
      <c r="E64" s="58" t="str" cm="1">
        <f t="array" ref="E64">IFERROR(IF('SAP - Sin Movimiento'!$A64&lt;&gt;"",_xlfn.ARRAYTOTEXT(_xlfn._xlws.FILTER(tblLotes[Lote y Cantidad],tblLotes[Referencia]='SAP - Sin Movimiento'!$A64)),""),"")</f>
        <v/>
      </c>
    </row>
    <row r="65" spans="3:5" x14ac:dyDescent="0.3">
      <c r="C65" s="57" t="str">
        <f t="shared" si="0"/>
        <v/>
      </c>
      <c r="E65" s="58" t="str" cm="1">
        <f t="array" ref="E65">IFERROR(IF('SAP - Sin Movimiento'!$A65&lt;&gt;"",_xlfn.ARRAYTOTEXT(_xlfn._xlws.FILTER(tblLotes[Lote y Cantidad],tblLotes[Referencia]='SAP - Sin Movimiento'!$A65)),""),"")</f>
        <v/>
      </c>
    </row>
    <row r="66" spans="3:5" x14ac:dyDescent="0.3">
      <c r="C66" s="57" t="str">
        <f t="shared" si="0"/>
        <v/>
      </c>
      <c r="E66" s="58" t="str" cm="1">
        <f t="array" ref="E66">IFERROR(IF('SAP - Sin Movimiento'!$A66&lt;&gt;"",_xlfn.ARRAYTOTEXT(_xlfn._xlws.FILTER(tblLotes[Lote y Cantidad],tblLotes[Referencia]='SAP - Sin Movimiento'!$A66)),""),"")</f>
        <v/>
      </c>
    </row>
    <row r="67" spans="3:5" x14ac:dyDescent="0.3">
      <c r="C67" s="57" t="str">
        <f t="shared" si="0"/>
        <v/>
      </c>
      <c r="E67" s="58" t="str" cm="1">
        <f t="array" ref="E67">IFERROR(IF('SAP - Sin Movimiento'!$A67&lt;&gt;"",_xlfn.ARRAYTOTEXT(_xlfn._xlws.FILTER(tblLotes[Lote y Cantidad],tblLotes[Referencia]='SAP - Sin Movimiento'!$A67)),""),"")</f>
        <v/>
      </c>
    </row>
    <row r="68" spans="3:5" x14ac:dyDescent="0.3">
      <c r="C68" s="57" t="str">
        <f t="shared" si="0"/>
        <v/>
      </c>
      <c r="E68" s="58" t="str" cm="1">
        <f t="array" ref="E68">IFERROR(IF('SAP - Sin Movimiento'!$A68&lt;&gt;"",_xlfn.ARRAYTOTEXT(_xlfn._xlws.FILTER(tblLotes[Lote y Cantidad],tblLotes[Referencia]='SAP - Sin Movimiento'!$A68)),""),"")</f>
        <v/>
      </c>
    </row>
    <row r="69" spans="3:5" x14ac:dyDescent="0.3">
      <c r="C69" s="57" t="str">
        <f t="shared" si="0"/>
        <v/>
      </c>
      <c r="E69" s="58" t="str" cm="1">
        <f t="array" ref="E69">IFERROR(IF('SAP - Sin Movimiento'!$A69&lt;&gt;"",_xlfn.ARRAYTOTEXT(_xlfn._xlws.FILTER(tblLotes[Lote y Cantidad],tblLotes[Referencia]='SAP - Sin Movimiento'!$A69)),""),"")</f>
        <v/>
      </c>
    </row>
    <row r="70" spans="3:5" x14ac:dyDescent="0.3">
      <c r="C70" s="57" t="str">
        <f t="shared" ref="C70:C133" si="1">IF(A70&lt;&gt;"",LEFT($D$2,3),"")</f>
        <v/>
      </c>
      <c r="E70" s="58" t="str" cm="1">
        <f t="array" ref="E70">IFERROR(IF('SAP - Sin Movimiento'!$A70&lt;&gt;"",_xlfn.ARRAYTOTEXT(_xlfn._xlws.FILTER(tblLotes[Lote y Cantidad],tblLotes[Referencia]='SAP - Sin Movimiento'!$A70)),""),"")</f>
        <v/>
      </c>
    </row>
    <row r="71" spans="3:5" x14ac:dyDescent="0.3">
      <c r="C71" s="57" t="str">
        <f t="shared" si="1"/>
        <v/>
      </c>
      <c r="E71" s="58" t="str" cm="1">
        <f t="array" ref="E71">IFERROR(IF('SAP - Sin Movimiento'!$A71&lt;&gt;"",_xlfn.ARRAYTOTEXT(_xlfn._xlws.FILTER(tblLotes[Lote y Cantidad],tblLotes[Referencia]='SAP - Sin Movimiento'!$A71)),""),"")</f>
        <v/>
      </c>
    </row>
    <row r="72" spans="3:5" x14ac:dyDescent="0.3">
      <c r="C72" s="57" t="str">
        <f t="shared" si="1"/>
        <v/>
      </c>
      <c r="E72" s="58" t="str" cm="1">
        <f t="array" ref="E72">IFERROR(IF('SAP - Sin Movimiento'!$A72&lt;&gt;"",_xlfn.ARRAYTOTEXT(_xlfn._xlws.FILTER(tblLotes[Lote y Cantidad],tblLotes[Referencia]='SAP - Sin Movimiento'!$A72)),""),"")</f>
        <v/>
      </c>
    </row>
    <row r="73" spans="3:5" x14ac:dyDescent="0.3">
      <c r="C73" s="57" t="str">
        <f t="shared" si="1"/>
        <v/>
      </c>
      <c r="E73" s="58" t="str" cm="1">
        <f t="array" ref="E73">IFERROR(IF('SAP - Sin Movimiento'!$A73&lt;&gt;"",_xlfn.ARRAYTOTEXT(_xlfn._xlws.FILTER(tblLotes[Lote y Cantidad],tblLotes[Referencia]='SAP - Sin Movimiento'!$A73)),""),"")</f>
        <v/>
      </c>
    </row>
    <row r="74" spans="3:5" x14ac:dyDescent="0.3">
      <c r="C74" s="57" t="str">
        <f t="shared" si="1"/>
        <v/>
      </c>
      <c r="E74" s="58" t="str" cm="1">
        <f t="array" ref="E74">IFERROR(IF('SAP - Sin Movimiento'!$A74&lt;&gt;"",_xlfn.ARRAYTOTEXT(_xlfn._xlws.FILTER(tblLotes[Lote y Cantidad],tblLotes[Referencia]='SAP - Sin Movimiento'!$A74)),""),"")</f>
        <v/>
      </c>
    </row>
    <row r="75" spans="3:5" x14ac:dyDescent="0.3">
      <c r="C75" s="57" t="str">
        <f t="shared" si="1"/>
        <v/>
      </c>
      <c r="E75" s="58" t="str" cm="1">
        <f t="array" ref="E75">IFERROR(IF('SAP - Sin Movimiento'!$A75&lt;&gt;"",_xlfn.ARRAYTOTEXT(_xlfn._xlws.FILTER(tblLotes[Lote y Cantidad],tblLotes[Referencia]='SAP - Sin Movimiento'!$A75)),""),"")</f>
        <v/>
      </c>
    </row>
    <row r="76" spans="3:5" x14ac:dyDescent="0.3">
      <c r="C76" s="57" t="str">
        <f t="shared" si="1"/>
        <v/>
      </c>
      <c r="E76" s="58" t="str" cm="1">
        <f t="array" ref="E76">IFERROR(IF('SAP - Sin Movimiento'!$A76&lt;&gt;"",_xlfn.ARRAYTOTEXT(_xlfn._xlws.FILTER(tblLotes[Lote y Cantidad],tblLotes[Referencia]='SAP - Sin Movimiento'!$A76)),""),"")</f>
        <v/>
      </c>
    </row>
    <row r="77" spans="3:5" x14ac:dyDescent="0.3">
      <c r="C77" s="57" t="str">
        <f t="shared" si="1"/>
        <v/>
      </c>
      <c r="E77" s="58" t="str" cm="1">
        <f t="array" ref="E77">IFERROR(IF('SAP - Sin Movimiento'!$A77&lt;&gt;"",_xlfn.ARRAYTOTEXT(_xlfn._xlws.FILTER(tblLotes[Lote y Cantidad],tblLotes[Referencia]='SAP - Sin Movimiento'!$A77)),""),"")</f>
        <v/>
      </c>
    </row>
    <row r="78" spans="3:5" x14ac:dyDescent="0.3">
      <c r="C78" s="57" t="str">
        <f t="shared" si="1"/>
        <v/>
      </c>
      <c r="E78" s="58" t="str" cm="1">
        <f t="array" ref="E78">IFERROR(IF('SAP - Sin Movimiento'!$A78&lt;&gt;"",_xlfn.ARRAYTOTEXT(_xlfn._xlws.FILTER(tblLotes[Lote y Cantidad],tblLotes[Referencia]='SAP - Sin Movimiento'!$A78)),""),"")</f>
        <v/>
      </c>
    </row>
    <row r="79" spans="3:5" x14ac:dyDescent="0.3">
      <c r="C79" s="57" t="str">
        <f t="shared" si="1"/>
        <v/>
      </c>
      <c r="E79" s="58" t="str" cm="1">
        <f t="array" ref="E79">IFERROR(IF('SAP - Sin Movimiento'!$A79&lt;&gt;"",_xlfn.ARRAYTOTEXT(_xlfn._xlws.FILTER(tblLotes[Lote y Cantidad],tblLotes[Referencia]='SAP - Sin Movimiento'!$A79)),""),"")</f>
        <v/>
      </c>
    </row>
    <row r="80" spans="3:5" x14ac:dyDescent="0.3">
      <c r="C80" s="57" t="str">
        <f t="shared" si="1"/>
        <v/>
      </c>
      <c r="E80" s="58" t="str" cm="1">
        <f t="array" ref="E80">IFERROR(IF('SAP - Sin Movimiento'!$A80&lt;&gt;"",_xlfn.ARRAYTOTEXT(_xlfn._xlws.FILTER(tblLotes[Lote y Cantidad],tblLotes[Referencia]='SAP - Sin Movimiento'!$A80)),""),"")</f>
        <v/>
      </c>
    </row>
    <row r="81" spans="3:5" x14ac:dyDescent="0.3">
      <c r="C81" s="57" t="str">
        <f t="shared" si="1"/>
        <v/>
      </c>
      <c r="E81" s="58" t="str" cm="1">
        <f t="array" ref="E81">IFERROR(IF('SAP - Sin Movimiento'!$A81&lt;&gt;"",_xlfn.ARRAYTOTEXT(_xlfn._xlws.FILTER(tblLotes[Lote y Cantidad],tblLotes[Referencia]='SAP - Sin Movimiento'!$A81)),""),"")</f>
        <v/>
      </c>
    </row>
    <row r="82" spans="3:5" x14ac:dyDescent="0.3">
      <c r="C82" s="57" t="str">
        <f t="shared" si="1"/>
        <v/>
      </c>
      <c r="E82" s="58" t="str" cm="1">
        <f t="array" ref="E82">IFERROR(IF('SAP - Sin Movimiento'!$A82&lt;&gt;"",_xlfn.ARRAYTOTEXT(_xlfn._xlws.FILTER(tblLotes[Lote y Cantidad],tblLotes[Referencia]='SAP - Sin Movimiento'!$A82)),""),"")</f>
        <v/>
      </c>
    </row>
    <row r="83" spans="3:5" x14ac:dyDescent="0.3">
      <c r="C83" s="57" t="str">
        <f t="shared" si="1"/>
        <v/>
      </c>
      <c r="E83" s="58" t="str" cm="1">
        <f t="array" ref="E83">IFERROR(IF('SAP - Sin Movimiento'!$A83&lt;&gt;"",_xlfn.ARRAYTOTEXT(_xlfn._xlws.FILTER(tblLotes[Lote y Cantidad],tblLotes[Referencia]='SAP - Sin Movimiento'!$A83)),""),"")</f>
        <v/>
      </c>
    </row>
    <row r="84" spans="3:5" x14ac:dyDescent="0.3">
      <c r="C84" s="57" t="str">
        <f t="shared" si="1"/>
        <v/>
      </c>
      <c r="E84" s="58" t="str" cm="1">
        <f t="array" ref="E84">IFERROR(IF('SAP - Sin Movimiento'!$A84&lt;&gt;"",_xlfn.ARRAYTOTEXT(_xlfn._xlws.FILTER(tblLotes[Lote y Cantidad],tblLotes[Referencia]='SAP - Sin Movimiento'!$A84)),""),"")</f>
        <v/>
      </c>
    </row>
    <row r="85" spans="3:5" x14ac:dyDescent="0.3">
      <c r="C85" s="57" t="str">
        <f t="shared" si="1"/>
        <v/>
      </c>
      <c r="E85" s="58" t="str" cm="1">
        <f t="array" ref="E85">IFERROR(IF('SAP - Sin Movimiento'!$A85&lt;&gt;"",_xlfn.ARRAYTOTEXT(_xlfn._xlws.FILTER(tblLotes[Lote y Cantidad],tblLotes[Referencia]='SAP - Sin Movimiento'!$A85)),""),"")</f>
        <v/>
      </c>
    </row>
    <row r="86" spans="3:5" x14ac:dyDescent="0.3">
      <c r="C86" s="57" t="str">
        <f t="shared" si="1"/>
        <v/>
      </c>
      <c r="E86" s="58" t="str" cm="1">
        <f t="array" ref="E86">IFERROR(IF('SAP - Sin Movimiento'!$A86&lt;&gt;"",_xlfn.ARRAYTOTEXT(_xlfn._xlws.FILTER(tblLotes[Lote y Cantidad],tblLotes[Referencia]='SAP - Sin Movimiento'!$A86)),""),"")</f>
        <v/>
      </c>
    </row>
    <row r="87" spans="3:5" x14ac:dyDescent="0.3">
      <c r="C87" s="57" t="str">
        <f t="shared" si="1"/>
        <v/>
      </c>
      <c r="E87" s="58" t="str" cm="1">
        <f t="array" ref="E87">IFERROR(IF('SAP - Sin Movimiento'!$A87&lt;&gt;"",_xlfn.ARRAYTOTEXT(_xlfn._xlws.FILTER(tblLotes[Lote y Cantidad],tblLotes[Referencia]='SAP - Sin Movimiento'!$A87)),""),"")</f>
        <v/>
      </c>
    </row>
    <row r="88" spans="3:5" x14ac:dyDescent="0.3">
      <c r="C88" s="57" t="str">
        <f t="shared" si="1"/>
        <v/>
      </c>
      <c r="E88" s="58" t="str" cm="1">
        <f t="array" ref="E88">IFERROR(IF('SAP - Sin Movimiento'!$A88&lt;&gt;"",_xlfn.ARRAYTOTEXT(_xlfn._xlws.FILTER(tblLotes[Lote y Cantidad],tblLotes[Referencia]='SAP - Sin Movimiento'!$A88)),""),"")</f>
        <v/>
      </c>
    </row>
    <row r="89" spans="3:5" x14ac:dyDescent="0.3">
      <c r="C89" s="57" t="str">
        <f t="shared" si="1"/>
        <v/>
      </c>
      <c r="E89" s="58" t="str" cm="1">
        <f t="array" ref="E89">IFERROR(IF('SAP - Sin Movimiento'!$A89&lt;&gt;"",_xlfn.ARRAYTOTEXT(_xlfn._xlws.FILTER(tblLotes[Lote y Cantidad],tblLotes[Referencia]='SAP - Sin Movimiento'!$A89)),""),"")</f>
        <v/>
      </c>
    </row>
    <row r="90" spans="3:5" x14ac:dyDescent="0.3">
      <c r="C90" s="57" t="str">
        <f t="shared" si="1"/>
        <v/>
      </c>
      <c r="E90" s="58" t="str" cm="1">
        <f t="array" ref="E90">IFERROR(IF('SAP - Sin Movimiento'!$A90&lt;&gt;"",_xlfn.ARRAYTOTEXT(_xlfn._xlws.FILTER(tblLotes[Lote y Cantidad],tblLotes[Referencia]='SAP - Sin Movimiento'!$A90)),""),"")</f>
        <v/>
      </c>
    </row>
    <row r="91" spans="3:5" x14ac:dyDescent="0.3">
      <c r="C91" s="57" t="str">
        <f t="shared" si="1"/>
        <v/>
      </c>
      <c r="E91" s="58" t="str" cm="1">
        <f t="array" ref="E91">IFERROR(IF('SAP - Sin Movimiento'!$A91&lt;&gt;"",_xlfn.ARRAYTOTEXT(_xlfn._xlws.FILTER(tblLotes[Lote y Cantidad],tblLotes[Referencia]='SAP - Sin Movimiento'!$A91)),""),"")</f>
        <v/>
      </c>
    </row>
    <row r="92" spans="3:5" x14ac:dyDescent="0.3">
      <c r="C92" s="57" t="str">
        <f t="shared" si="1"/>
        <v/>
      </c>
      <c r="E92" s="58" t="str" cm="1">
        <f t="array" ref="E92">IFERROR(IF('SAP - Sin Movimiento'!$A92&lt;&gt;"",_xlfn.ARRAYTOTEXT(_xlfn._xlws.FILTER(tblLotes[Lote y Cantidad],tblLotes[Referencia]='SAP - Sin Movimiento'!$A92)),""),"")</f>
        <v/>
      </c>
    </row>
    <row r="93" spans="3:5" x14ac:dyDescent="0.3">
      <c r="C93" s="57" t="str">
        <f t="shared" si="1"/>
        <v/>
      </c>
      <c r="E93" s="58" t="str" cm="1">
        <f t="array" ref="E93">IFERROR(IF('SAP - Sin Movimiento'!$A93&lt;&gt;"",_xlfn.ARRAYTOTEXT(_xlfn._xlws.FILTER(tblLotes[Lote y Cantidad],tblLotes[Referencia]='SAP - Sin Movimiento'!$A93)),""),"")</f>
        <v/>
      </c>
    </row>
    <row r="94" spans="3:5" x14ac:dyDescent="0.3">
      <c r="C94" s="57" t="str">
        <f t="shared" si="1"/>
        <v/>
      </c>
      <c r="E94" s="58" t="str" cm="1">
        <f t="array" ref="E94">IFERROR(IF('SAP - Sin Movimiento'!$A94&lt;&gt;"",_xlfn.ARRAYTOTEXT(_xlfn._xlws.FILTER(tblLotes[Lote y Cantidad],tblLotes[Referencia]='SAP - Sin Movimiento'!$A94)),""),"")</f>
        <v/>
      </c>
    </row>
    <row r="95" spans="3:5" x14ac:dyDescent="0.3">
      <c r="C95" s="57" t="str">
        <f t="shared" si="1"/>
        <v/>
      </c>
      <c r="E95" s="58" t="str" cm="1">
        <f t="array" ref="E95">IFERROR(IF('SAP - Sin Movimiento'!$A95&lt;&gt;"",_xlfn.ARRAYTOTEXT(_xlfn._xlws.FILTER(tblLotes[Lote y Cantidad],tblLotes[Referencia]='SAP - Sin Movimiento'!$A95)),""),"")</f>
        <v/>
      </c>
    </row>
    <row r="96" spans="3:5" x14ac:dyDescent="0.3">
      <c r="C96" s="57" t="str">
        <f t="shared" si="1"/>
        <v/>
      </c>
      <c r="E96" s="58" t="str" cm="1">
        <f t="array" ref="E96">IFERROR(IF('SAP - Sin Movimiento'!$A96&lt;&gt;"",_xlfn.ARRAYTOTEXT(_xlfn._xlws.FILTER(tblLotes[Lote y Cantidad],tblLotes[Referencia]='SAP - Sin Movimiento'!$A96)),""),"")</f>
        <v/>
      </c>
    </row>
    <row r="97" spans="3:5" x14ac:dyDescent="0.3">
      <c r="C97" s="57" t="str">
        <f t="shared" si="1"/>
        <v/>
      </c>
      <c r="E97" s="58" t="str" cm="1">
        <f t="array" ref="E97">IFERROR(IF('SAP - Sin Movimiento'!$A97&lt;&gt;"",_xlfn.ARRAYTOTEXT(_xlfn._xlws.FILTER(tblLotes[Lote y Cantidad],tblLotes[Referencia]='SAP - Sin Movimiento'!$A97)),""),"")</f>
        <v/>
      </c>
    </row>
    <row r="98" spans="3:5" x14ac:dyDescent="0.3">
      <c r="C98" s="57" t="str">
        <f t="shared" si="1"/>
        <v/>
      </c>
      <c r="E98" s="58" t="str" cm="1">
        <f t="array" ref="E98">IFERROR(IF('SAP - Sin Movimiento'!$A98&lt;&gt;"",_xlfn.ARRAYTOTEXT(_xlfn._xlws.FILTER(tblLotes[Lote y Cantidad],tblLotes[Referencia]='SAP - Sin Movimiento'!$A98)),""),"")</f>
        <v/>
      </c>
    </row>
    <row r="99" spans="3:5" x14ac:dyDescent="0.3">
      <c r="C99" s="57" t="str">
        <f t="shared" si="1"/>
        <v/>
      </c>
      <c r="E99" s="58" t="str" cm="1">
        <f t="array" ref="E99">IFERROR(IF('SAP - Sin Movimiento'!$A99&lt;&gt;"",_xlfn.ARRAYTOTEXT(_xlfn._xlws.FILTER(tblLotes[Lote y Cantidad],tblLotes[Referencia]='SAP - Sin Movimiento'!$A99)),""),"")</f>
        <v/>
      </c>
    </row>
    <row r="100" spans="3:5" x14ac:dyDescent="0.3">
      <c r="C100" s="57" t="str">
        <f t="shared" si="1"/>
        <v/>
      </c>
      <c r="E100" s="58" t="str" cm="1">
        <f t="array" ref="E100">IFERROR(IF('SAP - Sin Movimiento'!$A100&lt;&gt;"",_xlfn.ARRAYTOTEXT(_xlfn._xlws.FILTER(tblLotes[Lote y Cantidad],tblLotes[Referencia]='SAP - Sin Movimiento'!$A100)),""),"")</f>
        <v/>
      </c>
    </row>
    <row r="101" spans="3:5" x14ac:dyDescent="0.3">
      <c r="C101" s="57" t="str">
        <f t="shared" si="1"/>
        <v/>
      </c>
      <c r="E101" s="58" t="str" cm="1">
        <f t="array" ref="E101">IFERROR(IF('SAP - Sin Movimiento'!$A101&lt;&gt;"",_xlfn.ARRAYTOTEXT(_xlfn._xlws.FILTER(tblLotes[Lote y Cantidad],tblLotes[Referencia]='SAP - Sin Movimiento'!$A101)),""),"")</f>
        <v/>
      </c>
    </row>
    <row r="102" spans="3:5" x14ac:dyDescent="0.3">
      <c r="C102" s="57" t="str">
        <f t="shared" si="1"/>
        <v/>
      </c>
      <c r="E102" s="58" t="str" cm="1">
        <f t="array" ref="E102">IFERROR(IF('SAP - Sin Movimiento'!$A102&lt;&gt;"",_xlfn.ARRAYTOTEXT(_xlfn._xlws.FILTER(tblLotes[Lote y Cantidad],tblLotes[Referencia]='SAP - Sin Movimiento'!$A102)),""),"")</f>
        <v/>
      </c>
    </row>
    <row r="103" spans="3:5" x14ac:dyDescent="0.3">
      <c r="C103" s="57" t="str">
        <f t="shared" si="1"/>
        <v/>
      </c>
      <c r="E103" s="58" t="str" cm="1">
        <f t="array" ref="E103">IFERROR(IF('SAP - Sin Movimiento'!$A103&lt;&gt;"",_xlfn.ARRAYTOTEXT(_xlfn._xlws.FILTER(tblLotes[Lote y Cantidad],tblLotes[Referencia]='SAP - Sin Movimiento'!$A103)),""),"")</f>
        <v/>
      </c>
    </row>
    <row r="104" spans="3:5" x14ac:dyDescent="0.3">
      <c r="C104" s="57" t="str">
        <f t="shared" si="1"/>
        <v/>
      </c>
      <c r="E104" s="58" t="str" cm="1">
        <f t="array" ref="E104">IFERROR(IF('SAP - Sin Movimiento'!$A104&lt;&gt;"",_xlfn.ARRAYTOTEXT(_xlfn._xlws.FILTER(tblLotes[Lote y Cantidad],tblLotes[Referencia]='SAP - Sin Movimiento'!$A104)),""),"")</f>
        <v/>
      </c>
    </row>
    <row r="105" spans="3:5" x14ac:dyDescent="0.3">
      <c r="C105" s="57" t="str">
        <f t="shared" si="1"/>
        <v/>
      </c>
      <c r="E105" s="58" t="str" cm="1">
        <f t="array" ref="E105">IFERROR(IF('SAP - Sin Movimiento'!$A105&lt;&gt;"",_xlfn.ARRAYTOTEXT(_xlfn._xlws.FILTER(tblLotes[Lote y Cantidad],tblLotes[Referencia]='SAP - Sin Movimiento'!$A105)),""),"")</f>
        <v/>
      </c>
    </row>
    <row r="106" spans="3:5" x14ac:dyDescent="0.3">
      <c r="C106" s="57" t="str">
        <f t="shared" si="1"/>
        <v/>
      </c>
      <c r="E106" s="58" t="str" cm="1">
        <f t="array" ref="E106">IFERROR(IF('SAP - Sin Movimiento'!$A106&lt;&gt;"",_xlfn.ARRAYTOTEXT(_xlfn._xlws.FILTER(tblLotes[Lote y Cantidad],tblLotes[Referencia]='SAP - Sin Movimiento'!$A106)),""),"")</f>
        <v/>
      </c>
    </row>
    <row r="107" spans="3:5" x14ac:dyDescent="0.3">
      <c r="C107" s="57" t="str">
        <f t="shared" si="1"/>
        <v/>
      </c>
      <c r="E107" s="58" t="str" cm="1">
        <f t="array" ref="E107">IFERROR(IF('SAP - Sin Movimiento'!$A107&lt;&gt;"",_xlfn.ARRAYTOTEXT(_xlfn._xlws.FILTER(tblLotes[Lote y Cantidad],tblLotes[Referencia]='SAP - Sin Movimiento'!$A107)),""),"")</f>
        <v/>
      </c>
    </row>
    <row r="108" spans="3:5" x14ac:dyDescent="0.3">
      <c r="C108" s="57" t="str">
        <f t="shared" si="1"/>
        <v/>
      </c>
      <c r="E108" s="58" t="str" cm="1">
        <f t="array" ref="E108">IFERROR(IF('SAP - Sin Movimiento'!$A108&lt;&gt;"",_xlfn.ARRAYTOTEXT(_xlfn._xlws.FILTER(tblLotes[Lote y Cantidad],tblLotes[Referencia]='SAP - Sin Movimiento'!$A108)),""),"")</f>
        <v/>
      </c>
    </row>
    <row r="109" spans="3:5" x14ac:dyDescent="0.3">
      <c r="C109" s="57" t="str">
        <f t="shared" si="1"/>
        <v/>
      </c>
      <c r="E109" s="58" t="str" cm="1">
        <f t="array" ref="E109">IFERROR(IF('SAP - Sin Movimiento'!$A109&lt;&gt;"",_xlfn.ARRAYTOTEXT(_xlfn._xlws.FILTER(tblLotes[Lote y Cantidad],tblLotes[Referencia]='SAP - Sin Movimiento'!$A109)),""),"")</f>
        <v/>
      </c>
    </row>
    <row r="110" spans="3:5" x14ac:dyDescent="0.3">
      <c r="C110" s="57" t="str">
        <f t="shared" si="1"/>
        <v/>
      </c>
      <c r="E110" s="58" t="str" cm="1">
        <f t="array" ref="E110">IFERROR(IF('SAP - Sin Movimiento'!$A110&lt;&gt;"",_xlfn.ARRAYTOTEXT(_xlfn._xlws.FILTER(tblLotes[Lote y Cantidad],tblLotes[Referencia]='SAP - Sin Movimiento'!$A110)),""),"")</f>
        <v/>
      </c>
    </row>
    <row r="111" spans="3:5" x14ac:dyDescent="0.3">
      <c r="C111" s="57" t="str">
        <f t="shared" si="1"/>
        <v/>
      </c>
      <c r="E111" s="58" t="str" cm="1">
        <f t="array" ref="E111">IFERROR(IF('SAP - Sin Movimiento'!$A111&lt;&gt;"",_xlfn.ARRAYTOTEXT(_xlfn._xlws.FILTER(tblLotes[Lote y Cantidad],tblLotes[Referencia]='SAP - Sin Movimiento'!$A111)),""),"")</f>
        <v/>
      </c>
    </row>
    <row r="112" spans="3:5" x14ac:dyDescent="0.3">
      <c r="C112" s="57" t="str">
        <f t="shared" si="1"/>
        <v/>
      </c>
      <c r="E112" s="58" t="str" cm="1">
        <f t="array" ref="E112">IFERROR(IF('SAP - Sin Movimiento'!$A112&lt;&gt;"",_xlfn.ARRAYTOTEXT(_xlfn._xlws.FILTER(tblLotes[Lote y Cantidad],tblLotes[Referencia]='SAP - Sin Movimiento'!$A112)),""),"")</f>
        <v/>
      </c>
    </row>
    <row r="113" spans="3:5" x14ac:dyDescent="0.3">
      <c r="C113" s="57" t="str">
        <f t="shared" si="1"/>
        <v/>
      </c>
      <c r="E113" s="58" t="str" cm="1">
        <f t="array" ref="E113">IFERROR(IF('SAP - Sin Movimiento'!$A113&lt;&gt;"",_xlfn.ARRAYTOTEXT(_xlfn._xlws.FILTER(tblLotes[Lote y Cantidad],tblLotes[Referencia]='SAP - Sin Movimiento'!$A113)),""),"")</f>
        <v/>
      </c>
    </row>
    <row r="114" spans="3:5" x14ac:dyDescent="0.3">
      <c r="C114" s="57" t="str">
        <f t="shared" si="1"/>
        <v/>
      </c>
      <c r="E114" s="58" t="str" cm="1">
        <f t="array" ref="E114">IFERROR(IF('SAP - Sin Movimiento'!$A114&lt;&gt;"",_xlfn.ARRAYTOTEXT(_xlfn._xlws.FILTER(tblLotes[Lote y Cantidad],tblLotes[Referencia]='SAP - Sin Movimiento'!$A114)),""),"")</f>
        <v/>
      </c>
    </row>
    <row r="115" spans="3:5" x14ac:dyDescent="0.3">
      <c r="C115" s="57" t="str">
        <f t="shared" si="1"/>
        <v/>
      </c>
      <c r="E115" s="58" t="str" cm="1">
        <f t="array" ref="E115">IFERROR(IF('SAP - Sin Movimiento'!$A115&lt;&gt;"",_xlfn.ARRAYTOTEXT(_xlfn._xlws.FILTER(tblLotes[Lote y Cantidad],tblLotes[Referencia]='SAP - Sin Movimiento'!$A115)),""),"")</f>
        <v/>
      </c>
    </row>
    <row r="116" spans="3:5" x14ac:dyDescent="0.3">
      <c r="C116" s="57" t="str">
        <f t="shared" si="1"/>
        <v/>
      </c>
      <c r="E116" s="58" t="str" cm="1">
        <f t="array" ref="E116">IFERROR(IF('SAP - Sin Movimiento'!$A116&lt;&gt;"",_xlfn.ARRAYTOTEXT(_xlfn._xlws.FILTER(tblLotes[Lote y Cantidad],tblLotes[Referencia]='SAP - Sin Movimiento'!$A116)),""),"")</f>
        <v/>
      </c>
    </row>
    <row r="117" spans="3:5" x14ac:dyDescent="0.3">
      <c r="C117" s="57" t="str">
        <f t="shared" si="1"/>
        <v/>
      </c>
      <c r="E117" s="58" t="str" cm="1">
        <f t="array" ref="E117">IFERROR(IF('SAP - Sin Movimiento'!$A117&lt;&gt;"",_xlfn.ARRAYTOTEXT(_xlfn._xlws.FILTER(tblLotes[Lote y Cantidad],tblLotes[Referencia]='SAP - Sin Movimiento'!$A117)),""),"")</f>
        <v/>
      </c>
    </row>
    <row r="118" spans="3:5" x14ac:dyDescent="0.3">
      <c r="C118" s="57" t="str">
        <f t="shared" si="1"/>
        <v/>
      </c>
      <c r="E118" s="58" t="str" cm="1">
        <f t="array" ref="E118">IFERROR(IF('SAP - Sin Movimiento'!$A118&lt;&gt;"",_xlfn.ARRAYTOTEXT(_xlfn._xlws.FILTER(tblLotes[Lote y Cantidad],tblLotes[Referencia]='SAP - Sin Movimiento'!$A118)),""),"")</f>
        <v/>
      </c>
    </row>
    <row r="119" spans="3:5" x14ac:dyDescent="0.3">
      <c r="C119" s="57" t="str">
        <f t="shared" si="1"/>
        <v/>
      </c>
      <c r="E119" s="58" t="str" cm="1">
        <f t="array" ref="E119">IFERROR(IF('SAP - Sin Movimiento'!$A119&lt;&gt;"",_xlfn.ARRAYTOTEXT(_xlfn._xlws.FILTER(tblLotes[Lote y Cantidad],tblLotes[Referencia]='SAP - Sin Movimiento'!$A119)),""),"")</f>
        <v/>
      </c>
    </row>
    <row r="120" spans="3:5" x14ac:dyDescent="0.3">
      <c r="C120" s="57" t="str">
        <f t="shared" si="1"/>
        <v/>
      </c>
      <c r="E120" s="58" t="str" cm="1">
        <f t="array" ref="E120">IFERROR(IF('SAP - Sin Movimiento'!$A120&lt;&gt;"",_xlfn.ARRAYTOTEXT(_xlfn._xlws.FILTER(tblLotes[Lote y Cantidad],tblLotes[Referencia]='SAP - Sin Movimiento'!$A120)),""),"")</f>
        <v/>
      </c>
    </row>
    <row r="121" spans="3:5" x14ac:dyDescent="0.3">
      <c r="C121" s="57" t="str">
        <f t="shared" si="1"/>
        <v/>
      </c>
      <c r="E121" s="58" t="str" cm="1">
        <f t="array" ref="E121">IFERROR(IF('SAP - Sin Movimiento'!$A121&lt;&gt;"",_xlfn.ARRAYTOTEXT(_xlfn._xlws.FILTER(tblLotes[Lote y Cantidad],tblLotes[Referencia]='SAP - Sin Movimiento'!$A121)),""),"")</f>
        <v/>
      </c>
    </row>
    <row r="122" spans="3:5" x14ac:dyDescent="0.3">
      <c r="C122" s="57" t="str">
        <f t="shared" si="1"/>
        <v/>
      </c>
      <c r="E122" s="58" t="str" cm="1">
        <f t="array" ref="E122">IFERROR(IF('SAP - Sin Movimiento'!$A122&lt;&gt;"",_xlfn.ARRAYTOTEXT(_xlfn._xlws.FILTER(tblLotes[Lote y Cantidad],tblLotes[Referencia]='SAP - Sin Movimiento'!$A122)),""),"")</f>
        <v/>
      </c>
    </row>
    <row r="123" spans="3:5" x14ac:dyDescent="0.3">
      <c r="C123" s="57" t="str">
        <f t="shared" si="1"/>
        <v/>
      </c>
      <c r="E123" s="58" t="str" cm="1">
        <f t="array" ref="E123">IFERROR(IF('SAP - Sin Movimiento'!$A123&lt;&gt;"",_xlfn.ARRAYTOTEXT(_xlfn._xlws.FILTER(tblLotes[Lote y Cantidad],tblLotes[Referencia]='SAP - Sin Movimiento'!$A123)),""),"")</f>
        <v/>
      </c>
    </row>
    <row r="124" spans="3:5" x14ac:dyDescent="0.3">
      <c r="C124" s="57" t="str">
        <f t="shared" si="1"/>
        <v/>
      </c>
      <c r="E124" s="58" t="str" cm="1">
        <f t="array" ref="E124">IFERROR(IF('SAP - Sin Movimiento'!$A124&lt;&gt;"",_xlfn.ARRAYTOTEXT(_xlfn._xlws.FILTER(tblLotes[Lote y Cantidad],tblLotes[Referencia]='SAP - Sin Movimiento'!$A124)),""),"")</f>
        <v/>
      </c>
    </row>
    <row r="125" spans="3:5" x14ac:dyDescent="0.3">
      <c r="C125" s="57" t="str">
        <f t="shared" si="1"/>
        <v/>
      </c>
      <c r="E125" s="58" t="str" cm="1">
        <f t="array" ref="E125">IFERROR(IF('SAP - Sin Movimiento'!$A125&lt;&gt;"",_xlfn.ARRAYTOTEXT(_xlfn._xlws.FILTER(tblLotes[Lote y Cantidad],tblLotes[Referencia]='SAP - Sin Movimiento'!$A125)),""),"")</f>
        <v/>
      </c>
    </row>
    <row r="126" spans="3:5" x14ac:dyDescent="0.3">
      <c r="C126" s="57" t="str">
        <f t="shared" si="1"/>
        <v/>
      </c>
      <c r="E126" s="58" t="str" cm="1">
        <f t="array" ref="E126">IFERROR(IF('SAP - Sin Movimiento'!$A126&lt;&gt;"",_xlfn.ARRAYTOTEXT(_xlfn._xlws.FILTER(tblLotes[Lote y Cantidad],tblLotes[Referencia]='SAP - Sin Movimiento'!$A126)),""),"")</f>
        <v/>
      </c>
    </row>
    <row r="127" spans="3:5" x14ac:dyDescent="0.3">
      <c r="C127" s="57" t="str">
        <f t="shared" si="1"/>
        <v/>
      </c>
      <c r="E127" s="58" t="str" cm="1">
        <f t="array" ref="E127">IFERROR(IF('SAP - Sin Movimiento'!$A127&lt;&gt;"",_xlfn.ARRAYTOTEXT(_xlfn._xlws.FILTER(tblLotes[Lote y Cantidad],tblLotes[Referencia]='SAP - Sin Movimiento'!$A127)),""),"")</f>
        <v/>
      </c>
    </row>
    <row r="128" spans="3:5" x14ac:dyDescent="0.3">
      <c r="C128" s="57" t="str">
        <f t="shared" si="1"/>
        <v/>
      </c>
      <c r="E128" s="58" t="str" cm="1">
        <f t="array" ref="E128">IFERROR(IF('SAP - Sin Movimiento'!$A128&lt;&gt;"",_xlfn.ARRAYTOTEXT(_xlfn._xlws.FILTER(tblLotes[Lote y Cantidad],tblLotes[Referencia]='SAP - Sin Movimiento'!$A128)),""),"")</f>
        <v/>
      </c>
    </row>
    <row r="129" spans="3:5" x14ac:dyDescent="0.3">
      <c r="C129" s="57" t="str">
        <f t="shared" si="1"/>
        <v/>
      </c>
      <c r="E129" s="58" t="str" cm="1">
        <f t="array" ref="E129">IFERROR(IF('SAP - Sin Movimiento'!$A129&lt;&gt;"",_xlfn.ARRAYTOTEXT(_xlfn._xlws.FILTER(tblLotes[Lote y Cantidad],tblLotes[Referencia]='SAP - Sin Movimiento'!$A129)),""),"")</f>
        <v/>
      </c>
    </row>
    <row r="130" spans="3:5" x14ac:dyDescent="0.3">
      <c r="C130" s="57" t="str">
        <f t="shared" si="1"/>
        <v/>
      </c>
      <c r="E130" s="58" t="str" cm="1">
        <f t="array" ref="E130">IFERROR(IF('SAP - Sin Movimiento'!$A130&lt;&gt;"",_xlfn.ARRAYTOTEXT(_xlfn._xlws.FILTER(tblLotes[Lote y Cantidad],tblLotes[Referencia]='SAP - Sin Movimiento'!$A130)),""),"")</f>
        <v/>
      </c>
    </row>
    <row r="131" spans="3:5" x14ac:dyDescent="0.3">
      <c r="C131" s="57" t="str">
        <f t="shared" si="1"/>
        <v/>
      </c>
      <c r="E131" s="58" t="str" cm="1">
        <f t="array" ref="E131">IFERROR(IF('SAP - Sin Movimiento'!$A131&lt;&gt;"",_xlfn.ARRAYTOTEXT(_xlfn._xlws.FILTER(tblLotes[Lote y Cantidad],tblLotes[Referencia]='SAP - Sin Movimiento'!$A131)),""),"")</f>
        <v/>
      </c>
    </row>
    <row r="132" spans="3:5" x14ac:dyDescent="0.3">
      <c r="C132" s="57" t="str">
        <f t="shared" si="1"/>
        <v/>
      </c>
      <c r="E132" s="58" t="str" cm="1">
        <f t="array" ref="E132">IFERROR(IF('SAP - Sin Movimiento'!$A132&lt;&gt;"",_xlfn.ARRAYTOTEXT(_xlfn._xlws.FILTER(tblLotes[Lote y Cantidad],tblLotes[Referencia]='SAP - Sin Movimiento'!$A132)),""),"")</f>
        <v/>
      </c>
    </row>
    <row r="133" spans="3:5" x14ac:dyDescent="0.3">
      <c r="C133" s="57" t="str">
        <f t="shared" si="1"/>
        <v/>
      </c>
      <c r="E133" s="58" t="str" cm="1">
        <f t="array" ref="E133">IFERROR(IF('SAP - Sin Movimiento'!$A133&lt;&gt;"",_xlfn.ARRAYTOTEXT(_xlfn._xlws.FILTER(tblLotes[Lote y Cantidad],tblLotes[Referencia]='SAP - Sin Movimiento'!$A133)),""),"")</f>
        <v/>
      </c>
    </row>
    <row r="134" spans="3:5" x14ac:dyDescent="0.3">
      <c r="C134" s="57" t="str">
        <f t="shared" ref="C134:C197" si="2">IF(A134&lt;&gt;"",LEFT($D$2,3),"")</f>
        <v/>
      </c>
      <c r="E134" s="58" t="str" cm="1">
        <f t="array" ref="E134">IFERROR(IF('SAP - Sin Movimiento'!$A134&lt;&gt;"",_xlfn.ARRAYTOTEXT(_xlfn._xlws.FILTER(tblLotes[Lote y Cantidad],tblLotes[Referencia]='SAP - Sin Movimiento'!$A134)),""),"")</f>
        <v/>
      </c>
    </row>
    <row r="135" spans="3:5" x14ac:dyDescent="0.3">
      <c r="C135" s="57" t="str">
        <f t="shared" si="2"/>
        <v/>
      </c>
      <c r="E135" s="58" t="str" cm="1">
        <f t="array" ref="E135">IFERROR(IF('SAP - Sin Movimiento'!$A135&lt;&gt;"",_xlfn.ARRAYTOTEXT(_xlfn._xlws.FILTER(tblLotes[Lote y Cantidad],tblLotes[Referencia]='SAP - Sin Movimiento'!$A135)),""),"")</f>
        <v/>
      </c>
    </row>
    <row r="136" spans="3:5" x14ac:dyDescent="0.3">
      <c r="C136" s="57" t="str">
        <f t="shared" si="2"/>
        <v/>
      </c>
      <c r="E136" s="58" t="str" cm="1">
        <f t="array" ref="E136">IFERROR(IF('SAP - Sin Movimiento'!$A136&lt;&gt;"",_xlfn.ARRAYTOTEXT(_xlfn._xlws.FILTER(tblLotes[Lote y Cantidad],tblLotes[Referencia]='SAP - Sin Movimiento'!$A136)),""),"")</f>
        <v/>
      </c>
    </row>
    <row r="137" spans="3:5" x14ac:dyDescent="0.3">
      <c r="C137" s="57" t="str">
        <f t="shared" si="2"/>
        <v/>
      </c>
      <c r="E137" s="58" t="str" cm="1">
        <f t="array" ref="E137">IFERROR(IF('SAP - Sin Movimiento'!$A137&lt;&gt;"",_xlfn.ARRAYTOTEXT(_xlfn._xlws.FILTER(tblLotes[Lote y Cantidad],tblLotes[Referencia]='SAP - Sin Movimiento'!$A137)),""),"")</f>
        <v/>
      </c>
    </row>
    <row r="138" spans="3:5" x14ac:dyDescent="0.3">
      <c r="C138" s="57" t="str">
        <f t="shared" si="2"/>
        <v/>
      </c>
      <c r="E138" s="58" t="str" cm="1">
        <f t="array" ref="E138">IFERROR(IF('SAP - Sin Movimiento'!$A138&lt;&gt;"",_xlfn.ARRAYTOTEXT(_xlfn._xlws.FILTER(tblLotes[Lote y Cantidad],tblLotes[Referencia]='SAP - Sin Movimiento'!$A138)),""),"")</f>
        <v/>
      </c>
    </row>
    <row r="139" spans="3:5" x14ac:dyDescent="0.3">
      <c r="C139" s="57" t="str">
        <f t="shared" si="2"/>
        <v/>
      </c>
      <c r="E139" s="58" t="str" cm="1">
        <f t="array" ref="E139">IFERROR(IF('SAP - Sin Movimiento'!$A139&lt;&gt;"",_xlfn.ARRAYTOTEXT(_xlfn._xlws.FILTER(tblLotes[Lote y Cantidad],tblLotes[Referencia]='SAP - Sin Movimiento'!$A139)),""),"")</f>
        <v/>
      </c>
    </row>
    <row r="140" spans="3:5" x14ac:dyDescent="0.3">
      <c r="C140" s="57" t="str">
        <f t="shared" si="2"/>
        <v/>
      </c>
      <c r="E140" s="58" t="str" cm="1">
        <f t="array" ref="E140">IFERROR(IF('SAP - Sin Movimiento'!$A140&lt;&gt;"",_xlfn.ARRAYTOTEXT(_xlfn._xlws.FILTER(tblLotes[Lote y Cantidad],tblLotes[Referencia]='SAP - Sin Movimiento'!$A140)),""),"")</f>
        <v/>
      </c>
    </row>
    <row r="141" spans="3:5" x14ac:dyDescent="0.3">
      <c r="C141" s="57" t="str">
        <f t="shared" si="2"/>
        <v/>
      </c>
      <c r="E141" s="58" t="str" cm="1">
        <f t="array" ref="E141">IFERROR(IF('SAP - Sin Movimiento'!$A141&lt;&gt;"",_xlfn.ARRAYTOTEXT(_xlfn._xlws.FILTER(tblLotes[Lote y Cantidad],tblLotes[Referencia]='SAP - Sin Movimiento'!$A141)),""),"")</f>
        <v/>
      </c>
    </row>
    <row r="142" spans="3:5" x14ac:dyDescent="0.3">
      <c r="C142" s="57" t="str">
        <f t="shared" si="2"/>
        <v/>
      </c>
      <c r="E142" s="58" t="str" cm="1">
        <f t="array" ref="E142">IFERROR(IF('SAP - Sin Movimiento'!$A142&lt;&gt;"",_xlfn.ARRAYTOTEXT(_xlfn._xlws.FILTER(tblLotes[Lote y Cantidad],tblLotes[Referencia]='SAP - Sin Movimiento'!$A142)),""),"")</f>
        <v/>
      </c>
    </row>
    <row r="143" spans="3:5" x14ac:dyDescent="0.3">
      <c r="C143" s="57" t="str">
        <f t="shared" si="2"/>
        <v/>
      </c>
      <c r="E143" s="58" t="str" cm="1">
        <f t="array" ref="E143">IFERROR(IF('SAP - Sin Movimiento'!$A143&lt;&gt;"",_xlfn.ARRAYTOTEXT(_xlfn._xlws.FILTER(tblLotes[Lote y Cantidad],tblLotes[Referencia]='SAP - Sin Movimiento'!$A143)),""),"")</f>
        <v/>
      </c>
    </row>
    <row r="144" spans="3:5" x14ac:dyDescent="0.3">
      <c r="C144" s="57" t="str">
        <f t="shared" si="2"/>
        <v/>
      </c>
      <c r="E144" s="58" t="str" cm="1">
        <f t="array" ref="E144">IFERROR(IF('SAP - Sin Movimiento'!$A144&lt;&gt;"",_xlfn.ARRAYTOTEXT(_xlfn._xlws.FILTER(tblLotes[Lote y Cantidad],tblLotes[Referencia]='SAP - Sin Movimiento'!$A144)),""),"")</f>
        <v/>
      </c>
    </row>
    <row r="145" spans="3:5" x14ac:dyDescent="0.3">
      <c r="C145" s="57" t="str">
        <f t="shared" si="2"/>
        <v/>
      </c>
      <c r="E145" s="58" t="str" cm="1">
        <f t="array" ref="E145">IFERROR(IF('SAP - Sin Movimiento'!$A145&lt;&gt;"",_xlfn.ARRAYTOTEXT(_xlfn._xlws.FILTER(tblLotes[Lote y Cantidad],tblLotes[Referencia]='SAP - Sin Movimiento'!$A145)),""),"")</f>
        <v/>
      </c>
    </row>
    <row r="146" spans="3:5" x14ac:dyDescent="0.3">
      <c r="C146" s="57" t="str">
        <f t="shared" si="2"/>
        <v/>
      </c>
      <c r="E146" s="58" t="str" cm="1">
        <f t="array" ref="E146">IFERROR(IF('SAP - Sin Movimiento'!$A146&lt;&gt;"",_xlfn.ARRAYTOTEXT(_xlfn._xlws.FILTER(tblLotes[Lote y Cantidad],tblLotes[Referencia]='SAP - Sin Movimiento'!$A146)),""),"")</f>
        <v/>
      </c>
    </row>
    <row r="147" spans="3:5" x14ac:dyDescent="0.3">
      <c r="C147" s="57" t="str">
        <f t="shared" si="2"/>
        <v/>
      </c>
      <c r="E147" s="58" t="str" cm="1">
        <f t="array" ref="E147">IFERROR(IF('SAP - Sin Movimiento'!$A147&lt;&gt;"",_xlfn.ARRAYTOTEXT(_xlfn._xlws.FILTER(tblLotes[Lote y Cantidad],tblLotes[Referencia]='SAP - Sin Movimiento'!$A147)),""),"")</f>
        <v/>
      </c>
    </row>
    <row r="148" spans="3:5" x14ac:dyDescent="0.3">
      <c r="C148" s="57" t="str">
        <f t="shared" si="2"/>
        <v/>
      </c>
      <c r="E148" s="58" t="str" cm="1">
        <f t="array" ref="E148">IFERROR(IF('SAP - Sin Movimiento'!$A148&lt;&gt;"",_xlfn.ARRAYTOTEXT(_xlfn._xlws.FILTER(tblLotes[Lote y Cantidad],tblLotes[Referencia]='SAP - Sin Movimiento'!$A148)),""),"")</f>
        <v/>
      </c>
    </row>
    <row r="149" spans="3:5" x14ac:dyDescent="0.3">
      <c r="C149" s="57" t="str">
        <f t="shared" si="2"/>
        <v/>
      </c>
      <c r="E149" s="58" t="str" cm="1">
        <f t="array" ref="E149">IFERROR(IF('SAP - Sin Movimiento'!$A149&lt;&gt;"",_xlfn.ARRAYTOTEXT(_xlfn._xlws.FILTER(tblLotes[Lote y Cantidad],tblLotes[Referencia]='SAP - Sin Movimiento'!$A149)),""),"")</f>
        <v/>
      </c>
    </row>
    <row r="150" spans="3:5" x14ac:dyDescent="0.3">
      <c r="C150" s="57" t="str">
        <f t="shared" si="2"/>
        <v/>
      </c>
      <c r="E150" s="58" t="str" cm="1">
        <f t="array" ref="E150">IFERROR(IF('SAP - Sin Movimiento'!$A150&lt;&gt;"",_xlfn.ARRAYTOTEXT(_xlfn._xlws.FILTER(tblLotes[Lote y Cantidad],tblLotes[Referencia]='SAP - Sin Movimiento'!$A150)),""),"")</f>
        <v/>
      </c>
    </row>
    <row r="151" spans="3:5" x14ac:dyDescent="0.3">
      <c r="C151" s="57" t="str">
        <f t="shared" si="2"/>
        <v/>
      </c>
      <c r="E151" s="58" t="str" cm="1">
        <f t="array" ref="E151">IFERROR(IF('SAP - Sin Movimiento'!$A151&lt;&gt;"",_xlfn.ARRAYTOTEXT(_xlfn._xlws.FILTER(tblLotes[Lote y Cantidad],tblLotes[Referencia]='SAP - Sin Movimiento'!$A151)),""),"")</f>
        <v/>
      </c>
    </row>
    <row r="152" spans="3:5" x14ac:dyDescent="0.3">
      <c r="C152" s="57" t="str">
        <f t="shared" si="2"/>
        <v/>
      </c>
      <c r="E152" s="58" t="str" cm="1">
        <f t="array" ref="E152">IFERROR(IF('SAP - Sin Movimiento'!$A152&lt;&gt;"",_xlfn.ARRAYTOTEXT(_xlfn._xlws.FILTER(tblLotes[Lote y Cantidad],tblLotes[Referencia]='SAP - Sin Movimiento'!$A152)),""),"")</f>
        <v/>
      </c>
    </row>
    <row r="153" spans="3:5" x14ac:dyDescent="0.3">
      <c r="C153" s="57" t="str">
        <f t="shared" si="2"/>
        <v/>
      </c>
      <c r="E153" s="58" t="str" cm="1">
        <f t="array" ref="E153">IFERROR(IF('SAP - Sin Movimiento'!$A153&lt;&gt;"",_xlfn.ARRAYTOTEXT(_xlfn._xlws.FILTER(tblLotes[Lote y Cantidad],tblLotes[Referencia]='SAP - Sin Movimiento'!$A153)),""),"")</f>
        <v/>
      </c>
    </row>
    <row r="154" spans="3:5" x14ac:dyDescent="0.3">
      <c r="C154" s="57" t="str">
        <f t="shared" si="2"/>
        <v/>
      </c>
      <c r="E154" s="58" t="str" cm="1">
        <f t="array" ref="E154">IFERROR(IF('SAP - Sin Movimiento'!$A154&lt;&gt;"",_xlfn.ARRAYTOTEXT(_xlfn._xlws.FILTER(tblLotes[Lote y Cantidad],tblLotes[Referencia]='SAP - Sin Movimiento'!$A154)),""),"")</f>
        <v/>
      </c>
    </row>
    <row r="155" spans="3:5" x14ac:dyDescent="0.3">
      <c r="C155" s="57" t="str">
        <f t="shared" si="2"/>
        <v/>
      </c>
      <c r="E155" s="58" t="str" cm="1">
        <f t="array" ref="E155">IFERROR(IF('SAP - Sin Movimiento'!$A155&lt;&gt;"",_xlfn.ARRAYTOTEXT(_xlfn._xlws.FILTER(tblLotes[Lote y Cantidad],tblLotes[Referencia]='SAP - Sin Movimiento'!$A155)),""),"")</f>
        <v/>
      </c>
    </row>
    <row r="156" spans="3:5" x14ac:dyDescent="0.3">
      <c r="C156" s="57" t="str">
        <f t="shared" si="2"/>
        <v/>
      </c>
      <c r="E156" s="58" t="str" cm="1">
        <f t="array" ref="E156">IFERROR(IF('SAP - Sin Movimiento'!$A156&lt;&gt;"",_xlfn.ARRAYTOTEXT(_xlfn._xlws.FILTER(tblLotes[Lote y Cantidad],tblLotes[Referencia]='SAP - Sin Movimiento'!$A156)),""),"")</f>
        <v/>
      </c>
    </row>
    <row r="157" spans="3:5" x14ac:dyDescent="0.3">
      <c r="C157" s="57" t="str">
        <f t="shared" si="2"/>
        <v/>
      </c>
      <c r="E157" s="58" t="str" cm="1">
        <f t="array" ref="E157">IFERROR(IF('SAP - Sin Movimiento'!$A157&lt;&gt;"",_xlfn.ARRAYTOTEXT(_xlfn._xlws.FILTER(tblLotes[Lote y Cantidad],tblLotes[Referencia]='SAP - Sin Movimiento'!$A157)),""),"")</f>
        <v/>
      </c>
    </row>
    <row r="158" spans="3:5" x14ac:dyDescent="0.3">
      <c r="C158" s="57" t="str">
        <f t="shared" si="2"/>
        <v/>
      </c>
      <c r="E158" s="58" t="str" cm="1">
        <f t="array" ref="E158">IFERROR(IF('SAP - Sin Movimiento'!$A158&lt;&gt;"",_xlfn.ARRAYTOTEXT(_xlfn._xlws.FILTER(tblLotes[Lote y Cantidad],tblLotes[Referencia]='SAP - Sin Movimiento'!$A158)),""),"")</f>
        <v/>
      </c>
    </row>
    <row r="159" spans="3:5" x14ac:dyDescent="0.3">
      <c r="C159" s="57" t="str">
        <f t="shared" si="2"/>
        <v/>
      </c>
      <c r="E159" s="58" t="str" cm="1">
        <f t="array" ref="E159">IFERROR(IF('SAP - Sin Movimiento'!$A159&lt;&gt;"",_xlfn.ARRAYTOTEXT(_xlfn._xlws.FILTER(tblLotes[Lote y Cantidad],tblLotes[Referencia]='SAP - Sin Movimiento'!$A159)),""),"")</f>
        <v/>
      </c>
    </row>
    <row r="160" spans="3:5" x14ac:dyDescent="0.3">
      <c r="C160" s="57" t="str">
        <f t="shared" si="2"/>
        <v/>
      </c>
      <c r="E160" s="58" t="str" cm="1">
        <f t="array" ref="E160">IFERROR(IF('SAP - Sin Movimiento'!$A160&lt;&gt;"",_xlfn.ARRAYTOTEXT(_xlfn._xlws.FILTER(tblLotes[Lote y Cantidad],tblLotes[Referencia]='SAP - Sin Movimiento'!$A160)),""),"")</f>
        <v/>
      </c>
    </row>
    <row r="161" spans="3:5" x14ac:dyDescent="0.3">
      <c r="C161" s="57" t="str">
        <f t="shared" si="2"/>
        <v/>
      </c>
      <c r="E161" s="58" t="str" cm="1">
        <f t="array" ref="E161">IFERROR(IF('SAP - Sin Movimiento'!$A161&lt;&gt;"",_xlfn.ARRAYTOTEXT(_xlfn._xlws.FILTER(tblLotes[Lote y Cantidad],tblLotes[Referencia]='SAP - Sin Movimiento'!$A161)),""),"")</f>
        <v/>
      </c>
    </row>
    <row r="162" spans="3:5" x14ac:dyDescent="0.3">
      <c r="C162" s="57" t="str">
        <f t="shared" si="2"/>
        <v/>
      </c>
      <c r="E162" s="58" t="str" cm="1">
        <f t="array" ref="E162">IFERROR(IF('SAP - Sin Movimiento'!$A162&lt;&gt;"",_xlfn.ARRAYTOTEXT(_xlfn._xlws.FILTER(tblLotes[Lote y Cantidad],tblLotes[Referencia]='SAP - Sin Movimiento'!$A162)),""),"")</f>
        <v/>
      </c>
    </row>
    <row r="163" spans="3:5" x14ac:dyDescent="0.3">
      <c r="C163" s="57" t="str">
        <f t="shared" si="2"/>
        <v/>
      </c>
      <c r="E163" s="58" t="str" cm="1">
        <f t="array" ref="E163">IFERROR(IF('SAP - Sin Movimiento'!$A163&lt;&gt;"",_xlfn.ARRAYTOTEXT(_xlfn._xlws.FILTER(tblLotes[Lote y Cantidad],tblLotes[Referencia]='SAP - Sin Movimiento'!$A163)),""),"")</f>
        <v/>
      </c>
    </row>
    <row r="164" spans="3:5" x14ac:dyDescent="0.3">
      <c r="C164" s="57" t="str">
        <f t="shared" si="2"/>
        <v/>
      </c>
      <c r="E164" s="58" t="str" cm="1">
        <f t="array" ref="E164">IFERROR(IF('SAP - Sin Movimiento'!$A164&lt;&gt;"",_xlfn.ARRAYTOTEXT(_xlfn._xlws.FILTER(tblLotes[Lote y Cantidad],tblLotes[Referencia]='SAP - Sin Movimiento'!$A164)),""),"")</f>
        <v/>
      </c>
    </row>
    <row r="165" spans="3:5" x14ac:dyDescent="0.3">
      <c r="C165" s="57" t="str">
        <f t="shared" si="2"/>
        <v/>
      </c>
      <c r="E165" s="58" t="str" cm="1">
        <f t="array" ref="E165">IFERROR(IF('SAP - Sin Movimiento'!$A165&lt;&gt;"",_xlfn.ARRAYTOTEXT(_xlfn._xlws.FILTER(tblLotes[Lote y Cantidad],tblLotes[Referencia]='SAP - Sin Movimiento'!$A165)),""),"")</f>
        <v/>
      </c>
    </row>
    <row r="166" spans="3:5" x14ac:dyDescent="0.3">
      <c r="C166" s="57" t="str">
        <f t="shared" si="2"/>
        <v/>
      </c>
      <c r="E166" s="58" t="str" cm="1">
        <f t="array" ref="E166">IFERROR(IF('SAP - Sin Movimiento'!$A166&lt;&gt;"",_xlfn.ARRAYTOTEXT(_xlfn._xlws.FILTER(tblLotes[Lote y Cantidad],tblLotes[Referencia]='SAP - Sin Movimiento'!$A166)),""),"")</f>
        <v/>
      </c>
    </row>
    <row r="167" spans="3:5" x14ac:dyDescent="0.3">
      <c r="C167" s="57" t="str">
        <f t="shared" si="2"/>
        <v/>
      </c>
      <c r="E167" s="58" t="str" cm="1">
        <f t="array" ref="E167">IFERROR(IF('SAP - Sin Movimiento'!$A167&lt;&gt;"",_xlfn.ARRAYTOTEXT(_xlfn._xlws.FILTER(tblLotes[Lote y Cantidad],tblLotes[Referencia]='SAP - Sin Movimiento'!$A167)),""),"")</f>
        <v/>
      </c>
    </row>
    <row r="168" spans="3:5" x14ac:dyDescent="0.3">
      <c r="C168" s="57" t="str">
        <f t="shared" si="2"/>
        <v/>
      </c>
      <c r="E168" s="58" t="str" cm="1">
        <f t="array" ref="E168">IFERROR(IF('SAP - Sin Movimiento'!$A168&lt;&gt;"",_xlfn.ARRAYTOTEXT(_xlfn._xlws.FILTER(tblLotes[Lote y Cantidad],tblLotes[Referencia]='SAP - Sin Movimiento'!$A168)),""),"")</f>
        <v/>
      </c>
    </row>
    <row r="169" spans="3:5" x14ac:dyDescent="0.3">
      <c r="C169" s="57" t="str">
        <f t="shared" si="2"/>
        <v/>
      </c>
      <c r="E169" s="58" t="str" cm="1">
        <f t="array" ref="E169">IFERROR(IF('SAP - Sin Movimiento'!$A169&lt;&gt;"",_xlfn.ARRAYTOTEXT(_xlfn._xlws.FILTER(tblLotes[Lote y Cantidad],tblLotes[Referencia]='SAP - Sin Movimiento'!$A169)),""),"")</f>
        <v/>
      </c>
    </row>
    <row r="170" spans="3:5" x14ac:dyDescent="0.3">
      <c r="C170" s="57" t="str">
        <f t="shared" si="2"/>
        <v/>
      </c>
      <c r="E170" s="58" t="str" cm="1">
        <f t="array" ref="E170">IFERROR(IF('SAP - Sin Movimiento'!$A170&lt;&gt;"",_xlfn.ARRAYTOTEXT(_xlfn._xlws.FILTER(tblLotes[Lote y Cantidad],tblLotes[Referencia]='SAP - Sin Movimiento'!$A170)),""),"")</f>
        <v/>
      </c>
    </row>
    <row r="171" spans="3:5" x14ac:dyDescent="0.3">
      <c r="C171" s="57" t="str">
        <f t="shared" si="2"/>
        <v/>
      </c>
      <c r="E171" s="58" t="str" cm="1">
        <f t="array" ref="E171">IFERROR(IF('SAP - Sin Movimiento'!$A171&lt;&gt;"",_xlfn.ARRAYTOTEXT(_xlfn._xlws.FILTER(tblLotes[Lote y Cantidad],tblLotes[Referencia]='SAP - Sin Movimiento'!$A171)),""),"")</f>
        <v/>
      </c>
    </row>
    <row r="172" spans="3:5" x14ac:dyDescent="0.3">
      <c r="C172" s="57" t="str">
        <f t="shared" si="2"/>
        <v/>
      </c>
      <c r="E172" s="58" t="str" cm="1">
        <f t="array" ref="E172">IFERROR(IF('SAP - Sin Movimiento'!$A172&lt;&gt;"",_xlfn.ARRAYTOTEXT(_xlfn._xlws.FILTER(tblLotes[Lote y Cantidad],tblLotes[Referencia]='SAP - Sin Movimiento'!$A172)),""),"")</f>
        <v/>
      </c>
    </row>
    <row r="173" spans="3:5" x14ac:dyDescent="0.3">
      <c r="C173" s="57" t="str">
        <f t="shared" si="2"/>
        <v/>
      </c>
      <c r="E173" s="58" t="str" cm="1">
        <f t="array" ref="E173">IFERROR(IF('SAP - Sin Movimiento'!$A173&lt;&gt;"",_xlfn.ARRAYTOTEXT(_xlfn._xlws.FILTER(tblLotes[Lote y Cantidad],tblLotes[Referencia]='SAP - Sin Movimiento'!$A173)),""),"")</f>
        <v/>
      </c>
    </row>
    <row r="174" spans="3:5" x14ac:dyDescent="0.3">
      <c r="C174" s="57" t="str">
        <f t="shared" si="2"/>
        <v/>
      </c>
      <c r="E174" s="58" t="str" cm="1">
        <f t="array" ref="E174">IFERROR(IF('SAP - Sin Movimiento'!$A174&lt;&gt;"",_xlfn.ARRAYTOTEXT(_xlfn._xlws.FILTER(tblLotes[Lote y Cantidad],tblLotes[Referencia]='SAP - Sin Movimiento'!$A174)),""),"")</f>
        <v/>
      </c>
    </row>
    <row r="175" spans="3:5" x14ac:dyDescent="0.3">
      <c r="C175" s="57" t="str">
        <f t="shared" si="2"/>
        <v/>
      </c>
      <c r="E175" s="58" t="str" cm="1">
        <f t="array" ref="E175">IFERROR(IF('SAP - Sin Movimiento'!$A175&lt;&gt;"",_xlfn.ARRAYTOTEXT(_xlfn._xlws.FILTER(tblLotes[Lote y Cantidad],tblLotes[Referencia]='SAP - Sin Movimiento'!$A175)),""),"")</f>
        <v/>
      </c>
    </row>
    <row r="176" spans="3:5" x14ac:dyDescent="0.3">
      <c r="C176" s="57" t="str">
        <f t="shared" si="2"/>
        <v/>
      </c>
      <c r="E176" s="58" t="str" cm="1">
        <f t="array" ref="E176">IFERROR(IF('SAP - Sin Movimiento'!$A176&lt;&gt;"",_xlfn.ARRAYTOTEXT(_xlfn._xlws.FILTER(tblLotes[Lote y Cantidad],tblLotes[Referencia]='SAP - Sin Movimiento'!$A176)),""),"")</f>
        <v/>
      </c>
    </row>
    <row r="177" spans="3:5" x14ac:dyDescent="0.3">
      <c r="C177" s="57" t="str">
        <f t="shared" si="2"/>
        <v/>
      </c>
      <c r="E177" s="58" t="str" cm="1">
        <f t="array" ref="E177">IFERROR(IF('SAP - Sin Movimiento'!$A177&lt;&gt;"",_xlfn.ARRAYTOTEXT(_xlfn._xlws.FILTER(tblLotes[Lote y Cantidad],tblLotes[Referencia]='SAP - Sin Movimiento'!$A177)),""),"")</f>
        <v/>
      </c>
    </row>
    <row r="178" spans="3:5" x14ac:dyDescent="0.3">
      <c r="C178" s="57" t="str">
        <f t="shared" si="2"/>
        <v/>
      </c>
      <c r="E178" s="58" t="str" cm="1">
        <f t="array" ref="E178">IFERROR(IF('SAP - Sin Movimiento'!$A178&lt;&gt;"",_xlfn.ARRAYTOTEXT(_xlfn._xlws.FILTER(tblLotes[Lote y Cantidad],tblLotes[Referencia]='SAP - Sin Movimiento'!$A178)),""),"")</f>
        <v/>
      </c>
    </row>
    <row r="179" spans="3:5" x14ac:dyDescent="0.3">
      <c r="C179" s="57" t="str">
        <f t="shared" si="2"/>
        <v/>
      </c>
      <c r="E179" s="58" t="str" cm="1">
        <f t="array" ref="E179">IFERROR(IF('SAP - Sin Movimiento'!$A179&lt;&gt;"",_xlfn.ARRAYTOTEXT(_xlfn._xlws.FILTER(tblLotes[Lote y Cantidad],tblLotes[Referencia]='SAP - Sin Movimiento'!$A179)),""),"")</f>
        <v/>
      </c>
    </row>
    <row r="180" spans="3:5" x14ac:dyDescent="0.3">
      <c r="C180" s="57" t="str">
        <f t="shared" si="2"/>
        <v/>
      </c>
      <c r="E180" s="58" t="str" cm="1">
        <f t="array" ref="E180">IFERROR(IF('SAP - Sin Movimiento'!$A180&lt;&gt;"",_xlfn.ARRAYTOTEXT(_xlfn._xlws.FILTER(tblLotes[Lote y Cantidad],tblLotes[Referencia]='SAP - Sin Movimiento'!$A180)),""),"")</f>
        <v/>
      </c>
    </row>
    <row r="181" spans="3:5" x14ac:dyDescent="0.3">
      <c r="C181" s="57" t="str">
        <f t="shared" si="2"/>
        <v/>
      </c>
      <c r="E181" s="58" t="str" cm="1">
        <f t="array" ref="E181">IFERROR(IF('SAP - Sin Movimiento'!$A181&lt;&gt;"",_xlfn.ARRAYTOTEXT(_xlfn._xlws.FILTER(tblLotes[Lote y Cantidad],tblLotes[Referencia]='SAP - Sin Movimiento'!$A181)),""),"")</f>
        <v/>
      </c>
    </row>
    <row r="182" spans="3:5" x14ac:dyDescent="0.3">
      <c r="C182" s="57" t="str">
        <f t="shared" si="2"/>
        <v/>
      </c>
      <c r="E182" s="58" t="str" cm="1">
        <f t="array" ref="E182">IFERROR(IF('SAP - Sin Movimiento'!$A182&lt;&gt;"",_xlfn.ARRAYTOTEXT(_xlfn._xlws.FILTER(tblLotes[Lote y Cantidad],tblLotes[Referencia]='SAP - Sin Movimiento'!$A182)),""),"")</f>
        <v/>
      </c>
    </row>
    <row r="183" spans="3:5" x14ac:dyDescent="0.3">
      <c r="C183" s="57" t="str">
        <f t="shared" si="2"/>
        <v/>
      </c>
      <c r="E183" s="58" t="str" cm="1">
        <f t="array" ref="E183">IFERROR(IF('SAP - Sin Movimiento'!$A183&lt;&gt;"",_xlfn.ARRAYTOTEXT(_xlfn._xlws.FILTER(tblLotes[Lote y Cantidad],tblLotes[Referencia]='SAP - Sin Movimiento'!$A183)),""),"")</f>
        <v/>
      </c>
    </row>
    <row r="184" spans="3:5" x14ac:dyDescent="0.3">
      <c r="C184" s="57" t="str">
        <f t="shared" si="2"/>
        <v/>
      </c>
      <c r="E184" s="58" t="str" cm="1">
        <f t="array" ref="E184">IFERROR(IF('SAP - Sin Movimiento'!$A184&lt;&gt;"",_xlfn.ARRAYTOTEXT(_xlfn._xlws.FILTER(tblLotes[Lote y Cantidad],tblLotes[Referencia]='SAP - Sin Movimiento'!$A184)),""),"")</f>
        <v/>
      </c>
    </row>
    <row r="185" spans="3:5" x14ac:dyDescent="0.3">
      <c r="C185" s="57" t="str">
        <f t="shared" si="2"/>
        <v/>
      </c>
      <c r="E185" s="58" t="str" cm="1">
        <f t="array" ref="E185">IFERROR(IF('SAP - Sin Movimiento'!$A185&lt;&gt;"",_xlfn.ARRAYTOTEXT(_xlfn._xlws.FILTER(tblLotes[Lote y Cantidad],tblLotes[Referencia]='SAP - Sin Movimiento'!$A185)),""),"")</f>
        <v/>
      </c>
    </row>
    <row r="186" spans="3:5" x14ac:dyDescent="0.3">
      <c r="C186" s="57" t="str">
        <f t="shared" si="2"/>
        <v/>
      </c>
      <c r="E186" s="58" t="str" cm="1">
        <f t="array" ref="E186">IFERROR(IF('SAP - Sin Movimiento'!$A186&lt;&gt;"",_xlfn.ARRAYTOTEXT(_xlfn._xlws.FILTER(tblLotes[Lote y Cantidad],tblLotes[Referencia]='SAP - Sin Movimiento'!$A186)),""),"")</f>
        <v/>
      </c>
    </row>
    <row r="187" spans="3:5" x14ac:dyDescent="0.3">
      <c r="C187" s="57" t="str">
        <f t="shared" si="2"/>
        <v/>
      </c>
      <c r="E187" s="58" t="str" cm="1">
        <f t="array" ref="E187">IFERROR(IF('SAP - Sin Movimiento'!$A187&lt;&gt;"",_xlfn.ARRAYTOTEXT(_xlfn._xlws.FILTER(tblLotes[Lote y Cantidad],tblLotes[Referencia]='SAP - Sin Movimiento'!$A187)),""),"")</f>
        <v/>
      </c>
    </row>
    <row r="188" spans="3:5" x14ac:dyDescent="0.3">
      <c r="C188" s="57" t="str">
        <f t="shared" si="2"/>
        <v/>
      </c>
      <c r="E188" s="58" t="str" cm="1">
        <f t="array" ref="E188">IFERROR(IF('SAP - Sin Movimiento'!$A188&lt;&gt;"",_xlfn.ARRAYTOTEXT(_xlfn._xlws.FILTER(tblLotes[Lote y Cantidad],tblLotes[Referencia]='SAP - Sin Movimiento'!$A188)),""),"")</f>
        <v/>
      </c>
    </row>
    <row r="189" spans="3:5" x14ac:dyDescent="0.3">
      <c r="C189" s="57" t="str">
        <f t="shared" si="2"/>
        <v/>
      </c>
      <c r="E189" s="58" t="str" cm="1">
        <f t="array" ref="E189">IFERROR(IF('SAP - Sin Movimiento'!$A189&lt;&gt;"",_xlfn.ARRAYTOTEXT(_xlfn._xlws.FILTER(tblLotes[Lote y Cantidad],tblLotes[Referencia]='SAP - Sin Movimiento'!$A189)),""),"")</f>
        <v/>
      </c>
    </row>
    <row r="190" spans="3:5" x14ac:dyDescent="0.3">
      <c r="C190" s="57" t="str">
        <f t="shared" si="2"/>
        <v/>
      </c>
      <c r="E190" s="58" t="str" cm="1">
        <f t="array" ref="E190">IFERROR(IF('SAP - Sin Movimiento'!$A190&lt;&gt;"",_xlfn.ARRAYTOTEXT(_xlfn._xlws.FILTER(tblLotes[Lote y Cantidad],tblLotes[Referencia]='SAP - Sin Movimiento'!$A190)),""),"")</f>
        <v/>
      </c>
    </row>
    <row r="191" spans="3:5" x14ac:dyDescent="0.3">
      <c r="C191" s="57" t="str">
        <f t="shared" si="2"/>
        <v/>
      </c>
      <c r="E191" s="58" t="str" cm="1">
        <f t="array" ref="E191">IFERROR(IF('SAP - Sin Movimiento'!$A191&lt;&gt;"",_xlfn.ARRAYTOTEXT(_xlfn._xlws.FILTER(tblLotes[Lote y Cantidad],tblLotes[Referencia]='SAP - Sin Movimiento'!$A191)),""),"")</f>
        <v/>
      </c>
    </row>
    <row r="192" spans="3:5" x14ac:dyDescent="0.3">
      <c r="C192" s="57" t="str">
        <f t="shared" si="2"/>
        <v/>
      </c>
      <c r="E192" s="58" t="str" cm="1">
        <f t="array" ref="E192">IFERROR(IF('SAP - Sin Movimiento'!$A192&lt;&gt;"",_xlfn.ARRAYTOTEXT(_xlfn._xlws.FILTER(tblLotes[Lote y Cantidad],tblLotes[Referencia]='SAP - Sin Movimiento'!$A192)),""),"")</f>
        <v/>
      </c>
    </row>
    <row r="193" spans="3:5" x14ac:dyDescent="0.3">
      <c r="C193" s="57" t="str">
        <f t="shared" si="2"/>
        <v/>
      </c>
      <c r="E193" s="58" t="str" cm="1">
        <f t="array" ref="E193">IFERROR(IF('SAP - Sin Movimiento'!$A193&lt;&gt;"",_xlfn.ARRAYTOTEXT(_xlfn._xlws.FILTER(tblLotes[Lote y Cantidad],tblLotes[Referencia]='SAP - Sin Movimiento'!$A193)),""),"")</f>
        <v/>
      </c>
    </row>
    <row r="194" spans="3:5" x14ac:dyDescent="0.3">
      <c r="C194" s="57" t="str">
        <f t="shared" si="2"/>
        <v/>
      </c>
      <c r="E194" s="58" t="str" cm="1">
        <f t="array" ref="E194">IFERROR(IF('SAP - Sin Movimiento'!$A194&lt;&gt;"",_xlfn.ARRAYTOTEXT(_xlfn._xlws.FILTER(tblLotes[Lote y Cantidad],tblLotes[Referencia]='SAP - Sin Movimiento'!$A194)),""),"")</f>
        <v/>
      </c>
    </row>
    <row r="195" spans="3:5" x14ac:dyDescent="0.3">
      <c r="C195" s="57" t="str">
        <f t="shared" si="2"/>
        <v/>
      </c>
      <c r="E195" s="58" t="str" cm="1">
        <f t="array" ref="E195">IFERROR(IF('SAP - Sin Movimiento'!$A195&lt;&gt;"",_xlfn.ARRAYTOTEXT(_xlfn._xlws.FILTER(tblLotes[Lote y Cantidad],tblLotes[Referencia]='SAP - Sin Movimiento'!$A195)),""),"")</f>
        <v/>
      </c>
    </row>
    <row r="196" spans="3:5" x14ac:dyDescent="0.3">
      <c r="C196" s="57" t="str">
        <f t="shared" si="2"/>
        <v/>
      </c>
      <c r="E196" s="58" t="str" cm="1">
        <f t="array" ref="E196">IFERROR(IF('SAP - Sin Movimiento'!$A196&lt;&gt;"",_xlfn.ARRAYTOTEXT(_xlfn._xlws.FILTER(tblLotes[Lote y Cantidad],tblLotes[Referencia]='SAP - Sin Movimiento'!$A196)),""),"")</f>
        <v/>
      </c>
    </row>
    <row r="197" spans="3:5" x14ac:dyDescent="0.3">
      <c r="C197" s="57" t="str">
        <f t="shared" si="2"/>
        <v/>
      </c>
      <c r="E197" s="58" t="str" cm="1">
        <f t="array" ref="E197">IFERROR(IF('SAP - Sin Movimiento'!$A197&lt;&gt;"",_xlfn.ARRAYTOTEXT(_xlfn._xlws.FILTER(tblLotes[Lote y Cantidad],tblLotes[Referencia]='SAP - Sin Movimiento'!$A197)),""),"")</f>
        <v/>
      </c>
    </row>
    <row r="198" spans="3:5" x14ac:dyDescent="0.3">
      <c r="C198" s="57" t="str">
        <f t="shared" ref="C198:C261" si="3">IF(A198&lt;&gt;"",LEFT($D$2,3),"")</f>
        <v/>
      </c>
      <c r="E198" s="58" t="str" cm="1">
        <f t="array" ref="E198">IFERROR(IF('SAP - Sin Movimiento'!$A198&lt;&gt;"",_xlfn.ARRAYTOTEXT(_xlfn._xlws.FILTER(tblLotes[Lote y Cantidad],tblLotes[Referencia]='SAP - Sin Movimiento'!$A198)),""),"")</f>
        <v/>
      </c>
    </row>
    <row r="199" spans="3:5" x14ac:dyDescent="0.3">
      <c r="C199" s="57" t="str">
        <f t="shared" si="3"/>
        <v/>
      </c>
      <c r="E199" s="58" t="str" cm="1">
        <f t="array" ref="E199">IFERROR(IF('SAP - Sin Movimiento'!$A199&lt;&gt;"",_xlfn.ARRAYTOTEXT(_xlfn._xlws.FILTER(tblLotes[Lote y Cantidad],tblLotes[Referencia]='SAP - Sin Movimiento'!$A199)),""),"")</f>
        <v/>
      </c>
    </row>
    <row r="200" spans="3:5" x14ac:dyDescent="0.3">
      <c r="C200" s="57" t="str">
        <f t="shared" si="3"/>
        <v/>
      </c>
      <c r="E200" s="58" t="str" cm="1">
        <f t="array" ref="E200">IFERROR(IF('SAP - Sin Movimiento'!$A200&lt;&gt;"",_xlfn.ARRAYTOTEXT(_xlfn._xlws.FILTER(tblLotes[Lote y Cantidad],tblLotes[Referencia]='SAP - Sin Movimiento'!$A200)),""),"")</f>
        <v/>
      </c>
    </row>
    <row r="201" spans="3:5" x14ac:dyDescent="0.3">
      <c r="C201" s="57" t="str">
        <f t="shared" si="3"/>
        <v/>
      </c>
      <c r="E201" s="58" t="str" cm="1">
        <f t="array" ref="E201">IFERROR(IF('SAP - Sin Movimiento'!$A201&lt;&gt;"",_xlfn.ARRAYTOTEXT(_xlfn._xlws.FILTER(tblLotes[Lote y Cantidad],tblLotes[Referencia]='SAP - Sin Movimiento'!$A201)),""),"")</f>
        <v/>
      </c>
    </row>
    <row r="202" spans="3:5" x14ac:dyDescent="0.3">
      <c r="C202" s="57" t="str">
        <f t="shared" si="3"/>
        <v/>
      </c>
      <c r="E202" s="58" t="str" cm="1">
        <f t="array" ref="E202">IFERROR(IF('SAP - Sin Movimiento'!$A202&lt;&gt;"",_xlfn.ARRAYTOTEXT(_xlfn._xlws.FILTER(tblLotes[Lote y Cantidad],tblLotes[Referencia]='SAP - Sin Movimiento'!$A202)),""),"")</f>
        <v/>
      </c>
    </row>
    <row r="203" spans="3:5" x14ac:dyDescent="0.3">
      <c r="C203" s="57" t="str">
        <f t="shared" si="3"/>
        <v/>
      </c>
      <c r="E203" s="58" t="str" cm="1">
        <f t="array" ref="E203">IFERROR(IF('SAP - Sin Movimiento'!$A203&lt;&gt;"",_xlfn.ARRAYTOTEXT(_xlfn._xlws.FILTER(tblLotes[Lote y Cantidad],tblLotes[Referencia]='SAP - Sin Movimiento'!$A203)),""),"")</f>
        <v/>
      </c>
    </row>
    <row r="204" spans="3:5" x14ac:dyDescent="0.3">
      <c r="C204" s="57" t="str">
        <f t="shared" si="3"/>
        <v/>
      </c>
      <c r="E204" s="58" t="str" cm="1">
        <f t="array" ref="E204">IFERROR(IF('SAP - Sin Movimiento'!$A204&lt;&gt;"",_xlfn.ARRAYTOTEXT(_xlfn._xlws.FILTER(tblLotes[Lote y Cantidad],tblLotes[Referencia]='SAP - Sin Movimiento'!$A204)),""),"")</f>
        <v/>
      </c>
    </row>
    <row r="205" spans="3:5" x14ac:dyDescent="0.3">
      <c r="C205" s="57" t="str">
        <f t="shared" si="3"/>
        <v/>
      </c>
      <c r="E205" s="58" t="str" cm="1">
        <f t="array" ref="E205">IFERROR(IF('SAP - Sin Movimiento'!$A205&lt;&gt;"",_xlfn.ARRAYTOTEXT(_xlfn._xlws.FILTER(tblLotes[Lote y Cantidad],tblLotes[Referencia]='SAP - Sin Movimiento'!$A205)),""),"")</f>
        <v/>
      </c>
    </row>
    <row r="206" spans="3:5" x14ac:dyDescent="0.3">
      <c r="C206" s="57" t="str">
        <f t="shared" si="3"/>
        <v/>
      </c>
      <c r="E206" s="58" t="str" cm="1">
        <f t="array" ref="E206">IFERROR(IF('SAP - Sin Movimiento'!$A206&lt;&gt;"",_xlfn.ARRAYTOTEXT(_xlfn._xlws.FILTER(tblLotes[Lote y Cantidad],tblLotes[Referencia]='SAP - Sin Movimiento'!$A206)),""),"")</f>
        <v/>
      </c>
    </row>
    <row r="207" spans="3:5" x14ac:dyDescent="0.3">
      <c r="C207" s="57" t="str">
        <f t="shared" si="3"/>
        <v/>
      </c>
      <c r="E207" s="58" t="str" cm="1">
        <f t="array" ref="E207">IFERROR(IF('SAP - Sin Movimiento'!$A207&lt;&gt;"",_xlfn.ARRAYTOTEXT(_xlfn._xlws.FILTER(tblLotes[Lote y Cantidad],tblLotes[Referencia]='SAP - Sin Movimiento'!$A207)),""),"")</f>
        <v/>
      </c>
    </row>
    <row r="208" spans="3:5" x14ac:dyDescent="0.3">
      <c r="C208" s="57" t="str">
        <f t="shared" si="3"/>
        <v/>
      </c>
      <c r="E208" s="58" t="str" cm="1">
        <f t="array" ref="E208">IFERROR(IF('SAP - Sin Movimiento'!$A208&lt;&gt;"",_xlfn.ARRAYTOTEXT(_xlfn._xlws.FILTER(tblLotes[Lote y Cantidad],tblLotes[Referencia]='SAP - Sin Movimiento'!$A208)),""),"")</f>
        <v/>
      </c>
    </row>
    <row r="209" spans="3:5" x14ac:dyDescent="0.3">
      <c r="C209" s="57" t="str">
        <f t="shared" si="3"/>
        <v/>
      </c>
      <c r="E209" s="58" t="str" cm="1">
        <f t="array" ref="E209">IFERROR(IF('SAP - Sin Movimiento'!$A209&lt;&gt;"",_xlfn.ARRAYTOTEXT(_xlfn._xlws.FILTER(tblLotes[Lote y Cantidad],tblLotes[Referencia]='SAP - Sin Movimiento'!$A209)),""),"")</f>
        <v/>
      </c>
    </row>
    <row r="210" spans="3:5" x14ac:dyDescent="0.3">
      <c r="C210" s="57" t="str">
        <f t="shared" si="3"/>
        <v/>
      </c>
      <c r="E210" s="58" t="str" cm="1">
        <f t="array" ref="E210">IFERROR(IF('SAP - Sin Movimiento'!$A210&lt;&gt;"",_xlfn.ARRAYTOTEXT(_xlfn._xlws.FILTER(tblLotes[Lote y Cantidad],tblLotes[Referencia]='SAP - Sin Movimiento'!$A210)),""),"")</f>
        <v/>
      </c>
    </row>
    <row r="211" spans="3:5" x14ac:dyDescent="0.3">
      <c r="C211" s="57" t="str">
        <f t="shared" si="3"/>
        <v/>
      </c>
      <c r="E211" s="58" t="str" cm="1">
        <f t="array" ref="E211">IFERROR(IF('SAP - Sin Movimiento'!$A211&lt;&gt;"",_xlfn.ARRAYTOTEXT(_xlfn._xlws.FILTER(tblLotes[Lote y Cantidad],tblLotes[Referencia]='SAP - Sin Movimiento'!$A211)),""),"")</f>
        <v/>
      </c>
    </row>
    <row r="212" spans="3:5" x14ac:dyDescent="0.3">
      <c r="C212" s="57" t="str">
        <f t="shared" si="3"/>
        <v/>
      </c>
      <c r="E212" s="58" t="str" cm="1">
        <f t="array" ref="E212">IFERROR(IF('SAP - Sin Movimiento'!$A212&lt;&gt;"",_xlfn.ARRAYTOTEXT(_xlfn._xlws.FILTER(tblLotes[Lote y Cantidad],tblLotes[Referencia]='SAP - Sin Movimiento'!$A212)),""),"")</f>
        <v/>
      </c>
    </row>
    <row r="213" spans="3:5" x14ac:dyDescent="0.3">
      <c r="C213" s="57" t="str">
        <f t="shared" si="3"/>
        <v/>
      </c>
      <c r="E213" s="58" t="str" cm="1">
        <f t="array" ref="E213">IFERROR(IF('SAP - Sin Movimiento'!$A213&lt;&gt;"",_xlfn.ARRAYTOTEXT(_xlfn._xlws.FILTER(tblLotes[Lote y Cantidad],tblLotes[Referencia]='SAP - Sin Movimiento'!$A213)),""),"")</f>
        <v/>
      </c>
    </row>
    <row r="214" spans="3:5" x14ac:dyDescent="0.3">
      <c r="C214" s="57" t="str">
        <f t="shared" si="3"/>
        <v/>
      </c>
      <c r="E214" s="58" t="str" cm="1">
        <f t="array" ref="E214">IFERROR(IF('SAP - Sin Movimiento'!$A214&lt;&gt;"",_xlfn.ARRAYTOTEXT(_xlfn._xlws.FILTER(tblLotes[Lote y Cantidad],tblLotes[Referencia]='SAP - Sin Movimiento'!$A214)),""),"")</f>
        <v/>
      </c>
    </row>
    <row r="215" spans="3:5" x14ac:dyDescent="0.3">
      <c r="C215" s="57" t="str">
        <f t="shared" si="3"/>
        <v/>
      </c>
      <c r="E215" s="58" t="str" cm="1">
        <f t="array" ref="E215">IFERROR(IF('SAP - Sin Movimiento'!$A215&lt;&gt;"",_xlfn.ARRAYTOTEXT(_xlfn._xlws.FILTER(tblLotes[Lote y Cantidad],tblLotes[Referencia]='SAP - Sin Movimiento'!$A215)),""),"")</f>
        <v/>
      </c>
    </row>
    <row r="216" spans="3:5" x14ac:dyDescent="0.3">
      <c r="C216" s="57" t="str">
        <f t="shared" si="3"/>
        <v/>
      </c>
      <c r="E216" s="58" t="str" cm="1">
        <f t="array" ref="E216">IFERROR(IF('SAP - Sin Movimiento'!$A216&lt;&gt;"",_xlfn.ARRAYTOTEXT(_xlfn._xlws.FILTER(tblLotes[Lote y Cantidad],tblLotes[Referencia]='SAP - Sin Movimiento'!$A216)),""),"")</f>
        <v/>
      </c>
    </row>
    <row r="217" spans="3:5" x14ac:dyDescent="0.3">
      <c r="C217" s="57" t="str">
        <f t="shared" si="3"/>
        <v/>
      </c>
      <c r="E217" s="58" t="str" cm="1">
        <f t="array" ref="E217">IFERROR(IF('SAP - Sin Movimiento'!$A217&lt;&gt;"",_xlfn.ARRAYTOTEXT(_xlfn._xlws.FILTER(tblLotes[Lote y Cantidad],tblLotes[Referencia]='SAP - Sin Movimiento'!$A217)),""),"")</f>
        <v/>
      </c>
    </row>
    <row r="218" spans="3:5" x14ac:dyDescent="0.3">
      <c r="C218" s="57" t="str">
        <f t="shared" si="3"/>
        <v/>
      </c>
      <c r="E218" s="58" t="str" cm="1">
        <f t="array" ref="E218">IFERROR(IF('SAP - Sin Movimiento'!$A218&lt;&gt;"",_xlfn.ARRAYTOTEXT(_xlfn._xlws.FILTER(tblLotes[Lote y Cantidad],tblLotes[Referencia]='SAP - Sin Movimiento'!$A218)),""),"")</f>
        <v/>
      </c>
    </row>
    <row r="219" spans="3:5" x14ac:dyDescent="0.3">
      <c r="C219" s="57" t="str">
        <f t="shared" si="3"/>
        <v/>
      </c>
      <c r="E219" s="58" t="str" cm="1">
        <f t="array" ref="E219">IFERROR(IF('SAP - Sin Movimiento'!$A219&lt;&gt;"",_xlfn.ARRAYTOTEXT(_xlfn._xlws.FILTER(tblLotes[Lote y Cantidad],tblLotes[Referencia]='SAP - Sin Movimiento'!$A219)),""),"")</f>
        <v/>
      </c>
    </row>
    <row r="220" spans="3:5" x14ac:dyDescent="0.3">
      <c r="C220" s="57" t="str">
        <f t="shared" si="3"/>
        <v/>
      </c>
      <c r="E220" s="58" t="str" cm="1">
        <f t="array" ref="E220">IFERROR(IF('SAP - Sin Movimiento'!$A220&lt;&gt;"",_xlfn.ARRAYTOTEXT(_xlfn._xlws.FILTER(tblLotes[Lote y Cantidad],tblLotes[Referencia]='SAP - Sin Movimiento'!$A220)),""),"")</f>
        <v/>
      </c>
    </row>
    <row r="221" spans="3:5" x14ac:dyDescent="0.3">
      <c r="C221" s="57" t="str">
        <f t="shared" si="3"/>
        <v/>
      </c>
      <c r="E221" s="58" t="str" cm="1">
        <f t="array" ref="E221">IFERROR(IF('SAP - Sin Movimiento'!$A221&lt;&gt;"",_xlfn.ARRAYTOTEXT(_xlfn._xlws.FILTER(tblLotes[Lote y Cantidad],tblLotes[Referencia]='SAP - Sin Movimiento'!$A221)),""),"")</f>
        <v/>
      </c>
    </row>
    <row r="222" spans="3:5" x14ac:dyDescent="0.3">
      <c r="C222" s="57" t="str">
        <f t="shared" si="3"/>
        <v/>
      </c>
      <c r="E222" s="58" t="str" cm="1">
        <f t="array" ref="E222">IFERROR(IF('SAP - Sin Movimiento'!$A222&lt;&gt;"",_xlfn.ARRAYTOTEXT(_xlfn._xlws.FILTER(tblLotes[Lote y Cantidad],tblLotes[Referencia]='SAP - Sin Movimiento'!$A222)),""),"")</f>
        <v/>
      </c>
    </row>
    <row r="223" spans="3:5" x14ac:dyDescent="0.3">
      <c r="C223" s="57" t="str">
        <f t="shared" si="3"/>
        <v/>
      </c>
      <c r="E223" s="58" t="str" cm="1">
        <f t="array" ref="E223">IFERROR(IF('SAP - Sin Movimiento'!$A223&lt;&gt;"",_xlfn.ARRAYTOTEXT(_xlfn._xlws.FILTER(tblLotes[Lote y Cantidad],tblLotes[Referencia]='SAP - Sin Movimiento'!$A223)),""),"")</f>
        <v/>
      </c>
    </row>
    <row r="224" spans="3:5" x14ac:dyDescent="0.3">
      <c r="C224" s="57" t="str">
        <f t="shared" si="3"/>
        <v/>
      </c>
      <c r="E224" s="58" t="str" cm="1">
        <f t="array" ref="E224">IFERROR(IF('SAP - Sin Movimiento'!$A224&lt;&gt;"",_xlfn.ARRAYTOTEXT(_xlfn._xlws.FILTER(tblLotes[Lote y Cantidad],tblLotes[Referencia]='SAP - Sin Movimiento'!$A224)),""),"")</f>
        <v/>
      </c>
    </row>
    <row r="225" spans="3:5" x14ac:dyDescent="0.3">
      <c r="C225" s="57" t="str">
        <f t="shared" si="3"/>
        <v/>
      </c>
      <c r="E225" s="58" t="str" cm="1">
        <f t="array" ref="E225">IFERROR(IF('SAP - Sin Movimiento'!$A225&lt;&gt;"",_xlfn.ARRAYTOTEXT(_xlfn._xlws.FILTER(tblLotes[Lote y Cantidad],tblLotes[Referencia]='SAP - Sin Movimiento'!$A225)),""),"")</f>
        <v/>
      </c>
    </row>
    <row r="226" spans="3:5" x14ac:dyDescent="0.3">
      <c r="C226" s="57" t="str">
        <f t="shared" si="3"/>
        <v/>
      </c>
      <c r="E226" s="58" t="str" cm="1">
        <f t="array" ref="E226">IFERROR(IF('SAP - Sin Movimiento'!$A226&lt;&gt;"",_xlfn.ARRAYTOTEXT(_xlfn._xlws.FILTER(tblLotes[Lote y Cantidad],tblLotes[Referencia]='SAP - Sin Movimiento'!$A226)),""),"")</f>
        <v/>
      </c>
    </row>
    <row r="227" spans="3:5" x14ac:dyDescent="0.3">
      <c r="C227" s="57" t="str">
        <f t="shared" si="3"/>
        <v/>
      </c>
      <c r="E227" s="58" t="str" cm="1">
        <f t="array" ref="E227">IFERROR(IF('SAP - Sin Movimiento'!$A227&lt;&gt;"",_xlfn.ARRAYTOTEXT(_xlfn._xlws.FILTER(tblLotes[Lote y Cantidad],tblLotes[Referencia]='SAP - Sin Movimiento'!$A227)),""),"")</f>
        <v/>
      </c>
    </row>
    <row r="228" spans="3:5" x14ac:dyDescent="0.3">
      <c r="C228" s="57" t="str">
        <f t="shared" si="3"/>
        <v/>
      </c>
      <c r="E228" s="58" t="str" cm="1">
        <f t="array" ref="E228">IFERROR(IF('SAP - Sin Movimiento'!$A228&lt;&gt;"",_xlfn.ARRAYTOTEXT(_xlfn._xlws.FILTER(tblLotes[Lote y Cantidad],tblLotes[Referencia]='SAP - Sin Movimiento'!$A228)),""),"")</f>
        <v/>
      </c>
    </row>
    <row r="229" spans="3:5" x14ac:dyDescent="0.3">
      <c r="C229" s="57" t="str">
        <f t="shared" si="3"/>
        <v/>
      </c>
      <c r="E229" s="58" t="str" cm="1">
        <f t="array" ref="E229">IFERROR(IF('SAP - Sin Movimiento'!$A229&lt;&gt;"",_xlfn.ARRAYTOTEXT(_xlfn._xlws.FILTER(tblLotes[Lote y Cantidad],tblLotes[Referencia]='SAP - Sin Movimiento'!$A229)),""),"")</f>
        <v/>
      </c>
    </row>
    <row r="230" spans="3:5" x14ac:dyDescent="0.3">
      <c r="C230" s="57" t="str">
        <f t="shared" si="3"/>
        <v/>
      </c>
      <c r="E230" s="58" t="str" cm="1">
        <f t="array" ref="E230">IFERROR(IF('SAP - Sin Movimiento'!$A230&lt;&gt;"",_xlfn.ARRAYTOTEXT(_xlfn._xlws.FILTER(tblLotes[Lote y Cantidad],tblLotes[Referencia]='SAP - Sin Movimiento'!$A230)),""),"")</f>
        <v/>
      </c>
    </row>
    <row r="231" spans="3:5" x14ac:dyDescent="0.3">
      <c r="C231" s="57" t="str">
        <f t="shared" si="3"/>
        <v/>
      </c>
      <c r="E231" s="58" t="str" cm="1">
        <f t="array" ref="E231">IFERROR(IF('SAP - Sin Movimiento'!$A231&lt;&gt;"",_xlfn.ARRAYTOTEXT(_xlfn._xlws.FILTER(tblLotes[Lote y Cantidad],tblLotes[Referencia]='SAP - Sin Movimiento'!$A231)),""),"")</f>
        <v/>
      </c>
    </row>
    <row r="232" spans="3:5" x14ac:dyDescent="0.3">
      <c r="C232" s="57" t="str">
        <f t="shared" si="3"/>
        <v/>
      </c>
      <c r="E232" s="58" t="str" cm="1">
        <f t="array" ref="E232">IFERROR(IF('SAP - Sin Movimiento'!$A232&lt;&gt;"",_xlfn.ARRAYTOTEXT(_xlfn._xlws.FILTER(tblLotes[Lote y Cantidad],tblLotes[Referencia]='SAP - Sin Movimiento'!$A232)),""),"")</f>
        <v/>
      </c>
    </row>
    <row r="233" spans="3:5" x14ac:dyDescent="0.3">
      <c r="C233" s="57" t="str">
        <f t="shared" si="3"/>
        <v/>
      </c>
      <c r="E233" s="58" t="str" cm="1">
        <f t="array" ref="E233">IFERROR(IF('SAP - Sin Movimiento'!$A233&lt;&gt;"",_xlfn.ARRAYTOTEXT(_xlfn._xlws.FILTER(tblLotes[Lote y Cantidad],tblLotes[Referencia]='SAP - Sin Movimiento'!$A233)),""),"")</f>
        <v/>
      </c>
    </row>
    <row r="234" spans="3:5" x14ac:dyDescent="0.3">
      <c r="C234" s="57" t="str">
        <f t="shared" si="3"/>
        <v/>
      </c>
      <c r="E234" s="58" t="str" cm="1">
        <f t="array" ref="E234">IFERROR(IF('SAP - Sin Movimiento'!$A234&lt;&gt;"",_xlfn.ARRAYTOTEXT(_xlfn._xlws.FILTER(tblLotes[Lote y Cantidad],tblLotes[Referencia]='SAP - Sin Movimiento'!$A234)),""),"")</f>
        <v/>
      </c>
    </row>
    <row r="235" spans="3:5" x14ac:dyDescent="0.3">
      <c r="C235" s="57" t="str">
        <f t="shared" si="3"/>
        <v/>
      </c>
      <c r="E235" s="58" t="str" cm="1">
        <f t="array" ref="E235">IFERROR(IF('SAP - Sin Movimiento'!$A235&lt;&gt;"",_xlfn.ARRAYTOTEXT(_xlfn._xlws.FILTER(tblLotes[Lote y Cantidad],tblLotes[Referencia]='SAP - Sin Movimiento'!$A235)),""),"")</f>
        <v/>
      </c>
    </row>
    <row r="236" spans="3:5" x14ac:dyDescent="0.3">
      <c r="C236" s="57" t="str">
        <f t="shared" si="3"/>
        <v/>
      </c>
      <c r="E236" s="58" t="str" cm="1">
        <f t="array" ref="E236">IFERROR(IF('SAP - Sin Movimiento'!$A236&lt;&gt;"",_xlfn.ARRAYTOTEXT(_xlfn._xlws.FILTER(tblLotes[Lote y Cantidad],tblLotes[Referencia]='SAP - Sin Movimiento'!$A236)),""),"")</f>
        <v/>
      </c>
    </row>
    <row r="237" spans="3:5" x14ac:dyDescent="0.3">
      <c r="C237" s="57" t="str">
        <f t="shared" si="3"/>
        <v/>
      </c>
      <c r="E237" s="58" t="str" cm="1">
        <f t="array" ref="E237">IFERROR(IF('SAP - Sin Movimiento'!$A237&lt;&gt;"",_xlfn.ARRAYTOTEXT(_xlfn._xlws.FILTER(tblLotes[Lote y Cantidad],tblLotes[Referencia]='SAP - Sin Movimiento'!$A237)),""),"")</f>
        <v/>
      </c>
    </row>
    <row r="238" spans="3:5" x14ac:dyDescent="0.3">
      <c r="C238" s="57" t="str">
        <f t="shared" si="3"/>
        <v/>
      </c>
      <c r="E238" s="58" t="str" cm="1">
        <f t="array" ref="E238">IFERROR(IF('SAP - Sin Movimiento'!$A238&lt;&gt;"",_xlfn.ARRAYTOTEXT(_xlfn._xlws.FILTER(tblLotes[Lote y Cantidad],tblLotes[Referencia]='SAP - Sin Movimiento'!$A238)),""),"")</f>
        <v/>
      </c>
    </row>
    <row r="239" spans="3:5" x14ac:dyDescent="0.3">
      <c r="C239" s="57" t="str">
        <f t="shared" si="3"/>
        <v/>
      </c>
      <c r="E239" s="58" t="str" cm="1">
        <f t="array" ref="E239">IFERROR(IF('SAP - Sin Movimiento'!$A239&lt;&gt;"",_xlfn.ARRAYTOTEXT(_xlfn._xlws.FILTER(tblLotes[Lote y Cantidad],tblLotes[Referencia]='SAP - Sin Movimiento'!$A239)),""),"")</f>
        <v/>
      </c>
    </row>
    <row r="240" spans="3:5" x14ac:dyDescent="0.3">
      <c r="C240" s="57" t="str">
        <f t="shared" si="3"/>
        <v/>
      </c>
      <c r="E240" s="58" t="str" cm="1">
        <f t="array" ref="E240">IFERROR(IF('SAP - Sin Movimiento'!$A240&lt;&gt;"",_xlfn.ARRAYTOTEXT(_xlfn._xlws.FILTER(tblLotes[Lote y Cantidad],tblLotes[Referencia]='SAP - Sin Movimiento'!$A240)),""),"")</f>
        <v/>
      </c>
    </row>
    <row r="241" spans="3:5" x14ac:dyDescent="0.3">
      <c r="C241" s="57" t="str">
        <f t="shared" si="3"/>
        <v/>
      </c>
      <c r="E241" s="58" t="str" cm="1">
        <f t="array" ref="E241">IFERROR(IF('SAP - Sin Movimiento'!$A241&lt;&gt;"",_xlfn.ARRAYTOTEXT(_xlfn._xlws.FILTER(tblLotes[Lote y Cantidad],tblLotes[Referencia]='SAP - Sin Movimiento'!$A241)),""),"")</f>
        <v/>
      </c>
    </row>
    <row r="242" spans="3:5" x14ac:dyDescent="0.3">
      <c r="C242" s="57" t="str">
        <f t="shared" si="3"/>
        <v/>
      </c>
      <c r="E242" s="58" t="str" cm="1">
        <f t="array" ref="E242">IFERROR(IF('SAP - Sin Movimiento'!$A242&lt;&gt;"",_xlfn.ARRAYTOTEXT(_xlfn._xlws.FILTER(tblLotes[Lote y Cantidad],tblLotes[Referencia]='SAP - Sin Movimiento'!$A242)),""),"")</f>
        <v/>
      </c>
    </row>
    <row r="243" spans="3:5" x14ac:dyDescent="0.3">
      <c r="C243" s="57" t="str">
        <f t="shared" si="3"/>
        <v/>
      </c>
      <c r="E243" s="58" t="str" cm="1">
        <f t="array" ref="E243">IFERROR(IF('SAP - Sin Movimiento'!$A243&lt;&gt;"",_xlfn.ARRAYTOTEXT(_xlfn._xlws.FILTER(tblLotes[Lote y Cantidad],tblLotes[Referencia]='SAP - Sin Movimiento'!$A243)),""),"")</f>
        <v/>
      </c>
    </row>
    <row r="244" spans="3:5" x14ac:dyDescent="0.3">
      <c r="C244" s="57" t="str">
        <f t="shared" si="3"/>
        <v/>
      </c>
      <c r="E244" s="58" t="str" cm="1">
        <f t="array" ref="E244">IFERROR(IF('SAP - Sin Movimiento'!$A244&lt;&gt;"",_xlfn.ARRAYTOTEXT(_xlfn._xlws.FILTER(tblLotes[Lote y Cantidad],tblLotes[Referencia]='SAP - Sin Movimiento'!$A244)),""),"")</f>
        <v/>
      </c>
    </row>
    <row r="245" spans="3:5" x14ac:dyDescent="0.3">
      <c r="C245" s="57" t="str">
        <f t="shared" si="3"/>
        <v/>
      </c>
      <c r="E245" s="58" t="str" cm="1">
        <f t="array" ref="E245">IFERROR(IF('SAP - Sin Movimiento'!$A245&lt;&gt;"",_xlfn.ARRAYTOTEXT(_xlfn._xlws.FILTER(tblLotes[Lote y Cantidad],tblLotes[Referencia]='SAP - Sin Movimiento'!$A245)),""),"")</f>
        <v/>
      </c>
    </row>
    <row r="246" spans="3:5" x14ac:dyDescent="0.3">
      <c r="C246" s="57" t="str">
        <f t="shared" si="3"/>
        <v/>
      </c>
      <c r="E246" s="58" t="str" cm="1">
        <f t="array" ref="E246">IFERROR(IF('SAP - Sin Movimiento'!$A246&lt;&gt;"",_xlfn.ARRAYTOTEXT(_xlfn._xlws.FILTER(tblLotes[Lote y Cantidad],tblLotes[Referencia]='SAP - Sin Movimiento'!$A246)),""),"")</f>
        <v/>
      </c>
    </row>
    <row r="247" spans="3:5" x14ac:dyDescent="0.3">
      <c r="C247" s="57" t="str">
        <f t="shared" si="3"/>
        <v/>
      </c>
      <c r="E247" s="58" t="str" cm="1">
        <f t="array" ref="E247">IFERROR(IF('SAP - Sin Movimiento'!$A247&lt;&gt;"",_xlfn.ARRAYTOTEXT(_xlfn._xlws.FILTER(tblLotes[Lote y Cantidad],tblLotes[Referencia]='SAP - Sin Movimiento'!$A247)),""),"")</f>
        <v/>
      </c>
    </row>
    <row r="248" spans="3:5" x14ac:dyDescent="0.3">
      <c r="C248" s="57" t="str">
        <f t="shared" si="3"/>
        <v/>
      </c>
      <c r="E248" s="58" t="str" cm="1">
        <f t="array" ref="E248">IFERROR(IF('SAP - Sin Movimiento'!$A248&lt;&gt;"",_xlfn.ARRAYTOTEXT(_xlfn._xlws.FILTER(tblLotes[Lote y Cantidad],tblLotes[Referencia]='SAP - Sin Movimiento'!$A248)),""),"")</f>
        <v/>
      </c>
    </row>
    <row r="249" spans="3:5" x14ac:dyDescent="0.3">
      <c r="C249" s="57" t="str">
        <f t="shared" si="3"/>
        <v/>
      </c>
      <c r="E249" s="58" t="str" cm="1">
        <f t="array" ref="E249">IFERROR(IF('SAP - Sin Movimiento'!$A249&lt;&gt;"",_xlfn.ARRAYTOTEXT(_xlfn._xlws.FILTER(tblLotes[Lote y Cantidad],tblLotes[Referencia]='SAP - Sin Movimiento'!$A249)),""),"")</f>
        <v/>
      </c>
    </row>
    <row r="250" spans="3:5" x14ac:dyDescent="0.3">
      <c r="C250" s="57" t="str">
        <f t="shared" si="3"/>
        <v/>
      </c>
      <c r="E250" s="58" t="str" cm="1">
        <f t="array" ref="E250">IFERROR(IF('SAP - Sin Movimiento'!$A250&lt;&gt;"",_xlfn.ARRAYTOTEXT(_xlfn._xlws.FILTER(tblLotes[Lote y Cantidad],tblLotes[Referencia]='SAP - Sin Movimiento'!$A250)),""),"")</f>
        <v/>
      </c>
    </row>
    <row r="251" spans="3:5" x14ac:dyDescent="0.3">
      <c r="C251" s="57" t="str">
        <f t="shared" si="3"/>
        <v/>
      </c>
      <c r="E251" s="58" t="str" cm="1">
        <f t="array" ref="E251">IFERROR(IF('SAP - Sin Movimiento'!$A251&lt;&gt;"",_xlfn.ARRAYTOTEXT(_xlfn._xlws.FILTER(tblLotes[Lote y Cantidad],tblLotes[Referencia]='SAP - Sin Movimiento'!$A251)),""),"")</f>
        <v/>
      </c>
    </row>
    <row r="252" spans="3:5" x14ac:dyDescent="0.3">
      <c r="C252" s="57" t="str">
        <f t="shared" si="3"/>
        <v/>
      </c>
      <c r="E252" s="58" t="str" cm="1">
        <f t="array" ref="E252">IFERROR(IF('SAP - Sin Movimiento'!$A252&lt;&gt;"",_xlfn.ARRAYTOTEXT(_xlfn._xlws.FILTER(tblLotes[Lote y Cantidad],tblLotes[Referencia]='SAP - Sin Movimiento'!$A252)),""),"")</f>
        <v/>
      </c>
    </row>
    <row r="253" spans="3:5" x14ac:dyDescent="0.3">
      <c r="C253" s="57" t="str">
        <f t="shared" si="3"/>
        <v/>
      </c>
      <c r="E253" s="58" t="str" cm="1">
        <f t="array" ref="E253">IFERROR(IF('SAP - Sin Movimiento'!$A253&lt;&gt;"",_xlfn.ARRAYTOTEXT(_xlfn._xlws.FILTER(tblLotes[Lote y Cantidad],tblLotes[Referencia]='SAP - Sin Movimiento'!$A253)),""),"")</f>
        <v/>
      </c>
    </row>
    <row r="254" spans="3:5" x14ac:dyDescent="0.3">
      <c r="C254" s="57" t="str">
        <f t="shared" si="3"/>
        <v/>
      </c>
      <c r="E254" s="58" t="str" cm="1">
        <f t="array" ref="E254">IFERROR(IF('SAP - Sin Movimiento'!$A254&lt;&gt;"",_xlfn.ARRAYTOTEXT(_xlfn._xlws.FILTER(tblLotes[Lote y Cantidad],tblLotes[Referencia]='SAP - Sin Movimiento'!$A254)),""),"")</f>
        <v/>
      </c>
    </row>
    <row r="255" spans="3:5" x14ac:dyDescent="0.3">
      <c r="C255" s="57" t="str">
        <f t="shared" si="3"/>
        <v/>
      </c>
      <c r="E255" s="58" t="str" cm="1">
        <f t="array" ref="E255">IFERROR(IF('SAP - Sin Movimiento'!$A255&lt;&gt;"",_xlfn.ARRAYTOTEXT(_xlfn._xlws.FILTER(tblLotes[Lote y Cantidad],tblLotes[Referencia]='SAP - Sin Movimiento'!$A255)),""),"")</f>
        <v/>
      </c>
    </row>
    <row r="256" spans="3:5" x14ac:dyDescent="0.3">
      <c r="C256" s="57" t="str">
        <f t="shared" si="3"/>
        <v/>
      </c>
      <c r="E256" s="58" t="str" cm="1">
        <f t="array" ref="E256">IFERROR(IF('SAP - Sin Movimiento'!$A256&lt;&gt;"",_xlfn.ARRAYTOTEXT(_xlfn._xlws.FILTER(tblLotes[Lote y Cantidad],tblLotes[Referencia]='SAP - Sin Movimiento'!$A256)),""),"")</f>
        <v/>
      </c>
    </row>
    <row r="257" spans="3:5" x14ac:dyDescent="0.3">
      <c r="C257" s="57" t="str">
        <f t="shared" si="3"/>
        <v/>
      </c>
      <c r="E257" s="58" t="str" cm="1">
        <f t="array" ref="E257">IFERROR(IF('SAP - Sin Movimiento'!$A257&lt;&gt;"",_xlfn.ARRAYTOTEXT(_xlfn._xlws.FILTER(tblLotes[Lote y Cantidad],tblLotes[Referencia]='SAP - Sin Movimiento'!$A257)),""),"")</f>
        <v/>
      </c>
    </row>
    <row r="258" spans="3:5" x14ac:dyDescent="0.3">
      <c r="C258" s="57" t="str">
        <f t="shared" si="3"/>
        <v/>
      </c>
      <c r="E258" s="58" t="str" cm="1">
        <f t="array" ref="E258">IFERROR(IF('SAP - Sin Movimiento'!$A258&lt;&gt;"",_xlfn.ARRAYTOTEXT(_xlfn._xlws.FILTER(tblLotes[Lote y Cantidad],tblLotes[Referencia]='SAP - Sin Movimiento'!$A258)),""),"")</f>
        <v/>
      </c>
    </row>
    <row r="259" spans="3:5" x14ac:dyDescent="0.3">
      <c r="C259" s="57" t="str">
        <f t="shared" si="3"/>
        <v/>
      </c>
      <c r="E259" s="58" t="str" cm="1">
        <f t="array" ref="E259">IFERROR(IF('SAP - Sin Movimiento'!$A259&lt;&gt;"",_xlfn.ARRAYTOTEXT(_xlfn._xlws.FILTER(tblLotes[Lote y Cantidad],tblLotes[Referencia]='SAP - Sin Movimiento'!$A259)),""),"")</f>
        <v/>
      </c>
    </row>
    <row r="260" spans="3:5" x14ac:dyDescent="0.3">
      <c r="C260" s="57" t="str">
        <f t="shared" si="3"/>
        <v/>
      </c>
      <c r="E260" s="58" t="str" cm="1">
        <f t="array" ref="E260">IFERROR(IF('SAP - Sin Movimiento'!$A260&lt;&gt;"",_xlfn.ARRAYTOTEXT(_xlfn._xlws.FILTER(tblLotes[Lote y Cantidad],tblLotes[Referencia]='SAP - Sin Movimiento'!$A260)),""),"")</f>
        <v/>
      </c>
    </row>
    <row r="261" spans="3:5" x14ac:dyDescent="0.3">
      <c r="C261" s="57" t="str">
        <f t="shared" si="3"/>
        <v/>
      </c>
      <c r="E261" s="58" t="str" cm="1">
        <f t="array" ref="E261">IFERROR(IF('SAP - Sin Movimiento'!$A261&lt;&gt;"",_xlfn.ARRAYTOTEXT(_xlfn._xlws.FILTER(tblLotes[Lote y Cantidad],tblLotes[Referencia]='SAP - Sin Movimiento'!$A261)),""),"")</f>
        <v/>
      </c>
    </row>
    <row r="262" spans="3:5" x14ac:dyDescent="0.3">
      <c r="C262" s="57" t="str">
        <f t="shared" ref="C262:C325" si="4">IF(A262&lt;&gt;"",LEFT($D$2,3),"")</f>
        <v/>
      </c>
      <c r="E262" s="58" t="str" cm="1">
        <f t="array" ref="E262">IFERROR(IF('SAP - Sin Movimiento'!$A262&lt;&gt;"",_xlfn.ARRAYTOTEXT(_xlfn._xlws.FILTER(tblLotes[Lote y Cantidad],tblLotes[Referencia]='SAP - Sin Movimiento'!$A262)),""),"")</f>
        <v/>
      </c>
    </row>
    <row r="263" spans="3:5" x14ac:dyDescent="0.3">
      <c r="C263" s="57" t="str">
        <f t="shared" si="4"/>
        <v/>
      </c>
      <c r="E263" s="58" t="str" cm="1">
        <f t="array" ref="E263">IFERROR(IF('SAP - Sin Movimiento'!$A263&lt;&gt;"",_xlfn.ARRAYTOTEXT(_xlfn._xlws.FILTER(tblLotes[Lote y Cantidad],tblLotes[Referencia]='SAP - Sin Movimiento'!$A263)),""),"")</f>
        <v/>
      </c>
    </row>
    <row r="264" spans="3:5" x14ac:dyDescent="0.3">
      <c r="C264" s="57" t="str">
        <f t="shared" si="4"/>
        <v/>
      </c>
      <c r="E264" s="58" t="str" cm="1">
        <f t="array" ref="E264">IFERROR(IF('SAP - Sin Movimiento'!$A264&lt;&gt;"",_xlfn.ARRAYTOTEXT(_xlfn._xlws.FILTER(tblLotes[Lote y Cantidad],tblLotes[Referencia]='SAP - Sin Movimiento'!$A264)),""),"")</f>
        <v/>
      </c>
    </row>
    <row r="265" spans="3:5" x14ac:dyDescent="0.3">
      <c r="C265" s="57" t="str">
        <f t="shared" si="4"/>
        <v/>
      </c>
      <c r="E265" s="58" t="str" cm="1">
        <f t="array" ref="E265">IFERROR(IF('SAP - Sin Movimiento'!$A265&lt;&gt;"",_xlfn.ARRAYTOTEXT(_xlfn._xlws.FILTER(tblLotes[Lote y Cantidad],tblLotes[Referencia]='SAP - Sin Movimiento'!$A265)),""),"")</f>
        <v/>
      </c>
    </row>
    <row r="266" spans="3:5" x14ac:dyDescent="0.3">
      <c r="C266" s="57" t="str">
        <f t="shared" si="4"/>
        <v/>
      </c>
      <c r="E266" s="58" t="str" cm="1">
        <f t="array" ref="E266">IFERROR(IF('SAP - Sin Movimiento'!$A266&lt;&gt;"",_xlfn.ARRAYTOTEXT(_xlfn._xlws.FILTER(tblLotes[Lote y Cantidad],tblLotes[Referencia]='SAP - Sin Movimiento'!$A266)),""),"")</f>
        <v/>
      </c>
    </row>
    <row r="267" spans="3:5" x14ac:dyDescent="0.3">
      <c r="C267" s="57" t="str">
        <f t="shared" si="4"/>
        <v/>
      </c>
      <c r="E267" s="58" t="str" cm="1">
        <f t="array" ref="E267">IFERROR(IF('SAP - Sin Movimiento'!$A267&lt;&gt;"",_xlfn.ARRAYTOTEXT(_xlfn._xlws.FILTER(tblLotes[Lote y Cantidad],tblLotes[Referencia]='SAP - Sin Movimiento'!$A267)),""),"")</f>
        <v/>
      </c>
    </row>
    <row r="268" spans="3:5" x14ac:dyDescent="0.3">
      <c r="C268" s="57" t="str">
        <f t="shared" si="4"/>
        <v/>
      </c>
      <c r="E268" s="58" t="str" cm="1">
        <f t="array" ref="E268">IFERROR(IF('SAP - Sin Movimiento'!$A268&lt;&gt;"",_xlfn.ARRAYTOTEXT(_xlfn._xlws.FILTER(tblLotes[Lote y Cantidad],tblLotes[Referencia]='SAP - Sin Movimiento'!$A268)),""),"")</f>
        <v/>
      </c>
    </row>
    <row r="269" spans="3:5" x14ac:dyDescent="0.3">
      <c r="C269" s="57" t="str">
        <f t="shared" si="4"/>
        <v/>
      </c>
      <c r="E269" s="58" t="str" cm="1">
        <f t="array" ref="E269">IFERROR(IF('SAP - Sin Movimiento'!$A269&lt;&gt;"",_xlfn.ARRAYTOTEXT(_xlfn._xlws.FILTER(tblLotes[Lote y Cantidad],tblLotes[Referencia]='SAP - Sin Movimiento'!$A269)),""),"")</f>
        <v/>
      </c>
    </row>
    <row r="270" spans="3:5" x14ac:dyDescent="0.3">
      <c r="C270" s="57" t="str">
        <f t="shared" si="4"/>
        <v/>
      </c>
      <c r="E270" s="58" t="str" cm="1">
        <f t="array" ref="E270">IFERROR(IF('SAP - Sin Movimiento'!$A270&lt;&gt;"",_xlfn.ARRAYTOTEXT(_xlfn._xlws.FILTER(tblLotes[Lote y Cantidad],tblLotes[Referencia]='SAP - Sin Movimiento'!$A270)),""),"")</f>
        <v/>
      </c>
    </row>
    <row r="271" spans="3:5" x14ac:dyDescent="0.3">
      <c r="C271" s="57" t="str">
        <f t="shared" si="4"/>
        <v/>
      </c>
      <c r="E271" s="58" t="str" cm="1">
        <f t="array" ref="E271">IFERROR(IF('SAP - Sin Movimiento'!$A271&lt;&gt;"",_xlfn.ARRAYTOTEXT(_xlfn._xlws.FILTER(tblLotes[Lote y Cantidad],tblLotes[Referencia]='SAP - Sin Movimiento'!$A271)),""),"")</f>
        <v/>
      </c>
    </row>
    <row r="272" spans="3:5" x14ac:dyDescent="0.3">
      <c r="C272" s="57" t="str">
        <f t="shared" si="4"/>
        <v/>
      </c>
      <c r="E272" s="58" t="str" cm="1">
        <f t="array" ref="E272">IFERROR(IF('SAP - Sin Movimiento'!$A272&lt;&gt;"",_xlfn.ARRAYTOTEXT(_xlfn._xlws.FILTER(tblLotes[Lote y Cantidad],tblLotes[Referencia]='SAP - Sin Movimiento'!$A272)),""),"")</f>
        <v/>
      </c>
    </row>
    <row r="273" spans="3:5" x14ac:dyDescent="0.3">
      <c r="C273" s="57" t="str">
        <f t="shared" si="4"/>
        <v/>
      </c>
      <c r="E273" s="58" t="str" cm="1">
        <f t="array" ref="E273">IFERROR(IF('SAP - Sin Movimiento'!$A273&lt;&gt;"",_xlfn.ARRAYTOTEXT(_xlfn._xlws.FILTER(tblLotes[Lote y Cantidad],tblLotes[Referencia]='SAP - Sin Movimiento'!$A273)),""),"")</f>
        <v/>
      </c>
    </row>
    <row r="274" spans="3:5" x14ac:dyDescent="0.3">
      <c r="C274" s="57" t="str">
        <f t="shared" si="4"/>
        <v/>
      </c>
      <c r="E274" s="58" t="str" cm="1">
        <f t="array" ref="E274">IFERROR(IF('SAP - Sin Movimiento'!$A274&lt;&gt;"",_xlfn.ARRAYTOTEXT(_xlfn._xlws.FILTER(tblLotes[Lote y Cantidad],tblLotes[Referencia]='SAP - Sin Movimiento'!$A274)),""),"")</f>
        <v/>
      </c>
    </row>
    <row r="275" spans="3:5" x14ac:dyDescent="0.3">
      <c r="C275" s="57" t="str">
        <f t="shared" si="4"/>
        <v/>
      </c>
      <c r="E275" s="58" t="str" cm="1">
        <f t="array" ref="E275">IFERROR(IF('SAP - Sin Movimiento'!$A275&lt;&gt;"",_xlfn.ARRAYTOTEXT(_xlfn._xlws.FILTER(tblLotes[Lote y Cantidad],tblLotes[Referencia]='SAP - Sin Movimiento'!$A275)),""),"")</f>
        <v/>
      </c>
    </row>
    <row r="276" spans="3:5" x14ac:dyDescent="0.3">
      <c r="C276" s="57" t="str">
        <f t="shared" si="4"/>
        <v/>
      </c>
      <c r="E276" s="58" t="str" cm="1">
        <f t="array" ref="E276">IFERROR(IF('SAP - Sin Movimiento'!$A276&lt;&gt;"",_xlfn.ARRAYTOTEXT(_xlfn._xlws.FILTER(tblLotes[Lote y Cantidad],tblLotes[Referencia]='SAP - Sin Movimiento'!$A276)),""),"")</f>
        <v/>
      </c>
    </row>
    <row r="277" spans="3:5" x14ac:dyDescent="0.3">
      <c r="C277" s="57" t="str">
        <f t="shared" si="4"/>
        <v/>
      </c>
      <c r="E277" s="58" t="str" cm="1">
        <f t="array" ref="E277">IFERROR(IF('SAP - Sin Movimiento'!$A277&lt;&gt;"",_xlfn.ARRAYTOTEXT(_xlfn._xlws.FILTER(tblLotes[Lote y Cantidad],tblLotes[Referencia]='SAP - Sin Movimiento'!$A277)),""),"")</f>
        <v/>
      </c>
    </row>
    <row r="278" spans="3:5" x14ac:dyDescent="0.3">
      <c r="C278" s="57" t="str">
        <f t="shared" si="4"/>
        <v/>
      </c>
      <c r="E278" s="58" t="str" cm="1">
        <f t="array" ref="E278">IFERROR(IF('SAP - Sin Movimiento'!$A278&lt;&gt;"",_xlfn.ARRAYTOTEXT(_xlfn._xlws.FILTER(tblLotes[Lote y Cantidad],tblLotes[Referencia]='SAP - Sin Movimiento'!$A278)),""),"")</f>
        <v/>
      </c>
    </row>
    <row r="279" spans="3:5" x14ac:dyDescent="0.3">
      <c r="C279" s="57" t="str">
        <f t="shared" si="4"/>
        <v/>
      </c>
      <c r="E279" s="58" t="str" cm="1">
        <f t="array" ref="E279">IFERROR(IF('SAP - Sin Movimiento'!$A279&lt;&gt;"",_xlfn.ARRAYTOTEXT(_xlfn._xlws.FILTER(tblLotes[Lote y Cantidad],tblLotes[Referencia]='SAP - Sin Movimiento'!$A279)),""),"")</f>
        <v/>
      </c>
    </row>
    <row r="280" spans="3:5" x14ac:dyDescent="0.3">
      <c r="C280" s="57" t="str">
        <f t="shared" si="4"/>
        <v/>
      </c>
      <c r="E280" s="58" t="str" cm="1">
        <f t="array" ref="E280">IFERROR(IF('SAP - Sin Movimiento'!$A280&lt;&gt;"",_xlfn.ARRAYTOTEXT(_xlfn._xlws.FILTER(tblLotes[Lote y Cantidad],tblLotes[Referencia]='SAP - Sin Movimiento'!$A280)),""),"")</f>
        <v/>
      </c>
    </row>
    <row r="281" spans="3:5" x14ac:dyDescent="0.3">
      <c r="C281" s="57" t="str">
        <f t="shared" si="4"/>
        <v/>
      </c>
      <c r="E281" s="58" t="str" cm="1">
        <f t="array" ref="E281">IFERROR(IF('SAP - Sin Movimiento'!$A281&lt;&gt;"",_xlfn.ARRAYTOTEXT(_xlfn._xlws.FILTER(tblLotes[Lote y Cantidad],tblLotes[Referencia]='SAP - Sin Movimiento'!$A281)),""),"")</f>
        <v/>
      </c>
    </row>
    <row r="282" spans="3:5" x14ac:dyDescent="0.3">
      <c r="C282" s="57" t="str">
        <f t="shared" si="4"/>
        <v/>
      </c>
      <c r="E282" s="58" t="str" cm="1">
        <f t="array" ref="E282">IFERROR(IF('SAP - Sin Movimiento'!$A282&lt;&gt;"",_xlfn.ARRAYTOTEXT(_xlfn._xlws.FILTER(tblLotes[Lote y Cantidad],tblLotes[Referencia]='SAP - Sin Movimiento'!$A282)),""),"")</f>
        <v/>
      </c>
    </row>
    <row r="283" spans="3:5" x14ac:dyDescent="0.3">
      <c r="C283" s="57" t="str">
        <f t="shared" si="4"/>
        <v/>
      </c>
      <c r="E283" s="58" t="str" cm="1">
        <f t="array" ref="E283">IFERROR(IF('SAP - Sin Movimiento'!$A283&lt;&gt;"",_xlfn.ARRAYTOTEXT(_xlfn._xlws.FILTER(tblLotes[Lote y Cantidad],tblLotes[Referencia]='SAP - Sin Movimiento'!$A283)),""),"")</f>
        <v/>
      </c>
    </row>
    <row r="284" spans="3:5" x14ac:dyDescent="0.3">
      <c r="C284" s="57" t="str">
        <f t="shared" si="4"/>
        <v/>
      </c>
      <c r="E284" s="58" t="str" cm="1">
        <f t="array" ref="E284">IFERROR(IF('SAP - Sin Movimiento'!$A284&lt;&gt;"",_xlfn.ARRAYTOTEXT(_xlfn._xlws.FILTER(tblLotes[Lote y Cantidad],tblLotes[Referencia]='SAP - Sin Movimiento'!$A284)),""),"")</f>
        <v/>
      </c>
    </row>
    <row r="285" spans="3:5" x14ac:dyDescent="0.3">
      <c r="C285" s="57" t="str">
        <f t="shared" si="4"/>
        <v/>
      </c>
      <c r="E285" s="58" t="str" cm="1">
        <f t="array" ref="E285">IFERROR(IF('SAP - Sin Movimiento'!$A285&lt;&gt;"",_xlfn.ARRAYTOTEXT(_xlfn._xlws.FILTER(tblLotes[Lote y Cantidad],tblLotes[Referencia]='SAP - Sin Movimiento'!$A285)),""),"")</f>
        <v/>
      </c>
    </row>
    <row r="286" spans="3:5" x14ac:dyDescent="0.3">
      <c r="C286" s="57" t="str">
        <f t="shared" si="4"/>
        <v/>
      </c>
      <c r="E286" s="58" t="str" cm="1">
        <f t="array" ref="E286">IFERROR(IF('SAP - Sin Movimiento'!$A286&lt;&gt;"",_xlfn.ARRAYTOTEXT(_xlfn._xlws.FILTER(tblLotes[Lote y Cantidad],tblLotes[Referencia]='SAP - Sin Movimiento'!$A286)),""),"")</f>
        <v/>
      </c>
    </row>
    <row r="287" spans="3:5" x14ac:dyDescent="0.3">
      <c r="C287" s="57" t="str">
        <f t="shared" si="4"/>
        <v/>
      </c>
      <c r="E287" s="58" t="str" cm="1">
        <f t="array" ref="E287">IFERROR(IF('SAP - Sin Movimiento'!$A287&lt;&gt;"",_xlfn.ARRAYTOTEXT(_xlfn._xlws.FILTER(tblLotes[Lote y Cantidad],tblLotes[Referencia]='SAP - Sin Movimiento'!$A287)),""),"")</f>
        <v/>
      </c>
    </row>
    <row r="288" spans="3:5" x14ac:dyDescent="0.3">
      <c r="C288" s="57" t="str">
        <f t="shared" si="4"/>
        <v/>
      </c>
      <c r="E288" s="58" t="str" cm="1">
        <f t="array" ref="E288">IFERROR(IF('SAP - Sin Movimiento'!$A288&lt;&gt;"",_xlfn.ARRAYTOTEXT(_xlfn._xlws.FILTER(tblLotes[Lote y Cantidad],tblLotes[Referencia]='SAP - Sin Movimiento'!$A288)),""),"")</f>
        <v/>
      </c>
    </row>
    <row r="289" spans="3:5" x14ac:dyDescent="0.3">
      <c r="C289" s="57" t="str">
        <f t="shared" si="4"/>
        <v/>
      </c>
      <c r="E289" s="58" t="str" cm="1">
        <f t="array" ref="E289">IFERROR(IF('SAP - Sin Movimiento'!$A289&lt;&gt;"",_xlfn.ARRAYTOTEXT(_xlfn._xlws.FILTER(tblLotes[Lote y Cantidad],tblLotes[Referencia]='SAP - Sin Movimiento'!$A289)),""),"")</f>
        <v/>
      </c>
    </row>
    <row r="290" spans="3:5" x14ac:dyDescent="0.3">
      <c r="C290" s="57" t="str">
        <f t="shared" si="4"/>
        <v/>
      </c>
      <c r="E290" s="58" t="str" cm="1">
        <f t="array" ref="E290">IFERROR(IF('SAP - Sin Movimiento'!$A290&lt;&gt;"",_xlfn.ARRAYTOTEXT(_xlfn._xlws.FILTER(tblLotes[Lote y Cantidad],tblLotes[Referencia]='SAP - Sin Movimiento'!$A290)),""),"")</f>
        <v/>
      </c>
    </row>
    <row r="291" spans="3:5" x14ac:dyDescent="0.3">
      <c r="C291" s="57" t="str">
        <f t="shared" si="4"/>
        <v/>
      </c>
      <c r="E291" s="58" t="str" cm="1">
        <f t="array" ref="E291">IFERROR(IF('SAP - Sin Movimiento'!$A291&lt;&gt;"",_xlfn.ARRAYTOTEXT(_xlfn._xlws.FILTER(tblLotes[Lote y Cantidad],tblLotes[Referencia]='SAP - Sin Movimiento'!$A291)),""),"")</f>
        <v/>
      </c>
    </row>
    <row r="292" spans="3:5" x14ac:dyDescent="0.3">
      <c r="C292" s="57" t="str">
        <f t="shared" si="4"/>
        <v/>
      </c>
      <c r="E292" s="58" t="str" cm="1">
        <f t="array" ref="E292">IFERROR(IF('SAP - Sin Movimiento'!$A292&lt;&gt;"",_xlfn.ARRAYTOTEXT(_xlfn._xlws.FILTER(tblLotes[Lote y Cantidad],tblLotes[Referencia]='SAP - Sin Movimiento'!$A292)),""),"")</f>
        <v/>
      </c>
    </row>
    <row r="293" spans="3:5" x14ac:dyDescent="0.3">
      <c r="C293" s="57" t="str">
        <f t="shared" si="4"/>
        <v/>
      </c>
      <c r="E293" s="58" t="str" cm="1">
        <f t="array" ref="E293">IFERROR(IF('SAP - Sin Movimiento'!$A293&lt;&gt;"",_xlfn.ARRAYTOTEXT(_xlfn._xlws.FILTER(tblLotes[Lote y Cantidad],tblLotes[Referencia]='SAP - Sin Movimiento'!$A293)),""),"")</f>
        <v/>
      </c>
    </row>
    <row r="294" spans="3:5" x14ac:dyDescent="0.3">
      <c r="C294" s="57" t="str">
        <f t="shared" si="4"/>
        <v/>
      </c>
      <c r="E294" s="58" t="str" cm="1">
        <f t="array" ref="E294">IFERROR(IF('SAP - Sin Movimiento'!$A294&lt;&gt;"",_xlfn.ARRAYTOTEXT(_xlfn._xlws.FILTER(tblLotes[Lote y Cantidad],tblLotes[Referencia]='SAP - Sin Movimiento'!$A294)),""),"")</f>
        <v/>
      </c>
    </row>
    <row r="295" spans="3:5" x14ac:dyDescent="0.3">
      <c r="C295" s="57" t="str">
        <f t="shared" si="4"/>
        <v/>
      </c>
      <c r="E295" s="58" t="str" cm="1">
        <f t="array" ref="E295">IFERROR(IF('SAP - Sin Movimiento'!$A295&lt;&gt;"",_xlfn.ARRAYTOTEXT(_xlfn._xlws.FILTER(tblLotes[Lote y Cantidad],tblLotes[Referencia]='SAP - Sin Movimiento'!$A295)),""),"")</f>
        <v/>
      </c>
    </row>
    <row r="296" spans="3:5" x14ac:dyDescent="0.3">
      <c r="C296" s="57" t="str">
        <f t="shared" si="4"/>
        <v/>
      </c>
      <c r="E296" s="58" t="str" cm="1">
        <f t="array" ref="E296">IFERROR(IF('SAP - Sin Movimiento'!$A296&lt;&gt;"",_xlfn.ARRAYTOTEXT(_xlfn._xlws.FILTER(tblLotes[Lote y Cantidad],tblLotes[Referencia]='SAP - Sin Movimiento'!$A296)),""),"")</f>
        <v/>
      </c>
    </row>
    <row r="297" spans="3:5" x14ac:dyDescent="0.3">
      <c r="C297" s="57" t="str">
        <f t="shared" si="4"/>
        <v/>
      </c>
      <c r="E297" s="58" t="str" cm="1">
        <f t="array" ref="E297">IFERROR(IF('SAP - Sin Movimiento'!$A297&lt;&gt;"",_xlfn.ARRAYTOTEXT(_xlfn._xlws.FILTER(tblLotes[Lote y Cantidad],tblLotes[Referencia]='SAP - Sin Movimiento'!$A297)),""),"")</f>
        <v/>
      </c>
    </row>
    <row r="298" spans="3:5" x14ac:dyDescent="0.3">
      <c r="C298" s="57" t="str">
        <f t="shared" si="4"/>
        <v/>
      </c>
      <c r="E298" s="58" t="str" cm="1">
        <f t="array" ref="E298">IFERROR(IF('SAP - Sin Movimiento'!$A298&lt;&gt;"",_xlfn.ARRAYTOTEXT(_xlfn._xlws.FILTER(tblLotes[Lote y Cantidad],tblLotes[Referencia]='SAP - Sin Movimiento'!$A298)),""),"")</f>
        <v/>
      </c>
    </row>
    <row r="299" spans="3:5" x14ac:dyDescent="0.3">
      <c r="C299" s="57" t="str">
        <f t="shared" si="4"/>
        <v/>
      </c>
      <c r="E299" s="58" t="str" cm="1">
        <f t="array" ref="E299">IFERROR(IF('SAP - Sin Movimiento'!$A299&lt;&gt;"",_xlfn.ARRAYTOTEXT(_xlfn._xlws.FILTER(tblLotes[Lote y Cantidad],tblLotes[Referencia]='SAP - Sin Movimiento'!$A299)),""),"")</f>
        <v/>
      </c>
    </row>
    <row r="300" spans="3:5" x14ac:dyDescent="0.3">
      <c r="C300" s="57" t="str">
        <f t="shared" si="4"/>
        <v/>
      </c>
      <c r="E300" s="58" t="str" cm="1">
        <f t="array" ref="E300">IFERROR(IF('SAP - Sin Movimiento'!$A300&lt;&gt;"",_xlfn.ARRAYTOTEXT(_xlfn._xlws.FILTER(tblLotes[Lote y Cantidad],tblLotes[Referencia]='SAP - Sin Movimiento'!$A300)),""),"")</f>
        <v/>
      </c>
    </row>
    <row r="301" spans="3:5" x14ac:dyDescent="0.3">
      <c r="C301" s="57" t="str">
        <f t="shared" si="4"/>
        <v/>
      </c>
      <c r="E301" s="58" t="str" cm="1">
        <f t="array" ref="E301">IFERROR(IF('SAP - Sin Movimiento'!$A301&lt;&gt;"",_xlfn.ARRAYTOTEXT(_xlfn._xlws.FILTER(tblLotes[Lote y Cantidad],tblLotes[Referencia]='SAP - Sin Movimiento'!$A301)),""),"")</f>
        <v/>
      </c>
    </row>
    <row r="302" spans="3:5" x14ac:dyDescent="0.3">
      <c r="C302" s="57" t="str">
        <f t="shared" si="4"/>
        <v/>
      </c>
      <c r="E302" s="58" t="str" cm="1">
        <f t="array" ref="E302">IFERROR(IF('SAP - Sin Movimiento'!$A302&lt;&gt;"",_xlfn.ARRAYTOTEXT(_xlfn._xlws.FILTER(tblLotes[Lote y Cantidad],tblLotes[Referencia]='SAP - Sin Movimiento'!$A302)),""),"")</f>
        <v/>
      </c>
    </row>
    <row r="303" spans="3:5" x14ac:dyDescent="0.3">
      <c r="C303" s="57" t="str">
        <f t="shared" si="4"/>
        <v/>
      </c>
      <c r="E303" s="58" t="str" cm="1">
        <f t="array" ref="E303">IFERROR(IF('SAP - Sin Movimiento'!$A303&lt;&gt;"",_xlfn.ARRAYTOTEXT(_xlfn._xlws.FILTER(tblLotes[Lote y Cantidad],tblLotes[Referencia]='SAP - Sin Movimiento'!$A303)),""),"")</f>
        <v/>
      </c>
    </row>
    <row r="304" spans="3:5" x14ac:dyDescent="0.3">
      <c r="C304" s="57" t="str">
        <f t="shared" si="4"/>
        <v/>
      </c>
      <c r="E304" s="58" t="str" cm="1">
        <f t="array" ref="E304">IFERROR(IF('SAP - Sin Movimiento'!$A304&lt;&gt;"",_xlfn.ARRAYTOTEXT(_xlfn._xlws.FILTER(tblLotes[Lote y Cantidad],tblLotes[Referencia]='SAP - Sin Movimiento'!$A304)),""),"")</f>
        <v/>
      </c>
    </row>
    <row r="305" spans="3:5" x14ac:dyDescent="0.3">
      <c r="C305" s="57" t="str">
        <f t="shared" si="4"/>
        <v/>
      </c>
      <c r="E305" s="58" t="str" cm="1">
        <f t="array" ref="E305">IFERROR(IF('SAP - Sin Movimiento'!$A305&lt;&gt;"",_xlfn.ARRAYTOTEXT(_xlfn._xlws.FILTER(tblLotes[Lote y Cantidad],tblLotes[Referencia]='SAP - Sin Movimiento'!$A305)),""),"")</f>
        <v/>
      </c>
    </row>
    <row r="306" spans="3:5" x14ac:dyDescent="0.3">
      <c r="C306" s="57" t="str">
        <f t="shared" si="4"/>
        <v/>
      </c>
      <c r="E306" s="58" t="str" cm="1">
        <f t="array" ref="E306">IFERROR(IF('SAP - Sin Movimiento'!$A306&lt;&gt;"",_xlfn.ARRAYTOTEXT(_xlfn._xlws.FILTER(tblLotes[Lote y Cantidad],tblLotes[Referencia]='SAP - Sin Movimiento'!$A306)),""),"")</f>
        <v/>
      </c>
    </row>
    <row r="307" spans="3:5" x14ac:dyDescent="0.3">
      <c r="C307" s="57" t="str">
        <f t="shared" si="4"/>
        <v/>
      </c>
      <c r="E307" s="58" t="str" cm="1">
        <f t="array" ref="E307">IFERROR(IF('SAP - Sin Movimiento'!$A307&lt;&gt;"",_xlfn.ARRAYTOTEXT(_xlfn._xlws.FILTER(tblLotes[Lote y Cantidad],tblLotes[Referencia]='SAP - Sin Movimiento'!$A307)),""),"")</f>
        <v/>
      </c>
    </row>
    <row r="308" spans="3:5" x14ac:dyDescent="0.3">
      <c r="C308" s="57" t="str">
        <f t="shared" si="4"/>
        <v/>
      </c>
      <c r="E308" s="58" t="str" cm="1">
        <f t="array" ref="E308">IFERROR(IF('SAP - Sin Movimiento'!$A308&lt;&gt;"",_xlfn.ARRAYTOTEXT(_xlfn._xlws.FILTER(tblLotes[Lote y Cantidad],tblLotes[Referencia]='SAP - Sin Movimiento'!$A308)),""),"")</f>
        <v/>
      </c>
    </row>
    <row r="309" spans="3:5" x14ac:dyDescent="0.3">
      <c r="C309" s="57" t="str">
        <f t="shared" si="4"/>
        <v/>
      </c>
      <c r="E309" s="58" t="str" cm="1">
        <f t="array" ref="E309">IFERROR(IF('SAP - Sin Movimiento'!$A309&lt;&gt;"",_xlfn.ARRAYTOTEXT(_xlfn._xlws.FILTER(tblLotes[Lote y Cantidad],tblLotes[Referencia]='SAP - Sin Movimiento'!$A309)),""),"")</f>
        <v/>
      </c>
    </row>
    <row r="310" spans="3:5" x14ac:dyDescent="0.3">
      <c r="C310" s="57" t="str">
        <f t="shared" si="4"/>
        <v/>
      </c>
      <c r="E310" s="58" t="str" cm="1">
        <f t="array" ref="E310">IFERROR(IF('SAP - Sin Movimiento'!$A310&lt;&gt;"",_xlfn.ARRAYTOTEXT(_xlfn._xlws.FILTER(tblLotes[Lote y Cantidad],tblLotes[Referencia]='SAP - Sin Movimiento'!$A310)),""),"")</f>
        <v/>
      </c>
    </row>
    <row r="311" spans="3:5" x14ac:dyDescent="0.3">
      <c r="C311" s="57" t="str">
        <f t="shared" si="4"/>
        <v/>
      </c>
      <c r="E311" s="58" t="str" cm="1">
        <f t="array" ref="E311">IFERROR(IF('SAP - Sin Movimiento'!$A311&lt;&gt;"",_xlfn.ARRAYTOTEXT(_xlfn._xlws.FILTER(tblLotes[Lote y Cantidad],tblLotes[Referencia]='SAP - Sin Movimiento'!$A311)),""),"")</f>
        <v/>
      </c>
    </row>
    <row r="312" spans="3:5" x14ac:dyDescent="0.3">
      <c r="C312" s="57" t="str">
        <f t="shared" si="4"/>
        <v/>
      </c>
      <c r="E312" s="58" t="str" cm="1">
        <f t="array" ref="E312">IFERROR(IF('SAP - Sin Movimiento'!$A312&lt;&gt;"",_xlfn.ARRAYTOTEXT(_xlfn._xlws.FILTER(tblLotes[Lote y Cantidad],tblLotes[Referencia]='SAP - Sin Movimiento'!$A312)),""),"")</f>
        <v/>
      </c>
    </row>
    <row r="313" spans="3:5" x14ac:dyDescent="0.3">
      <c r="C313" s="57" t="str">
        <f t="shared" si="4"/>
        <v/>
      </c>
      <c r="E313" s="58" t="str" cm="1">
        <f t="array" ref="E313">IFERROR(IF('SAP - Sin Movimiento'!$A313&lt;&gt;"",_xlfn.ARRAYTOTEXT(_xlfn._xlws.FILTER(tblLotes[Lote y Cantidad],tblLotes[Referencia]='SAP - Sin Movimiento'!$A313)),""),"")</f>
        <v/>
      </c>
    </row>
    <row r="314" spans="3:5" x14ac:dyDescent="0.3">
      <c r="C314" s="57" t="str">
        <f t="shared" si="4"/>
        <v/>
      </c>
      <c r="E314" s="58" t="str" cm="1">
        <f t="array" ref="E314">IFERROR(IF('SAP - Sin Movimiento'!$A314&lt;&gt;"",_xlfn.ARRAYTOTEXT(_xlfn._xlws.FILTER(tblLotes[Lote y Cantidad],tblLotes[Referencia]='SAP - Sin Movimiento'!$A314)),""),"")</f>
        <v/>
      </c>
    </row>
    <row r="315" spans="3:5" x14ac:dyDescent="0.3">
      <c r="C315" s="57" t="str">
        <f t="shared" si="4"/>
        <v/>
      </c>
      <c r="E315" s="58" t="str" cm="1">
        <f t="array" ref="E315">IFERROR(IF('SAP - Sin Movimiento'!$A315&lt;&gt;"",_xlfn.ARRAYTOTEXT(_xlfn._xlws.FILTER(tblLotes[Lote y Cantidad],tblLotes[Referencia]='SAP - Sin Movimiento'!$A315)),""),"")</f>
        <v/>
      </c>
    </row>
    <row r="316" spans="3:5" x14ac:dyDescent="0.3">
      <c r="C316" s="57" t="str">
        <f t="shared" si="4"/>
        <v/>
      </c>
      <c r="E316" s="58" t="str" cm="1">
        <f t="array" ref="E316">IFERROR(IF('SAP - Sin Movimiento'!$A316&lt;&gt;"",_xlfn.ARRAYTOTEXT(_xlfn._xlws.FILTER(tblLotes[Lote y Cantidad],tblLotes[Referencia]='SAP - Sin Movimiento'!$A316)),""),"")</f>
        <v/>
      </c>
    </row>
    <row r="317" spans="3:5" x14ac:dyDescent="0.3">
      <c r="C317" s="57" t="str">
        <f t="shared" si="4"/>
        <v/>
      </c>
      <c r="E317" s="58" t="str" cm="1">
        <f t="array" ref="E317">IFERROR(IF('SAP - Sin Movimiento'!$A317&lt;&gt;"",_xlfn.ARRAYTOTEXT(_xlfn._xlws.FILTER(tblLotes[Lote y Cantidad],tblLotes[Referencia]='SAP - Sin Movimiento'!$A317)),""),"")</f>
        <v/>
      </c>
    </row>
    <row r="318" spans="3:5" x14ac:dyDescent="0.3">
      <c r="C318" s="57" t="str">
        <f t="shared" si="4"/>
        <v/>
      </c>
      <c r="E318" s="58" t="str" cm="1">
        <f t="array" ref="E318">IFERROR(IF('SAP - Sin Movimiento'!$A318&lt;&gt;"",_xlfn.ARRAYTOTEXT(_xlfn._xlws.FILTER(tblLotes[Lote y Cantidad],tblLotes[Referencia]='SAP - Sin Movimiento'!$A318)),""),"")</f>
        <v/>
      </c>
    </row>
    <row r="319" spans="3:5" x14ac:dyDescent="0.3">
      <c r="C319" s="57" t="str">
        <f t="shared" si="4"/>
        <v/>
      </c>
      <c r="E319" s="58" t="str" cm="1">
        <f t="array" ref="E319">IFERROR(IF('SAP - Sin Movimiento'!$A319&lt;&gt;"",_xlfn.ARRAYTOTEXT(_xlfn._xlws.FILTER(tblLotes[Lote y Cantidad],tblLotes[Referencia]='SAP - Sin Movimiento'!$A319)),""),"")</f>
        <v/>
      </c>
    </row>
    <row r="320" spans="3:5" x14ac:dyDescent="0.3">
      <c r="C320" s="57" t="str">
        <f t="shared" si="4"/>
        <v/>
      </c>
      <c r="E320" s="58" t="str" cm="1">
        <f t="array" ref="E320">IFERROR(IF('SAP - Sin Movimiento'!$A320&lt;&gt;"",_xlfn.ARRAYTOTEXT(_xlfn._xlws.FILTER(tblLotes[Lote y Cantidad],tblLotes[Referencia]='SAP - Sin Movimiento'!$A320)),""),"")</f>
        <v/>
      </c>
    </row>
    <row r="321" spans="3:5" x14ac:dyDescent="0.3">
      <c r="C321" s="57" t="str">
        <f t="shared" si="4"/>
        <v/>
      </c>
      <c r="E321" s="58" t="str" cm="1">
        <f t="array" ref="E321">IFERROR(IF('SAP - Sin Movimiento'!$A321&lt;&gt;"",_xlfn.ARRAYTOTEXT(_xlfn._xlws.FILTER(tblLotes[Lote y Cantidad],tblLotes[Referencia]='SAP - Sin Movimiento'!$A321)),""),"")</f>
        <v/>
      </c>
    </row>
    <row r="322" spans="3:5" x14ac:dyDescent="0.3">
      <c r="C322" s="57" t="str">
        <f t="shared" si="4"/>
        <v/>
      </c>
      <c r="E322" s="58" t="str" cm="1">
        <f t="array" ref="E322">IFERROR(IF('SAP - Sin Movimiento'!$A322&lt;&gt;"",_xlfn.ARRAYTOTEXT(_xlfn._xlws.FILTER(tblLotes[Lote y Cantidad],tblLotes[Referencia]='SAP - Sin Movimiento'!$A322)),""),"")</f>
        <v/>
      </c>
    </row>
    <row r="323" spans="3:5" x14ac:dyDescent="0.3">
      <c r="C323" s="57" t="str">
        <f t="shared" si="4"/>
        <v/>
      </c>
      <c r="E323" s="58" t="str" cm="1">
        <f t="array" ref="E323">IFERROR(IF('SAP - Sin Movimiento'!$A323&lt;&gt;"",_xlfn.ARRAYTOTEXT(_xlfn._xlws.FILTER(tblLotes[Lote y Cantidad],tblLotes[Referencia]='SAP - Sin Movimiento'!$A323)),""),"")</f>
        <v/>
      </c>
    </row>
    <row r="324" spans="3:5" x14ac:dyDescent="0.3">
      <c r="C324" s="57" t="str">
        <f t="shared" si="4"/>
        <v/>
      </c>
      <c r="E324" s="58" t="str" cm="1">
        <f t="array" ref="E324">IFERROR(IF('SAP - Sin Movimiento'!$A324&lt;&gt;"",_xlfn.ARRAYTOTEXT(_xlfn._xlws.FILTER(tblLotes[Lote y Cantidad],tblLotes[Referencia]='SAP - Sin Movimiento'!$A324)),""),"")</f>
        <v/>
      </c>
    </row>
    <row r="325" spans="3:5" x14ac:dyDescent="0.3">
      <c r="C325" s="57" t="str">
        <f t="shared" si="4"/>
        <v/>
      </c>
      <c r="E325" s="58" t="str" cm="1">
        <f t="array" ref="E325">IFERROR(IF('SAP - Sin Movimiento'!$A325&lt;&gt;"",_xlfn.ARRAYTOTEXT(_xlfn._xlws.FILTER(tblLotes[Lote y Cantidad],tblLotes[Referencia]='SAP - Sin Movimiento'!$A325)),""),"")</f>
        <v/>
      </c>
    </row>
    <row r="326" spans="3:5" x14ac:dyDescent="0.3">
      <c r="C326" s="57" t="str">
        <f t="shared" ref="C326:C389" si="5">IF(A326&lt;&gt;"",LEFT($D$2,3),"")</f>
        <v/>
      </c>
      <c r="E326" s="58" t="str" cm="1">
        <f t="array" ref="E326">IFERROR(IF('SAP - Sin Movimiento'!$A326&lt;&gt;"",_xlfn.ARRAYTOTEXT(_xlfn._xlws.FILTER(tblLotes[Lote y Cantidad],tblLotes[Referencia]='SAP - Sin Movimiento'!$A326)),""),"")</f>
        <v/>
      </c>
    </row>
    <row r="327" spans="3:5" x14ac:dyDescent="0.3">
      <c r="C327" s="57" t="str">
        <f t="shared" si="5"/>
        <v/>
      </c>
      <c r="E327" s="58" t="str" cm="1">
        <f t="array" ref="E327">IFERROR(IF('SAP - Sin Movimiento'!$A327&lt;&gt;"",_xlfn.ARRAYTOTEXT(_xlfn._xlws.FILTER(tblLotes[Lote y Cantidad],tblLotes[Referencia]='SAP - Sin Movimiento'!$A327)),""),"")</f>
        <v/>
      </c>
    </row>
    <row r="328" spans="3:5" x14ac:dyDescent="0.3">
      <c r="C328" s="57" t="str">
        <f t="shared" si="5"/>
        <v/>
      </c>
      <c r="E328" s="58" t="str" cm="1">
        <f t="array" ref="E328">IFERROR(IF('SAP - Sin Movimiento'!$A328&lt;&gt;"",_xlfn.ARRAYTOTEXT(_xlfn._xlws.FILTER(tblLotes[Lote y Cantidad],tblLotes[Referencia]='SAP - Sin Movimiento'!$A328)),""),"")</f>
        <v/>
      </c>
    </row>
    <row r="329" spans="3:5" x14ac:dyDescent="0.3">
      <c r="C329" s="57" t="str">
        <f t="shared" si="5"/>
        <v/>
      </c>
      <c r="E329" s="58" t="str" cm="1">
        <f t="array" ref="E329">IFERROR(IF('SAP - Sin Movimiento'!$A329&lt;&gt;"",_xlfn.ARRAYTOTEXT(_xlfn._xlws.FILTER(tblLotes[Lote y Cantidad],tblLotes[Referencia]='SAP - Sin Movimiento'!$A329)),""),"")</f>
        <v/>
      </c>
    </row>
    <row r="330" spans="3:5" x14ac:dyDescent="0.3">
      <c r="C330" s="57" t="str">
        <f t="shared" si="5"/>
        <v/>
      </c>
      <c r="E330" s="58" t="str" cm="1">
        <f t="array" ref="E330">IFERROR(IF('SAP - Sin Movimiento'!$A330&lt;&gt;"",_xlfn.ARRAYTOTEXT(_xlfn._xlws.FILTER(tblLotes[Lote y Cantidad],tblLotes[Referencia]='SAP - Sin Movimiento'!$A330)),""),"")</f>
        <v/>
      </c>
    </row>
    <row r="331" spans="3:5" x14ac:dyDescent="0.3">
      <c r="C331" s="57" t="str">
        <f t="shared" si="5"/>
        <v/>
      </c>
      <c r="E331" s="58" t="str" cm="1">
        <f t="array" ref="E331">IFERROR(IF('SAP - Sin Movimiento'!$A331&lt;&gt;"",_xlfn.ARRAYTOTEXT(_xlfn._xlws.FILTER(tblLotes[Lote y Cantidad],tblLotes[Referencia]='SAP - Sin Movimiento'!$A331)),""),"")</f>
        <v/>
      </c>
    </row>
    <row r="332" spans="3:5" x14ac:dyDescent="0.3">
      <c r="C332" s="57" t="str">
        <f t="shared" si="5"/>
        <v/>
      </c>
      <c r="E332" s="58" t="str" cm="1">
        <f t="array" ref="E332">IFERROR(IF('SAP - Sin Movimiento'!$A332&lt;&gt;"",_xlfn.ARRAYTOTEXT(_xlfn._xlws.FILTER(tblLotes[Lote y Cantidad],tblLotes[Referencia]='SAP - Sin Movimiento'!$A332)),""),"")</f>
        <v/>
      </c>
    </row>
    <row r="333" spans="3:5" x14ac:dyDescent="0.3">
      <c r="C333" s="57" t="str">
        <f t="shared" si="5"/>
        <v/>
      </c>
      <c r="E333" s="58" t="str" cm="1">
        <f t="array" ref="E333">IFERROR(IF('SAP - Sin Movimiento'!$A333&lt;&gt;"",_xlfn.ARRAYTOTEXT(_xlfn._xlws.FILTER(tblLotes[Lote y Cantidad],tblLotes[Referencia]='SAP - Sin Movimiento'!$A333)),""),"")</f>
        <v/>
      </c>
    </row>
    <row r="334" spans="3:5" x14ac:dyDescent="0.3">
      <c r="C334" s="57" t="str">
        <f t="shared" si="5"/>
        <v/>
      </c>
      <c r="E334" s="58" t="str" cm="1">
        <f t="array" ref="E334">IFERROR(IF('SAP - Sin Movimiento'!$A334&lt;&gt;"",_xlfn.ARRAYTOTEXT(_xlfn._xlws.FILTER(tblLotes[Lote y Cantidad],tblLotes[Referencia]='SAP - Sin Movimiento'!$A334)),""),"")</f>
        <v/>
      </c>
    </row>
    <row r="335" spans="3:5" x14ac:dyDescent="0.3">
      <c r="C335" s="57" t="str">
        <f t="shared" si="5"/>
        <v/>
      </c>
      <c r="E335" s="58" t="str" cm="1">
        <f t="array" ref="E335">IFERROR(IF('SAP - Sin Movimiento'!$A335&lt;&gt;"",_xlfn.ARRAYTOTEXT(_xlfn._xlws.FILTER(tblLotes[Lote y Cantidad],tblLotes[Referencia]='SAP - Sin Movimiento'!$A335)),""),"")</f>
        <v/>
      </c>
    </row>
    <row r="336" spans="3:5" x14ac:dyDescent="0.3">
      <c r="C336" s="57" t="str">
        <f t="shared" si="5"/>
        <v/>
      </c>
      <c r="E336" s="58" t="str" cm="1">
        <f t="array" ref="E336">IFERROR(IF('SAP - Sin Movimiento'!$A336&lt;&gt;"",_xlfn.ARRAYTOTEXT(_xlfn._xlws.FILTER(tblLotes[Lote y Cantidad],tblLotes[Referencia]='SAP - Sin Movimiento'!$A336)),""),"")</f>
        <v/>
      </c>
    </row>
    <row r="337" spans="3:5" x14ac:dyDescent="0.3">
      <c r="C337" s="57" t="str">
        <f t="shared" si="5"/>
        <v/>
      </c>
      <c r="E337" s="58" t="str" cm="1">
        <f t="array" ref="E337">IFERROR(IF('SAP - Sin Movimiento'!$A337&lt;&gt;"",_xlfn.ARRAYTOTEXT(_xlfn._xlws.FILTER(tblLotes[Lote y Cantidad],tblLotes[Referencia]='SAP - Sin Movimiento'!$A337)),""),"")</f>
        <v/>
      </c>
    </row>
    <row r="338" spans="3:5" x14ac:dyDescent="0.3">
      <c r="C338" s="57" t="str">
        <f t="shared" si="5"/>
        <v/>
      </c>
      <c r="E338" s="58" t="str" cm="1">
        <f t="array" ref="E338">IFERROR(IF('SAP - Sin Movimiento'!$A338&lt;&gt;"",_xlfn.ARRAYTOTEXT(_xlfn._xlws.FILTER(tblLotes[Lote y Cantidad],tblLotes[Referencia]='SAP - Sin Movimiento'!$A338)),""),"")</f>
        <v/>
      </c>
    </row>
    <row r="339" spans="3:5" x14ac:dyDescent="0.3">
      <c r="C339" s="57" t="str">
        <f t="shared" si="5"/>
        <v/>
      </c>
      <c r="E339" s="58" t="str" cm="1">
        <f t="array" ref="E339">IFERROR(IF('SAP - Sin Movimiento'!$A339&lt;&gt;"",_xlfn.ARRAYTOTEXT(_xlfn._xlws.FILTER(tblLotes[Lote y Cantidad],tblLotes[Referencia]='SAP - Sin Movimiento'!$A339)),""),"")</f>
        <v/>
      </c>
    </row>
    <row r="340" spans="3:5" x14ac:dyDescent="0.3">
      <c r="C340" s="57" t="str">
        <f t="shared" si="5"/>
        <v/>
      </c>
      <c r="E340" s="58" t="str" cm="1">
        <f t="array" ref="E340">IFERROR(IF('SAP - Sin Movimiento'!$A340&lt;&gt;"",_xlfn.ARRAYTOTEXT(_xlfn._xlws.FILTER(tblLotes[Lote y Cantidad],tblLotes[Referencia]='SAP - Sin Movimiento'!$A340)),""),"")</f>
        <v/>
      </c>
    </row>
    <row r="341" spans="3:5" x14ac:dyDescent="0.3">
      <c r="C341" s="57" t="str">
        <f t="shared" si="5"/>
        <v/>
      </c>
      <c r="E341" s="58" t="str" cm="1">
        <f t="array" ref="E341">IFERROR(IF('SAP - Sin Movimiento'!$A341&lt;&gt;"",_xlfn.ARRAYTOTEXT(_xlfn._xlws.FILTER(tblLotes[Lote y Cantidad],tblLotes[Referencia]='SAP - Sin Movimiento'!$A341)),""),"")</f>
        <v/>
      </c>
    </row>
    <row r="342" spans="3:5" x14ac:dyDescent="0.3">
      <c r="C342" s="57" t="str">
        <f t="shared" si="5"/>
        <v/>
      </c>
      <c r="E342" s="58" t="str" cm="1">
        <f t="array" ref="E342">IFERROR(IF('SAP - Sin Movimiento'!$A342&lt;&gt;"",_xlfn.ARRAYTOTEXT(_xlfn._xlws.FILTER(tblLotes[Lote y Cantidad],tblLotes[Referencia]='SAP - Sin Movimiento'!$A342)),""),"")</f>
        <v/>
      </c>
    </row>
    <row r="343" spans="3:5" x14ac:dyDescent="0.3">
      <c r="C343" s="57" t="str">
        <f t="shared" si="5"/>
        <v/>
      </c>
      <c r="E343" s="58" t="str" cm="1">
        <f t="array" ref="E343">IFERROR(IF('SAP - Sin Movimiento'!$A343&lt;&gt;"",_xlfn.ARRAYTOTEXT(_xlfn._xlws.FILTER(tblLotes[Lote y Cantidad],tblLotes[Referencia]='SAP - Sin Movimiento'!$A343)),""),"")</f>
        <v/>
      </c>
    </row>
    <row r="344" spans="3:5" x14ac:dyDescent="0.3">
      <c r="C344" s="57" t="str">
        <f t="shared" si="5"/>
        <v/>
      </c>
      <c r="E344" s="58" t="str" cm="1">
        <f t="array" ref="E344">IFERROR(IF('SAP - Sin Movimiento'!$A344&lt;&gt;"",_xlfn.ARRAYTOTEXT(_xlfn._xlws.FILTER(tblLotes[Lote y Cantidad],tblLotes[Referencia]='SAP - Sin Movimiento'!$A344)),""),"")</f>
        <v/>
      </c>
    </row>
    <row r="345" spans="3:5" x14ac:dyDescent="0.3">
      <c r="C345" s="57" t="str">
        <f t="shared" si="5"/>
        <v/>
      </c>
      <c r="E345" s="58" t="str" cm="1">
        <f t="array" ref="E345">IFERROR(IF('SAP - Sin Movimiento'!$A345&lt;&gt;"",_xlfn.ARRAYTOTEXT(_xlfn._xlws.FILTER(tblLotes[Lote y Cantidad],tblLotes[Referencia]='SAP - Sin Movimiento'!$A345)),""),"")</f>
        <v/>
      </c>
    </row>
    <row r="346" spans="3:5" x14ac:dyDescent="0.3">
      <c r="C346" s="57" t="str">
        <f t="shared" si="5"/>
        <v/>
      </c>
      <c r="E346" s="58" t="str" cm="1">
        <f t="array" ref="E346">IFERROR(IF('SAP - Sin Movimiento'!$A346&lt;&gt;"",_xlfn.ARRAYTOTEXT(_xlfn._xlws.FILTER(tblLotes[Lote y Cantidad],tblLotes[Referencia]='SAP - Sin Movimiento'!$A346)),""),"")</f>
        <v/>
      </c>
    </row>
    <row r="347" spans="3:5" x14ac:dyDescent="0.3">
      <c r="C347" s="57" t="str">
        <f t="shared" si="5"/>
        <v/>
      </c>
      <c r="E347" s="58" t="str" cm="1">
        <f t="array" ref="E347">IFERROR(IF('SAP - Sin Movimiento'!$A347&lt;&gt;"",_xlfn.ARRAYTOTEXT(_xlfn._xlws.FILTER(tblLotes[Lote y Cantidad],tblLotes[Referencia]='SAP - Sin Movimiento'!$A347)),""),"")</f>
        <v/>
      </c>
    </row>
    <row r="348" spans="3:5" x14ac:dyDescent="0.3">
      <c r="C348" s="57" t="str">
        <f t="shared" si="5"/>
        <v/>
      </c>
      <c r="E348" s="58" t="str" cm="1">
        <f t="array" ref="E348">IFERROR(IF('SAP - Sin Movimiento'!$A348&lt;&gt;"",_xlfn.ARRAYTOTEXT(_xlfn._xlws.FILTER(tblLotes[Lote y Cantidad],tblLotes[Referencia]='SAP - Sin Movimiento'!$A348)),""),"")</f>
        <v/>
      </c>
    </row>
    <row r="349" spans="3:5" x14ac:dyDescent="0.3">
      <c r="C349" s="57" t="str">
        <f t="shared" si="5"/>
        <v/>
      </c>
      <c r="E349" s="58" t="str" cm="1">
        <f t="array" ref="E349">IFERROR(IF('SAP - Sin Movimiento'!$A349&lt;&gt;"",_xlfn.ARRAYTOTEXT(_xlfn._xlws.FILTER(tblLotes[Lote y Cantidad],tblLotes[Referencia]='SAP - Sin Movimiento'!$A349)),""),"")</f>
        <v/>
      </c>
    </row>
    <row r="350" spans="3:5" x14ac:dyDescent="0.3">
      <c r="C350" s="57" t="str">
        <f t="shared" si="5"/>
        <v/>
      </c>
      <c r="E350" s="58" t="str" cm="1">
        <f t="array" ref="E350">IFERROR(IF('SAP - Sin Movimiento'!$A350&lt;&gt;"",_xlfn.ARRAYTOTEXT(_xlfn._xlws.FILTER(tblLotes[Lote y Cantidad],tblLotes[Referencia]='SAP - Sin Movimiento'!$A350)),""),"")</f>
        <v/>
      </c>
    </row>
    <row r="351" spans="3:5" x14ac:dyDescent="0.3">
      <c r="C351" s="57" t="str">
        <f t="shared" si="5"/>
        <v/>
      </c>
      <c r="E351" s="58" t="str" cm="1">
        <f t="array" ref="E351">IFERROR(IF('SAP - Sin Movimiento'!$A351&lt;&gt;"",_xlfn.ARRAYTOTEXT(_xlfn._xlws.FILTER(tblLotes[Lote y Cantidad],tblLotes[Referencia]='SAP - Sin Movimiento'!$A351)),""),"")</f>
        <v/>
      </c>
    </row>
    <row r="352" spans="3:5" x14ac:dyDescent="0.3">
      <c r="C352" s="57" t="str">
        <f t="shared" si="5"/>
        <v/>
      </c>
      <c r="E352" s="58" t="str" cm="1">
        <f t="array" ref="E352">IFERROR(IF('SAP - Sin Movimiento'!$A352&lt;&gt;"",_xlfn.ARRAYTOTEXT(_xlfn._xlws.FILTER(tblLotes[Lote y Cantidad],tblLotes[Referencia]='SAP - Sin Movimiento'!$A352)),""),"")</f>
        <v/>
      </c>
    </row>
    <row r="353" spans="3:5" x14ac:dyDescent="0.3">
      <c r="C353" s="57" t="str">
        <f t="shared" si="5"/>
        <v/>
      </c>
      <c r="E353" s="58" t="str" cm="1">
        <f t="array" ref="E353">IFERROR(IF('SAP - Sin Movimiento'!$A353&lt;&gt;"",_xlfn.ARRAYTOTEXT(_xlfn._xlws.FILTER(tblLotes[Lote y Cantidad],tblLotes[Referencia]='SAP - Sin Movimiento'!$A353)),""),"")</f>
        <v/>
      </c>
    </row>
    <row r="354" spans="3:5" x14ac:dyDescent="0.3">
      <c r="C354" s="57" t="str">
        <f t="shared" si="5"/>
        <v/>
      </c>
      <c r="E354" s="58" t="str" cm="1">
        <f t="array" ref="E354">IFERROR(IF('SAP - Sin Movimiento'!$A354&lt;&gt;"",_xlfn.ARRAYTOTEXT(_xlfn._xlws.FILTER(tblLotes[Lote y Cantidad],tblLotes[Referencia]='SAP - Sin Movimiento'!$A354)),""),"")</f>
        <v/>
      </c>
    </row>
    <row r="355" spans="3:5" x14ac:dyDescent="0.3">
      <c r="C355" s="57" t="str">
        <f t="shared" si="5"/>
        <v/>
      </c>
      <c r="E355" s="58" t="str" cm="1">
        <f t="array" ref="E355">IFERROR(IF('SAP - Sin Movimiento'!$A355&lt;&gt;"",_xlfn.ARRAYTOTEXT(_xlfn._xlws.FILTER(tblLotes[Lote y Cantidad],tblLotes[Referencia]='SAP - Sin Movimiento'!$A355)),""),"")</f>
        <v/>
      </c>
    </row>
    <row r="356" spans="3:5" x14ac:dyDescent="0.3">
      <c r="C356" s="57" t="str">
        <f t="shared" si="5"/>
        <v/>
      </c>
      <c r="E356" s="58" t="str" cm="1">
        <f t="array" ref="E356">IFERROR(IF('SAP - Sin Movimiento'!$A356&lt;&gt;"",_xlfn.ARRAYTOTEXT(_xlfn._xlws.FILTER(tblLotes[Lote y Cantidad],tblLotes[Referencia]='SAP - Sin Movimiento'!$A356)),""),"")</f>
        <v/>
      </c>
    </row>
    <row r="357" spans="3:5" x14ac:dyDescent="0.3">
      <c r="C357" s="57" t="str">
        <f t="shared" si="5"/>
        <v/>
      </c>
      <c r="E357" s="58" t="str" cm="1">
        <f t="array" ref="E357">IFERROR(IF('SAP - Sin Movimiento'!$A357&lt;&gt;"",_xlfn.ARRAYTOTEXT(_xlfn._xlws.FILTER(tblLotes[Lote y Cantidad],tblLotes[Referencia]='SAP - Sin Movimiento'!$A357)),""),"")</f>
        <v/>
      </c>
    </row>
    <row r="358" spans="3:5" x14ac:dyDescent="0.3">
      <c r="C358" s="57" t="str">
        <f t="shared" si="5"/>
        <v/>
      </c>
      <c r="E358" s="58" t="str" cm="1">
        <f t="array" ref="E358">IFERROR(IF('SAP - Sin Movimiento'!$A358&lt;&gt;"",_xlfn.ARRAYTOTEXT(_xlfn._xlws.FILTER(tblLotes[Lote y Cantidad],tblLotes[Referencia]='SAP - Sin Movimiento'!$A358)),""),"")</f>
        <v/>
      </c>
    </row>
    <row r="359" spans="3:5" x14ac:dyDescent="0.3">
      <c r="C359" s="57" t="str">
        <f t="shared" si="5"/>
        <v/>
      </c>
      <c r="E359" s="58" t="str" cm="1">
        <f t="array" ref="E359">IFERROR(IF('SAP - Sin Movimiento'!$A359&lt;&gt;"",_xlfn.ARRAYTOTEXT(_xlfn._xlws.FILTER(tblLotes[Lote y Cantidad],tblLotes[Referencia]='SAP - Sin Movimiento'!$A359)),""),"")</f>
        <v/>
      </c>
    </row>
    <row r="360" spans="3:5" x14ac:dyDescent="0.3">
      <c r="C360" s="57" t="str">
        <f t="shared" si="5"/>
        <v/>
      </c>
      <c r="E360" s="58" t="str" cm="1">
        <f t="array" ref="E360">IFERROR(IF('SAP - Sin Movimiento'!$A360&lt;&gt;"",_xlfn.ARRAYTOTEXT(_xlfn._xlws.FILTER(tblLotes[Lote y Cantidad],tblLotes[Referencia]='SAP - Sin Movimiento'!$A360)),""),"")</f>
        <v/>
      </c>
    </row>
    <row r="361" spans="3:5" x14ac:dyDescent="0.3">
      <c r="C361" s="57" t="str">
        <f t="shared" si="5"/>
        <v/>
      </c>
      <c r="E361" s="58" t="str" cm="1">
        <f t="array" ref="E361">IFERROR(IF('SAP - Sin Movimiento'!$A361&lt;&gt;"",_xlfn.ARRAYTOTEXT(_xlfn._xlws.FILTER(tblLotes[Lote y Cantidad],tblLotes[Referencia]='SAP - Sin Movimiento'!$A361)),""),"")</f>
        <v/>
      </c>
    </row>
    <row r="362" spans="3:5" x14ac:dyDescent="0.3">
      <c r="C362" s="57" t="str">
        <f t="shared" si="5"/>
        <v/>
      </c>
      <c r="E362" s="58" t="str" cm="1">
        <f t="array" ref="E362">IFERROR(IF('SAP - Sin Movimiento'!$A362&lt;&gt;"",_xlfn.ARRAYTOTEXT(_xlfn._xlws.FILTER(tblLotes[Lote y Cantidad],tblLotes[Referencia]='SAP - Sin Movimiento'!$A362)),""),"")</f>
        <v/>
      </c>
    </row>
    <row r="363" spans="3:5" x14ac:dyDescent="0.3">
      <c r="C363" s="57" t="str">
        <f t="shared" si="5"/>
        <v/>
      </c>
      <c r="E363" s="58" t="str" cm="1">
        <f t="array" ref="E363">IFERROR(IF('SAP - Sin Movimiento'!$A363&lt;&gt;"",_xlfn.ARRAYTOTEXT(_xlfn._xlws.FILTER(tblLotes[Lote y Cantidad],tblLotes[Referencia]='SAP - Sin Movimiento'!$A363)),""),"")</f>
        <v/>
      </c>
    </row>
    <row r="364" spans="3:5" x14ac:dyDescent="0.3">
      <c r="C364" s="57" t="str">
        <f t="shared" si="5"/>
        <v/>
      </c>
      <c r="E364" s="58" t="str" cm="1">
        <f t="array" ref="E364">IFERROR(IF('SAP - Sin Movimiento'!$A364&lt;&gt;"",_xlfn.ARRAYTOTEXT(_xlfn._xlws.FILTER(tblLotes[Lote y Cantidad],tblLotes[Referencia]='SAP - Sin Movimiento'!$A364)),""),"")</f>
        <v/>
      </c>
    </row>
    <row r="365" spans="3:5" x14ac:dyDescent="0.3">
      <c r="C365" s="57" t="str">
        <f t="shared" si="5"/>
        <v/>
      </c>
      <c r="E365" s="58" t="str" cm="1">
        <f t="array" ref="E365">IFERROR(IF('SAP - Sin Movimiento'!$A365&lt;&gt;"",_xlfn.ARRAYTOTEXT(_xlfn._xlws.FILTER(tblLotes[Lote y Cantidad],tblLotes[Referencia]='SAP - Sin Movimiento'!$A365)),""),"")</f>
        <v/>
      </c>
    </row>
    <row r="366" spans="3:5" x14ac:dyDescent="0.3">
      <c r="C366" s="57" t="str">
        <f t="shared" si="5"/>
        <v/>
      </c>
      <c r="E366" s="58" t="str" cm="1">
        <f t="array" ref="E366">IFERROR(IF('SAP - Sin Movimiento'!$A366&lt;&gt;"",_xlfn.ARRAYTOTEXT(_xlfn._xlws.FILTER(tblLotes[Lote y Cantidad],tblLotes[Referencia]='SAP - Sin Movimiento'!$A366)),""),"")</f>
        <v/>
      </c>
    </row>
    <row r="367" spans="3:5" x14ac:dyDescent="0.3">
      <c r="C367" s="57" t="str">
        <f t="shared" si="5"/>
        <v/>
      </c>
      <c r="E367" s="58" t="str" cm="1">
        <f t="array" ref="E367">IFERROR(IF('SAP - Sin Movimiento'!$A367&lt;&gt;"",_xlfn.ARRAYTOTEXT(_xlfn._xlws.FILTER(tblLotes[Lote y Cantidad],tblLotes[Referencia]='SAP - Sin Movimiento'!$A367)),""),"")</f>
        <v/>
      </c>
    </row>
    <row r="368" spans="3:5" x14ac:dyDescent="0.3">
      <c r="C368" s="57" t="str">
        <f t="shared" si="5"/>
        <v/>
      </c>
      <c r="E368" s="58" t="str" cm="1">
        <f t="array" ref="E368">IFERROR(IF('SAP - Sin Movimiento'!$A368&lt;&gt;"",_xlfn.ARRAYTOTEXT(_xlfn._xlws.FILTER(tblLotes[Lote y Cantidad],tblLotes[Referencia]='SAP - Sin Movimiento'!$A368)),""),"")</f>
        <v/>
      </c>
    </row>
    <row r="369" spans="3:5" x14ac:dyDescent="0.3">
      <c r="C369" s="57" t="str">
        <f t="shared" si="5"/>
        <v/>
      </c>
      <c r="E369" s="58" t="str" cm="1">
        <f t="array" ref="E369">IFERROR(IF('SAP - Sin Movimiento'!$A369&lt;&gt;"",_xlfn.ARRAYTOTEXT(_xlfn._xlws.FILTER(tblLotes[Lote y Cantidad],tblLotes[Referencia]='SAP - Sin Movimiento'!$A369)),""),"")</f>
        <v/>
      </c>
    </row>
    <row r="370" spans="3:5" x14ac:dyDescent="0.3">
      <c r="C370" s="57" t="str">
        <f t="shared" si="5"/>
        <v/>
      </c>
      <c r="E370" s="58" t="str" cm="1">
        <f t="array" ref="E370">IFERROR(IF('SAP - Sin Movimiento'!$A370&lt;&gt;"",_xlfn.ARRAYTOTEXT(_xlfn._xlws.FILTER(tblLotes[Lote y Cantidad],tblLotes[Referencia]='SAP - Sin Movimiento'!$A370)),""),"")</f>
        <v/>
      </c>
    </row>
    <row r="371" spans="3:5" x14ac:dyDescent="0.3">
      <c r="C371" s="57" t="str">
        <f t="shared" si="5"/>
        <v/>
      </c>
      <c r="E371" s="58" t="str" cm="1">
        <f t="array" ref="E371">IFERROR(IF('SAP - Sin Movimiento'!$A371&lt;&gt;"",_xlfn.ARRAYTOTEXT(_xlfn._xlws.FILTER(tblLotes[Lote y Cantidad],tblLotes[Referencia]='SAP - Sin Movimiento'!$A371)),""),"")</f>
        <v/>
      </c>
    </row>
    <row r="372" spans="3:5" x14ac:dyDescent="0.3">
      <c r="C372" s="57" t="str">
        <f t="shared" si="5"/>
        <v/>
      </c>
      <c r="E372" s="58" t="str" cm="1">
        <f t="array" ref="E372">IFERROR(IF('SAP - Sin Movimiento'!$A372&lt;&gt;"",_xlfn.ARRAYTOTEXT(_xlfn._xlws.FILTER(tblLotes[Lote y Cantidad],tblLotes[Referencia]='SAP - Sin Movimiento'!$A372)),""),"")</f>
        <v/>
      </c>
    </row>
    <row r="373" spans="3:5" x14ac:dyDescent="0.3">
      <c r="C373" s="57" t="str">
        <f t="shared" si="5"/>
        <v/>
      </c>
      <c r="E373" s="58" t="str" cm="1">
        <f t="array" ref="E373">IFERROR(IF('SAP - Sin Movimiento'!$A373&lt;&gt;"",_xlfn.ARRAYTOTEXT(_xlfn._xlws.FILTER(tblLotes[Lote y Cantidad],tblLotes[Referencia]='SAP - Sin Movimiento'!$A373)),""),"")</f>
        <v/>
      </c>
    </row>
    <row r="374" spans="3:5" x14ac:dyDescent="0.3">
      <c r="C374" s="57" t="str">
        <f t="shared" si="5"/>
        <v/>
      </c>
      <c r="E374" s="58" t="str" cm="1">
        <f t="array" ref="E374">IFERROR(IF('SAP - Sin Movimiento'!$A374&lt;&gt;"",_xlfn.ARRAYTOTEXT(_xlfn._xlws.FILTER(tblLotes[Lote y Cantidad],tblLotes[Referencia]='SAP - Sin Movimiento'!$A374)),""),"")</f>
        <v/>
      </c>
    </row>
    <row r="375" spans="3:5" x14ac:dyDescent="0.3">
      <c r="C375" s="57" t="str">
        <f t="shared" si="5"/>
        <v/>
      </c>
      <c r="E375" s="58" t="str" cm="1">
        <f t="array" ref="E375">IFERROR(IF('SAP - Sin Movimiento'!$A375&lt;&gt;"",_xlfn.ARRAYTOTEXT(_xlfn._xlws.FILTER(tblLotes[Lote y Cantidad],tblLotes[Referencia]='SAP - Sin Movimiento'!$A375)),""),"")</f>
        <v/>
      </c>
    </row>
    <row r="376" spans="3:5" x14ac:dyDescent="0.3">
      <c r="C376" s="57" t="str">
        <f t="shared" si="5"/>
        <v/>
      </c>
      <c r="E376" s="58" t="str" cm="1">
        <f t="array" ref="E376">IFERROR(IF('SAP - Sin Movimiento'!$A376&lt;&gt;"",_xlfn.ARRAYTOTEXT(_xlfn._xlws.FILTER(tblLotes[Lote y Cantidad],tblLotes[Referencia]='SAP - Sin Movimiento'!$A376)),""),"")</f>
        <v/>
      </c>
    </row>
    <row r="377" spans="3:5" x14ac:dyDescent="0.3">
      <c r="C377" s="57" t="str">
        <f t="shared" si="5"/>
        <v/>
      </c>
      <c r="E377" s="58" t="str" cm="1">
        <f t="array" ref="E377">IFERROR(IF('SAP - Sin Movimiento'!$A377&lt;&gt;"",_xlfn.ARRAYTOTEXT(_xlfn._xlws.FILTER(tblLotes[Lote y Cantidad],tblLotes[Referencia]='SAP - Sin Movimiento'!$A377)),""),"")</f>
        <v/>
      </c>
    </row>
    <row r="378" spans="3:5" x14ac:dyDescent="0.3">
      <c r="C378" s="57" t="str">
        <f t="shared" si="5"/>
        <v/>
      </c>
      <c r="E378" s="58" t="str" cm="1">
        <f t="array" ref="E378">IFERROR(IF('SAP - Sin Movimiento'!$A378&lt;&gt;"",_xlfn.ARRAYTOTEXT(_xlfn._xlws.FILTER(tblLotes[Lote y Cantidad],tblLotes[Referencia]='SAP - Sin Movimiento'!$A378)),""),"")</f>
        <v/>
      </c>
    </row>
    <row r="379" spans="3:5" x14ac:dyDescent="0.3">
      <c r="C379" s="57" t="str">
        <f t="shared" si="5"/>
        <v/>
      </c>
      <c r="E379" s="58" t="str" cm="1">
        <f t="array" ref="E379">IFERROR(IF('SAP - Sin Movimiento'!$A379&lt;&gt;"",_xlfn.ARRAYTOTEXT(_xlfn._xlws.FILTER(tblLotes[Lote y Cantidad],tblLotes[Referencia]='SAP - Sin Movimiento'!$A379)),""),"")</f>
        <v/>
      </c>
    </row>
    <row r="380" spans="3:5" x14ac:dyDescent="0.3">
      <c r="C380" s="57" t="str">
        <f t="shared" si="5"/>
        <v/>
      </c>
      <c r="E380" s="58" t="str" cm="1">
        <f t="array" ref="E380">IFERROR(IF('SAP - Sin Movimiento'!$A380&lt;&gt;"",_xlfn.ARRAYTOTEXT(_xlfn._xlws.FILTER(tblLotes[Lote y Cantidad],tblLotes[Referencia]='SAP - Sin Movimiento'!$A380)),""),"")</f>
        <v/>
      </c>
    </row>
    <row r="381" spans="3:5" x14ac:dyDescent="0.3">
      <c r="C381" s="57" t="str">
        <f t="shared" si="5"/>
        <v/>
      </c>
      <c r="E381" s="58" t="str" cm="1">
        <f t="array" ref="E381">IFERROR(IF('SAP - Sin Movimiento'!$A381&lt;&gt;"",_xlfn.ARRAYTOTEXT(_xlfn._xlws.FILTER(tblLotes[Lote y Cantidad],tblLotes[Referencia]='SAP - Sin Movimiento'!$A381)),""),"")</f>
        <v/>
      </c>
    </row>
    <row r="382" spans="3:5" x14ac:dyDescent="0.3">
      <c r="C382" s="57" t="str">
        <f t="shared" si="5"/>
        <v/>
      </c>
      <c r="E382" s="58" t="str" cm="1">
        <f t="array" ref="E382">IFERROR(IF('SAP - Sin Movimiento'!$A382&lt;&gt;"",_xlfn.ARRAYTOTEXT(_xlfn._xlws.FILTER(tblLotes[Lote y Cantidad],tblLotes[Referencia]='SAP - Sin Movimiento'!$A382)),""),"")</f>
        <v/>
      </c>
    </row>
    <row r="383" spans="3:5" x14ac:dyDescent="0.3">
      <c r="C383" s="57" t="str">
        <f t="shared" si="5"/>
        <v/>
      </c>
      <c r="E383" s="58" t="str" cm="1">
        <f t="array" ref="E383">IFERROR(IF('SAP - Sin Movimiento'!$A383&lt;&gt;"",_xlfn.ARRAYTOTEXT(_xlfn._xlws.FILTER(tblLotes[Lote y Cantidad],tblLotes[Referencia]='SAP - Sin Movimiento'!$A383)),""),"")</f>
        <v/>
      </c>
    </row>
    <row r="384" spans="3:5" x14ac:dyDescent="0.3">
      <c r="C384" s="57" t="str">
        <f t="shared" si="5"/>
        <v/>
      </c>
      <c r="E384" s="58" t="str" cm="1">
        <f t="array" ref="E384">IFERROR(IF('SAP - Sin Movimiento'!$A384&lt;&gt;"",_xlfn.ARRAYTOTEXT(_xlfn._xlws.FILTER(tblLotes[Lote y Cantidad],tblLotes[Referencia]='SAP - Sin Movimiento'!$A384)),""),"")</f>
        <v/>
      </c>
    </row>
    <row r="385" spans="3:5" x14ac:dyDescent="0.3">
      <c r="C385" s="57" t="str">
        <f t="shared" si="5"/>
        <v/>
      </c>
      <c r="E385" s="58" t="str" cm="1">
        <f t="array" ref="E385">IFERROR(IF('SAP - Sin Movimiento'!$A385&lt;&gt;"",_xlfn.ARRAYTOTEXT(_xlfn._xlws.FILTER(tblLotes[Lote y Cantidad],tblLotes[Referencia]='SAP - Sin Movimiento'!$A385)),""),"")</f>
        <v/>
      </c>
    </row>
    <row r="386" spans="3:5" x14ac:dyDescent="0.3">
      <c r="C386" s="57" t="str">
        <f t="shared" si="5"/>
        <v/>
      </c>
      <c r="E386" s="58" t="str" cm="1">
        <f t="array" ref="E386">IFERROR(IF('SAP - Sin Movimiento'!$A386&lt;&gt;"",_xlfn.ARRAYTOTEXT(_xlfn._xlws.FILTER(tblLotes[Lote y Cantidad],tblLotes[Referencia]='SAP - Sin Movimiento'!$A386)),""),"")</f>
        <v/>
      </c>
    </row>
    <row r="387" spans="3:5" x14ac:dyDescent="0.3">
      <c r="C387" s="57" t="str">
        <f t="shared" si="5"/>
        <v/>
      </c>
      <c r="E387" s="58" t="str" cm="1">
        <f t="array" ref="E387">IFERROR(IF('SAP - Sin Movimiento'!$A387&lt;&gt;"",_xlfn.ARRAYTOTEXT(_xlfn._xlws.FILTER(tblLotes[Lote y Cantidad],tblLotes[Referencia]='SAP - Sin Movimiento'!$A387)),""),"")</f>
        <v/>
      </c>
    </row>
    <row r="388" spans="3:5" x14ac:dyDescent="0.3">
      <c r="C388" s="57" t="str">
        <f t="shared" si="5"/>
        <v/>
      </c>
      <c r="E388" s="58" t="str" cm="1">
        <f t="array" ref="E388">IFERROR(IF('SAP - Sin Movimiento'!$A388&lt;&gt;"",_xlfn.ARRAYTOTEXT(_xlfn._xlws.FILTER(tblLotes[Lote y Cantidad],tblLotes[Referencia]='SAP - Sin Movimiento'!$A388)),""),"")</f>
        <v/>
      </c>
    </row>
    <row r="389" spans="3:5" x14ac:dyDescent="0.3">
      <c r="C389" s="57" t="str">
        <f t="shared" si="5"/>
        <v/>
      </c>
      <c r="E389" s="58" t="str" cm="1">
        <f t="array" ref="E389">IFERROR(IF('SAP - Sin Movimiento'!$A389&lt;&gt;"",_xlfn.ARRAYTOTEXT(_xlfn._xlws.FILTER(tblLotes[Lote y Cantidad],tblLotes[Referencia]='SAP - Sin Movimiento'!$A389)),""),"")</f>
        <v/>
      </c>
    </row>
    <row r="390" spans="3:5" x14ac:dyDescent="0.3">
      <c r="C390" s="57" t="str">
        <f t="shared" ref="C390:C453" si="6">IF(A390&lt;&gt;"",LEFT($D$2,3),"")</f>
        <v/>
      </c>
      <c r="E390" s="58" t="str" cm="1">
        <f t="array" ref="E390">IFERROR(IF('SAP - Sin Movimiento'!$A390&lt;&gt;"",_xlfn.ARRAYTOTEXT(_xlfn._xlws.FILTER(tblLotes[Lote y Cantidad],tblLotes[Referencia]='SAP - Sin Movimiento'!$A390)),""),"")</f>
        <v/>
      </c>
    </row>
    <row r="391" spans="3:5" x14ac:dyDescent="0.3">
      <c r="C391" s="57" t="str">
        <f t="shared" si="6"/>
        <v/>
      </c>
      <c r="E391" s="58" t="str" cm="1">
        <f t="array" ref="E391">IFERROR(IF('SAP - Sin Movimiento'!$A391&lt;&gt;"",_xlfn.ARRAYTOTEXT(_xlfn._xlws.FILTER(tblLotes[Lote y Cantidad],tblLotes[Referencia]='SAP - Sin Movimiento'!$A391)),""),"")</f>
        <v/>
      </c>
    </row>
    <row r="392" spans="3:5" x14ac:dyDescent="0.3">
      <c r="C392" s="57" t="str">
        <f t="shared" si="6"/>
        <v/>
      </c>
      <c r="E392" s="58" t="str" cm="1">
        <f t="array" ref="E392">IFERROR(IF('SAP - Sin Movimiento'!$A392&lt;&gt;"",_xlfn.ARRAYTOTEXT(_xlfn._xlws.FILTER(tblLotes[Lote y Cantidad],tblLotes[Referencia]='SAP - Sin Movimiento'!$A392)),""),"")</f>
        <v/>
      </c>
    </row>
    <row r="393" spans="3:5" x14ac:dyDescent="0.3">
      <c r="C393" s="57" t="str">
        <f t="shared" si="6"/>
        <v/>
      </c>
      <c r="E393" s="58" t="str" cm="1">
        <f t="array" ref="E393">IFERROR(IF('SAP - Sin Movimiento'!$A393&lt;&gt;"",_xlfn.ARRAYTOTEXT(_xlfn._xlws.FILTER(tblLotes[Lote y Cantidad],tblLotes[Referencia]='SAP - Sin Movimiento'!$A393)),""),"")</f>
        <v/>
      </c>
    </row>
    <row r="394" spans="3:5" x14ac:dyDescent="0.3">
      <c r="C394" s="57" t="str">
        <f t="shared" si="6"/>
        <v/>
      </c>
      <c r="E394" s="58" t="str" cm="1">
        <f t="array" ref="E394">IFERROR(IF('SAP - Sin Movimiento'!$A394&lt;&gt;"",_xlfn.ARRAYTOTEXT(_xlfn._xlws.FILTER(tblLotes[Lote y Cantidad],tblLotes[Referencia]='SAP - Sin Movimiento'!$A394)),""),"")</f>
        <v/>
      </c>
    </row>
    <row r="395" spans="3:5" x14ac:dyDescent="0.3">
      <c r="C395" s="57" t="str">
        <f t="shared" si="6"/>
        <v/>
      </c>
      <c r="E395" s="58" t="str" cm="1">
        <f t="array" ref="E395">IFERROR(IF('SAP - Sin Movimiento'!$A395&lt;&gt;"",_xlfn.ARRAYTOTEXT(_xlfn._xlws.FILTER(tblLotes[Lote y Cantidad],tblLotes[Referencia]='SAP - Sin Movimiento'!$A395)),""),"")</f>
        <v/>
      </c>
    </row>
    <row r="396" spans="3:5" x14ac:dyDescent="0.3">
      <c r="C396" s="57" t="str">
        <f t="shared" si="6"/>
        <v/>
      </c>
      <c r="E396" s="58" t="str" cm="1">
        <f t="array" ref="E396">IFERROR(IF('SAP - Sin Movimiento'!$A396&lt;&gt;"",_xlfn.ARRAYTOTEXT(_xlfn._xlws.FILTER(tblLotes[Lote y Cantidad],tblLotes[Referencia]='SAP - Sin Movimiento'!$A396)),""),"")</f>
        <v/>
      </c>
    </row>
    <row r="397" spans="3:5" x14ac:dyDescent="0.3">
      <c r="C397" s="57" t="str">
        <f t="shared" si="6"/>
        <v/>
      </c>
      <c r="E397" s="58" t="str" cm="1">
        <f t="array" ref="E397">IFERROR(IF('SAP - Sin Movimiento'!$A397&lt;&gt;"",_xlfn.ARRAYTOTEXT(_xlfn._xlws.FILTER(tblLotes[Lote y Cantidad],tblLotes[Referencia]='SAP - Sin Movimiento'!$A397)),""),"")</f>
        <v/>
      </c>
    </row>
    <row r="398" spans="3:5" x14ac:dyDescent="0.3">
      <c r="C398" s="57" t="str">
        <f t="shared" si="6"/>
        <v/>
      </c>
      <c r="E398" s="58" t="str" cm="1">
        <f t="array" ref="E398">IFERROR(IF('SAP - Sin Movimiento'!$A398&lt;&gt;"",_xlfn.ARRAYTOTEXT(_xlfn._xlws.FILTER(tblLotes[Lote y Cantidad],tblLotes[Referencia]='SAP - Sin Movimiento'!$A398)),""),"")</f>
        <v/>
      </c>
    </row>
    <row r="399" spans="3:5" x14ac:dyDescent="0.3">
      <c r="C399" s="57" t="str">
        <f t="shared" si="6"/>
        <v/>
      </c>
      <c r="E399" s="58" t="str" cm="1">
        <f t="array" ref="E399">IFERROR(IF('SAP - Sin Movimiento'!$A399&lt;&gt;"",_xlfn.ARRAYTOTEXT(_xlfn._xlws.FILTER(tblLotes[Lote y Cantidad],tblLotes[Referencia]='SAP - Sin Movimiento'!$A399)),""),"")</f>
        <v/>
      </c>
    </row>
    <row r="400" spans="3:5" x14ac:dyDescent="0.3">
      <c r="C400" s="57" t="str">
        <f t="shared" si="6"/>
        <v/>
      </c>
      <c r="E400" s="58" t="str" cm="1">
        <f t="array" ref="E400">IFERROR(IF('SAP - Sin Movimiento'!$A400&lt;&gt;"",_xlfn.ARRAYTOTEXT(_xlfn._xlws.FILTER(tblLotes[Lote y Cantidad],tblLotes[Referencia]='SAP - Sin Movimiento'!$A400)),""),"")</f>
        <v/>
      </c>
    </row>
    <row r="401" spans="3:5" x14ac:dyDescent="0.3">
      <c r="C401" s="57" t="str">
        <f t="shared" si="6"/>
        <v/>
      </c>
      <c r="E401" s="58" t="str" cm="1">
        <f t="array" ref="E401">IFERROR(IF('SAP - Sin Movimiento'!$A401&lt;&gt;"",_xlfn.ARRAYTOTEXT(_xlfn._xlws.FILTER(tblLotes[Lote y Cantidad],tblLotes[Referencia]='SAP - Sin Movimiento'!$A401)),""),"")</f>
        <v/>
      </c>
    </row>
    <row r="402" spans="3:5" x14ac:dyDescent="0.3">
      <c r="C402" s="57" t="str">
        <f t="shared" si="6"/>
        <v/>
      </c>
      <c r="E402" s="58" t="str" cm="1">
        <f t="array" ref="E402">IFERROR(IF('SAP - Sin Movimiento'!$A402&lt;&gt;"",_xlfn.ARRAYTOTEXT(_xlfn._xlws.FILTER(tblLotes[Lote y Cantidad],tblLotes[Referencia]='SAP - Sin Movimiento'!$A402)),""),"")</f>
        <v/>
      </c>
    </row>
    <row r="403" spans="3:5" x14ac:dyDescent="0.3">
      <c r="C403" s="57" t="str">
        <f t="shared" si="6"/>
        <v/>
      </c>
      <c r="E403" s="58" t="str" cm="1">
        <f t="array" ref="E403">IFERROR(IF('SAP - Sin Movimiento'!$A403&lt;&gt;"",_xlfn.ARRAYTOTEXT(_xlfn._xlws.FILTER(tblLotes[Lote y Cantidad],tblLotes[Referencia]='SAP - Sin Movimiento'!$A403)),""),"")</f>
        <v/>
      </c>
    </row>
    <row r="404" spans="3:5" x14ac:dyDescent="0.3">
      <c r="C404" s="57" t="str">
        <f t="shared" si="6"/>
        <v/>
      </c>
      <c r="E404" s="58" t="str" cm="1">
        <f t="array" ref="E404">IFERROR(IF('SAP - Sin Movimiento'!$A404&lt;&gt;"",_xlfn.ARRAYTOTEXT(_xlfn._xlws.FILTER(tblLotes[Lote y Cantidad],tblLotes[Referencia]='SAP - Sin Movimiento'!$A404)),""),"")</f>
        <v/>
      </c>
    </row>
    <row r="405" spans="3:5" x14ac:dyDescent="0.3">
      <c r="C405" s="57" t="str">
        <f t="shared" si="6"/>
        <v/>
      </c>
      <c r="E405" s="58" t="str" cm="1">
        <f t="array" ref="E405">IFERROR(IF('SAP - Sin Movimiento'!$A405&lt;&gt;"",_xlfn.ARRAYTOTEXT(_xlfn._xlws.FILTER(tblLotes[Lote y Cantidad],tblLotes[Referencia]='SAP - Sin Movimiento'!$A405)),""),"")</f>
        <v/>
      </c>
    </row>
    <row r="406" spans="3:5" x14ac:dyDescent="0.3">
      <c r="C406" s="57" t="str">
        <f t="shared" si="6"/>
        <v/>
      </c>
      <c r="E406" s="58" t="str" cm="1">
        <f t="array" ref="E406">IFERROR(IF('SAP - Sin Movimiento'!$A406&lt;&gt;"",_xlfn.ARRAYTOTEXT(_xlfn._xlws.FILTER(tblLotes[Lote y Cantidad],tblLotes[Referencia]='SAP - Sin Movimiento'!$A406)),""),"")</f>
        <v/>
      </c>
    </row>
    <row r="407" spans="3:5" x14ac:dyDescent="0.3">
      <c r="C407" s="57" t="str">
        <f t="shared" si="6"/>
        <v/>
      </c>
      <c r="E407" s="58" t="str" cm="1">
        <f t="array" ref="E407">IFERROR(IF('SAP - Sin Movimiento'!$A407&lt;&gt;"",_xlfn.ARRAYTOTEXT(_xlfn._xlws.FILTER(tblLotes[Lote y Cantidad],tblLotes[Referencia]='SAP - Sin Movimiento'!$A407)),""),"")</f>
        <v/>
      </c>
    </row>
    <row r="408" spans="3:5" x14ac:dyDescent="0.3">
      <c r="C408" s="57" t="str">
        <f t="shared" si="6"/>
        <v/>
      </c>
      <c r="E408" s="58" t="str" cm="1">
        <f t="array" ref="E408">IFERROR(IF('SAP - Sin Movimiento'!$A408&lt;&gt;"",_xlfn.ARRAYTOTEXT(_xlfn._xlws.FILTER(tblLotes[Lote y Cantidad],tblLotes[Referencia]='SAP - Sin Movimiento'!$A408)),""),"")</f>
        <v/>
      </c>
    </row>
    <row r="409" spans="3:5" x14ac:dyDescent="0.3">
      <c r="C409" s="57" t="str">
        <f t="shared" si="6"/>
        <v/>
      </c>
      <c r="E409" s="58" t="str" cm="1">
        <f t="array" ref="E409">IFERROR(IF('SAP - Sin Movimiento'!$A409&lt;&gt;"",_xlfn.ARRAYTOTEXT(_xlfn._xlws.FILTER(tblLotes[Lote y Cantidad],tblLotes[Referencia]='SAP - Sin Movimiento'!$A409)),""),"")</f>
        <v/>
      </c>
    </row>
    <row r="410" spans="3:5" x14ac:dyDescent="0.3">
      <c r="C410" s="57" t="str">
        <f t="shared" si="6"/>
        <v/>
      </c>
      <c r="E410" s="58" t="str" cm="1">
        <f t="array" ref="E410">IFERROR(IF('SAP - Sin Movimiento'!$A410&lt;&gt;"",_xlfn.ARRAYTOTEXT(_xlfn._xlws.FILTER(tblLotes[Lote y Cantidad],tblLotes[Referencia]='SAP - Sin Movimiento'!$A410)),""),"")</f>
        <v/>
      </c>
    </row>
    <row r="411" spans="3:5" x14ac:dyDescent="0.3">
      <c r="C411" s="57" t="str">
        <f t="shared" si="6"/>
        <v/>
      </c>
      <c r="E411" s="58" t="str" cm="1">
        <f t="array" ref="E411">IFERROR(IF('SAP - Sin Movimiento'!$A411&lt;&gt;"",_xlfn.ARRAYTOTEXT(_xlfn._xlws.FILTER(tblLotes[Lote y Cantidad],tblLotes[Referencia]='SAP - Sin Movimiento'!$A411)),""),"")</f>
        <v/>
      </c>
    </row>
    <row r="412" spans="3:5" x14ac:dyDescent="0.3">
      <c r="C412" s="57" t="str">
        <f t="shared" si="6"/>
        <v/>
      </c>
      <c r="E412" s="58" t="str" cm="1">
        <f t="array" ref="E412">IFERROR(IF('SAP - Sin Movimiento'!$A412&lt;&gt;"",_xlfn.ARRAYTOTEXT(_xlfn._xlws.FILTER(tblLotes[Lote y Cantidad],tblLotes[Referencia]='SAP - Sin Movimiento'!$A412)),""),"")</f>
        <v/>
      </c>
    </row>
    <row r="413" spans="3:5" x14ac:dyDescent="0.3">
      <c r="C413" s="57" t="str">
        <f t="shared" si="6"/>
        <v/>
      </c>
      <c r="E413" s="58" t="str" cm="1">
        <f t="array" ref="E413">IFERROR(IF('SAP - Sin Movimiento'!$A413&lt;&gt;"",_xlfn.ARRAYTOTEXT(_xlfn._xlws.FILTER(tblLotes[Lote y Cantidad],tblLotes[Referencia]='SAP - Sin Movimiento'!$A413)),""),"")</f>
        <v/>
      </c>
    </row>
    <row r="414" spans="3:5" x14ac:dyDescent="0.3">
      <c r="C414" s="57" t="str">
        <f t="shared" si="6"/>
        <v/>
      </c>
      <c r="E414" s="58" t="str" cm="1">
        <f t="array" ref="E414">IFERROR(IF('SAP - Sin Movimiento'!$A414&lt;&gt;"",_xlfn.ARRAYTOTEXT(_xlfn._xlws.FILTER(tblLotes[Lote y Cantidad],tblLotes[Referencia]='SAP - Sin Movimiento'!$A414)),""),"")</f>
        <v/>
      </c>
    </row>
    <row r="415" spans="3:5" x14ac:dyDescent="0.3">
      <c r="C415" s="57" t="str">
        <f t="shared" si="6"/>
        <v/>
      </c>
      <c r="E415" s="58" t="str" cm="1">
        <f t="array" ref="E415">IFERROR(IF('SAP - Sin Movimiento'!$A415&lt;&gt;"",_xlfn.ARRAYTOTEXT(_xlfn._xlws.FILTER(tblLotes[Lote y Cantidad],tblLotes[Referencia]='SAP - Sin Movimiento'!$A415)),""),"")</f>
        <v/>
      </c>
    </row>
    <row r="416" spans="3:5" x14ac:dyDescent="0.3">
      <c r="C416" s="57" t="str">
        <f t="shared" si="6"/>
        <v/>
      </c>
      <c r="E416" s="58" t="str" cm="1">
        <f t="array" ref="E416">IFERROR(IF('SAP - Sin Movimiento'!$A416&lt;&gt;"",_xlfn.ARRAYTOTEXT(_xlfn._xlws.FILTER(tblLotes[Lote y Cantidad],tblLotes[Referencia]='SAP - Sin Movimiento'!$A416)),""),"")</f>
        <v/>
      </c>
    </row>
    <row r="417" spans="3:5" x14ac:dyDescent="0.3">
      <c r="C417" s="57" t="str">
        <f t="shared" si="6"/>
        <v/>
      </c>
      <c r="E417" s="58" t="str" cm="1">
        <f t="array" ref="E417">IFERROR(IF('SAP - Sin Movimiento'!$A417&lt;&gt;"",_xlfn.ARRAYTOTEXT(_xlfn._xlws.FILTER(tblLotes[Lote y Cantidad],tblLotes[Referencia]='SAP - Sin Movimiento'!$A417)),""),"")</f>
        <v/>
      </c>
    </row>
    <row r="418" spans="3:5" x14ac:dyDescent="0.3">
      <c r="C418" s="57" t="str">
        <f t="shared" si="6"/>
        <v/>
      </c>
      <c r="E418" s="58" t="str" cm="1">
        <f t="array" ref="E418">IFERROR(IF('SAP - Sin Movimiento'!$A418&lt;&gt;"",_xlfn.ARRAYTOTEXT(_xlfn._xlws.FILTER(tblLotes[Lote y Cantidad],tblLotes[Referencia]='SAP - Sin Movimiento'!$A418)),""),"")</f>
        <v/>
      </c>
    </row>
    <row r="419" spans="3:5" x14ac:dyDescent="0.3">
      <c r="C419" s="57" t="str">
        <f t="shared" si="6"/>
        <v/>
      </c>
      <c r="E419" s="58" t="str" cm="1">
        <f t="array" ref="E419">IFERROR(IF('SAP - Sin Movimiento'!$A419&lt;&gt;"",_xlfn.ARRAYTOTEXT(_xlfn._xlws.FILTER(tblLotes[Lote y Cantidad],tblLotes[Referencia]='SAP - Sin Movimiento'!$A419)),""),"")</f>
        <v/>
      </c>
    </row>
    <row r="420" spans="3:5" x14ac:dyDescent="0.3">
      <c r="C420" s="57" t="str">
        <f t="shared" si="6"/>
        <v/>
      </c>
      <c r="E420" s="58" t="str" cm="1">
        <f t="array" ref="E420">IFERROR(IF('SAP - Sin Movimiento'!$A420&lt;&gt;"",_xlfn.ARRAYTOTEXT(_xlfn._xlws.FILTER(tblLotes[Lote y Cantidad],tblLotes[Referencia]='SAP - Sin Movimiento'!$A420)),""),"")</f>
        <v/>
      </c>
    </row>
    <row r="421" spans="3:5" x14ac:dyDescent="0.3">
      <c r="C421" s="57" t="str">
        <f t="shared" si="6"/>
        <v/>
      </c>
      <c r="E421" s="58" t="str" cm="1">
        <f t="array" ref="E421">IFERROR(IF('SAP - Sin Movimiento'!$A421&lt;&gt;"",_xlfn.ARRAYTOTEXT(_xlfn._xlws.FILTER(tblLotes[Lote y Cantidad],tblLotes[Referencia]='SAP - Sin Movimiento'!$A421)),""),"")</f>
        <v/>
      </c>
    </row>
    <row r="422" spans="3:5" x14ac:dyDescent="0.3">
      <c r="C422" s="57" t="str">
        <f t="shared" si="6"/>
        <v/>
      </c>
      <c r="E422" s="58" t="str" cm="1">
        <f t="array" ref="E422">IFERROR(IF('SAP - Sin Movimiento'!$A422&lt;&gt;"",_xlfn.ARRAYTOTEXT(_xlfn._xlws.FILTER(tblLotes[Lote y Cantidad],tblLotes[Referencia]='SAP - Sin Movimiento'!$A422)),""),"")</f>
        <v/>
      </c>
    </row>
    <row r="423" spans="3:5" x14ac:dyDescent="0.3">
      <c r="C423" s="57" t="str">
        <f t="shared" si="6"/>
        <v/>
      </c>
      <c r="E423" s="58" t="str" cm="1">
        <f t="array" ref="E423">IFERROR(IF('SAP - Sin Movimiento'!$A423&lt;&gt;"",_xlfn.ARRAYTOTEXT(_xlfn._xlws.FILTER(tblLotes[Lote y Cantidad],tblLotes[Referencia]='SAP - Sin Movimiento'!$A423)),""),"")</f>
        <v/>
      </c>
    </row>
    <row r="424" spans="3:5" x14ac:dyDescent="0.3">
      <c r="C424" s="57" t="str">
        <f t="shared" si="6"/>
        <v/>
      </c>
      <c r="E424" s="58" t="str" cm="1">
        <f t="array" ref="E424">IFERROR(IF('SAP - Sin Movimiento'!$A424&lt;&gt;"",_xlfn.ARRAYTOTEXT(_xlfn._xlws.FILTER(tblLotes[Lote y Cantidad],tblLotes[Referencia]='SAP - Sin Movimiento'!$A424)),""),"")</f>
        <v/>
      </c>
    </row>
    <row r="425" spans="3:5" x14ac:dyDescent="0.3">
      <c r="C425" s="57" t="str">
        <f t="shared" si="6"/>
        <v/>
      </c>
      <c r="E425" s="58" t="str" cm="1">
        <f t="array" ref="E425">IFERROR(IF('SAP - Sin Movimiento'!$A425&lt;&gt;"",_xlfn.ARRAYTOTEXT(_xlfn._xlws.FILTER(tblLotes[Lote y Cantidad],tblLotes[Referencia]='SAP - Sin Movimiento'!$A425)),""),"")</f>
        <v/>
      </c>
    </row>
    <row r="426" spans="3:5" x14ac:dyDescent="0.3">
      <c r="C426" s="57" t="str">
        <f t="shared" si="6"/>
        <v/>
      </c>
      <c r="E426" s="58" t="str" cm="1">
        <f t="array" ref="E426">IFERROR(IF('SAP - Sin Movimiento'!$A426&lt;&gt;"",_xlfn.ARRAYTOTEXT(_xlfn._xlws.FILTER(tblLotes[Lote y Cantidad],tblLotes[Referencia]='SAP - Sin Movimiento'!$A426)),""),"")</f>
        <v/>
      </c>
    </row>
    <row r="427" spans="3:5" x14ac:dyDescent="0.3">
      <c r="C427" s="57" t="str">
        <f t="shared" si="6"/>
        <v/>
      </c>
      <c r="E427" s="58" t="str" cm="1">
        <f t="array" ref="E427">IFERROR(IF('SAP - Sin Movimiento'!$A427&lt;&gt;"",_xlfn.ARRAYTOTEXT(_xlfn._xlws.FILTER(tblLotes[Lote y Cantidad],tblLotes[Referencia]='SAP - Sin Movimiento'!$A427)),""),"")</f>
        <v/>
      </c>
    </row>
    <row r="428" spans="3:5" x14ac:dyDescent="0.3">
      <c r="C428" s="57" t="str">
        <f t="shared" si="6"/>
        <v/>
      </c>
      <c r="E428" s="58" t="str" cm="1">
        <f t="array" ref="E428">IFERROR(IF('SAP - Sin Movimiento'!$A428&lt;&gt;"",_xlfn.ARRAYTOTEXT(_xlfn._xlws.FILTER(tblLotes[Lote y Cantidad],tblLotes[Referencia]='SAP - Sin Movimiento'!$A428)),""),"")</f>
        <v/>
      </c>
    </row>
    <row r="429" spans="3:5" x14ac:dyDescent="0.3">
      <c r="C429" s="57" t="str">
        <f t="shared" si="6"/>
        <v/>
      </c>
      <c r="E429" s="58" t="str" cm="1">
        <f t="array" ref="E429">IFERROR(IF('SAP - Sin Movimiento'!$A429&lt;&gt;"",_xlfn.ARRAYTOTEXT(_xlfn._xlws.FILTER(tblLotes[Lote y Cantidad],tblLotes[Referencia]='SAP - Sin Movimiento'!$A429)),""),"")</f>
        <v/>
      </c>
    </row>
    <row r="430" spans="3:5" x14ac:dyDescent="0.3">
      <c r="C430" s="57" t="str">
        <f t="shared" si="6"/>
        <v/>
      </c>
      <c r="E430" s="58" t="str" cm="1">
        <f t="array" ref="E430">IFERROR(IF('SAP - Sin Movimiento'!$A430&lt;&gt;"",_xlfn.ARRAYTOTEXT(_xlfn._xlws.FILTER(tblLotes[Lote y Cantidad],tblLotes[Referencia]='SAP - Sin Movimiento'!$A430)),""),"")</f>
        <v/>
      </c>
    </row>
    <row r="431" spans="3:5" x14ac:dyDescent="0.3">
      <c r="C431" s="57" t="str">
        <f t="shared" si="6"/>
        <v/>
      </c>
      <c r="E431" s="58" t="str" cm="1">
        <f t="array" ref="E431">IFERROR(IF('SAP - Sin Movimiento'!$A431&lt;&gt;"",_xlfn.ARRAYTOTEXT(_xlfn._xlws.FILTER(tblLotes[Lote y Cantidad],tblLotes[Referencia]='SAP - Sin Movimiento'!$A431)),""),"")</f>
        <v/>
      </c>
    </row>
    <row r="432" spans="3:5" x14ac:dyDescent="0.3">
      <c r="C432" s="57" t="str">
        <f t="shared" si="6"/>
        <v/>
      </c>
      <c r="E432" s="58" t="str" cm="1">
        <f t="array" ref="E432">IFERROR(IF('SAP - Sin Movimiento'!$A432&lt;&gt;"",_xlfn.ARRAYTOTEXT(_xlfn._xlws.FILTER(tblLotes[Lote y Cantidad],tblLotes[Referencia]='SAP - Sin Movimiento'!$A432)),""),"")</f>
        <v/>
      </c>
    </row>
    <row r="433" spans="3:5" x14ac:dyDescent="0.3">
      <c r="C433" s="57" t="str">
        <f t="shared" si="6"/>
        <v/>
      </c>
      <c r="E433" s="58" t="str" cm="1">
        <f t="array" ref="E433">IFERROR(IF('SAP - Sin Movimiento'!$A433&lt;&gt;"",_xlfn.ARRAYTOTEXT(_xlfn._xlws.FILTER(tblLotes[Lote y Cantidad],tblLotes[Referencia]='SAP - Sin Movimiento'!$A433)),""),"")</f>
        <v/>
      </c>
    </row>
    <row r="434" spans="3:5" x14ac:dyDescent="0.3">
      <c r="C434" s="57" t="str">
        <f t="shared" si="6"/>
        <v/>
      </c>
      <c r="E434" s="58" t="str" cm="1">
        <f t="array" ref="E434">IFERROR(IF('SAP - Sin Movimiento'!$A434&lt;&gt;"",_xlfn.ARRAYTOTEXT(_xlfn._xlws.FILTER(tblLotes[Lote y Cantidad],tblLotes[Referencia]='SAP - Sin Movimiento'!$A434)),""),"")</f>
        <v/>
      </c>
    </row>
    <row r="435" spans="3:5" x14ac:dyDescent="0.3">
      <c r="C435" s="57" t="str">
        <f t="shared" si="6"/>
        <v/>
      </c>
      <c r="E435" s="58" t="str" cm="1">
        <f t="array" ref="E435">IFERROR(IF('SAP - Sin Movimiento'!$A435&lt;&gt;"",_xlfn.ARRAYTOTEXT(_xlfn._xlws.FILTER(tblLotes[Lote y Cantidad],tblLotes[Referencia]='SAP - Sin Movimiento'!$A435)),""),"")</f>
        <v/>
      </c>
    </row>
    <row r="436" spans="3:5" x14ac:dyDescent="0.3">
      <c r="C436" s="57" t="str">
        <f t="shared" si="6"/>
        <v/>
      </c>
      <c r="E436" s="58" t="str" cm="1">
        <f t="array" ref="E436">IFERROR(IF('SAP - Sin Movimiento'!$A436&lt;&gt;"",_xlfn.ARRAYTOTEXT(_xlfn._xlws.FILTER(tblLotes[Lote y Cantidad],tblLotes[Referencia]='SAP - Sin Movimiento'!$A436)),""),"")</f>
        <v/>
      </c>
    </row>
    <row r="437" spans="3:5" x14ac:dyDescent="0.3">
      <c r="C437" s="57" t="str">
        <f t="shared" si="6"/>
        <v/>
      </c>
      <c r="E437" s="58" t="str" cm="1">
        <f t="array" ref="E437">IFERROR(IF('SAP - Sin Movimiento'!$A437&lt;&gt;"",_xlfn.ARRAYTOTEXT(_xlfn._xlws.FILTER(tblLotes[Lote y Cantidad],tblLotes[Referencia]='SAP - Sin Movimiento'!$A437)),""),"")</f>
        <v/>
      </c>
    </row>
    <row r="438" spans="3:5" x14ac:dyDescent="0.3">
      <c r="C438" s="57" t="str">
        <f t="shared" si="6"/>
        <v/>
      </c>
      <c r="E438" s="58" t="str" cm="1">
        <f t="array" ref="E438">IFERROR(IF('SAP - Sin Movimiento'!$A438&lt;&gt;"",_xlfn.ARRAYTOTEXT(_xlfn._xlws.FILTER(tblLotes[Lote y Cantidad],tblLotes[Referencia]='SAP - Sin Movimiento'!$A438)),""),"")</f>
        <v/>
      </c>
    </row>
    <row r="439" spans="3:5" x14ac:dyDescent="0.3">
      <c r="C439" s="57" t="str">
        <f t="shared" si="6"/>
        <v/>
      </c>
      <c r="E439" s="58" t="str" cm="1">
        <f t="array" ref="E439">IFERROR(IF('SAP - Sin Movimiento'!$A439&lt;&gt;"",_xlfn.ARRAYTOTEXT(_xlfn._xlws.FILTER(tblLotes[Lote y Cantidad],tblLotes[Referencia]='SAP - Sin Movimiento'!$A439)),""),"")</f>
        <v/>
      </c>
    </row>
    <row r="440" spans="3:5" x14ac:dyDescent="0.3">
      <c r="C440" s="57" t="str">
        <f t="shared" si="6"/>
        <v/>
      </c>
      <c r="E440" s="58" t="str" cm="1">
        <f t="array" ref="E440">IFERROR(IF('SAP - Sin Movimiento'!$A440&lt;&gt;"",_xlfn.ARRAYTOTEXT(_xlfn._xlws.FILTER(tblLotes[Lote y Cantidad],tblLotes[Referencia]='SAP - Sin Movimiento'!$A440)),""),"")</f>
        <v/>
      </c>
    </row>
    <row r="441" spans="3:5" x14ac:dyDescent="0.3">
      <c r="C441" s="57" t="str">
        <f t="shared" si="6"/>
        <v/>
      </c>
      <c r="E441" s="58" t="str" cm="1">
        <f t="array" ref="E441">IFERROR(IF('SAP - Sin Movimiento'!$A441&lt;&gt;"",_xlfn.ARRAYTOTEXT(_xlfn._xlws.FILTER(tblLotes[Lote y Cantidad],tblLotes[Referencia]='SAP - Sin Movimiento'!$A441)),""),"")</f>
        <v/>
      </c>
    </row>
    <row r="442" spans="3:5" x14ac:dyDescent="0.3">
      <c r="C442" s="57" t="str">
        <f t="shared" si="6"/>
        <v/>
      </c>
      <c r="E442" s="58" t="str" cm="1">
        <f t="array" ref="E442">IFERROR(IF('SAP - Sin Movimiento'!$A442&lt;&gt;"",_xlfn.ARRAYTOTEXT(_xlfn._xlws.FILTER(tblLotes[Lote y Cantidad],tblLotes[Referencia]='SAP - Sin Movimiento'!$A442)),""),"")</f>
        <v/>
      </c>
    </row>
    <row r="443" spans="3:5" x14ac:dyDescent="0.3">
      <c r="C443" s="57" t="str">
        <f t="shared" si="6"/>
        <v/>
      </c>
      <c r="E443" s="58" t="str" cm="1">
        <f t="array" ref="E443">IFERROR(IF('SAP - Sin Movimiento'!$A443&lt;&gt;"",_xlfn.ARRAYTOTEXT(_xlfn._xlws.FILTER(tblLotes[Lote y Cantidad],tblLotes[Referencia]='SAP - Sin Movimiento'!$A443)),""),"")</f>
        <v/>
      </c>
    </row>
    <row r="444" spans="3:5" x14ac:dyDescent="0.3">
      <c r="C444" s="57" t="str">
        <f t="shared" si="6"/>
        <v/>
      </c>
      <c r="E444" s="58" t="str" cm="1">
        <f t="array" ref="E444">IFERROR(IF('SAP - Sin Movimiento'!$A444&lt;&gt;"",_xlfn.ARRAYTOTEXT(_xlfn._xlws.FILTER(tblLotes[Lote y Cantidad],tblLotes[Referencia]='SAP - Sin Movimiento'!$A444)),""),"")</f>
        <v/>
      </c>
    </row>
    <row r="445" spans="3:5" x14ac:dyDescent="0.3">
      <c r="C445" s="57" t="str">
        <f t="shared" si="6"/>
        <v/>
      </c>
      <c r="E445" s="58" t="str" cm="1">
        <f t="array" ref="E445">IFERROR(IF('SAP - Sin Movimiento'!$A445&lt;&gt;"",_xlfn.ARRAYTOTEXT(_xlfn._xlws.FILTER(tblLotes[Lote y Cantidad],tblLotes[Referencia]='SAP - Sin Movimiento'!$A445)),""),"")</f>
        <v/>
      </c>
    </row>
    <row r="446" spans="3:5" x14ac:dyDescent="0.3">
      <c r="C446" s="57" t="str">
        <f t="shared" si="6"/>
        <v/>
      </c>
      <c r="E446" s="58" t="str" cm="1">
        <f t="array" ref="E446">IFERROR(IF('SAP - Sin Movimiento'!$A446&lt;&gt;"",_xlfn.ARRAYTOTEXT(_xlfn._xlws.FILTER(tblLotes[Lote y Cantidad],tblLotes[Referencia]='SAP - Sin Movimiento'!$A446)),""),"")</f>
        <v/>
      </c>
    </row>
    <row r="447" spans="3:5" x14ac:dyDescent="0.3">
      <c r="C447" s="57" t="str">
        <f t="shared" si="6"/>
        <v/>
      </c>
      <c r="E447" s="58" t="str" cm="1">
        <f t="array" ref="E447">IFERROR(IF('SAP - Sin Movimiento'!$A447&lt;&gt;"",_xlfn.ARRAYTOTEXT(_xlfn._xlws.FILTER(tblLotes[Lote y Cantidad],tblLotes[Referencia]='SAP - Sin Movimiento'!$A447)),""),"")</f>
        <v/>
      </c>
    </row>
    <row r="448" spans="3:5" x14ac:dyDescent="0.3">
      <c r="C448" s="57" t="str">
        <f t="shared" si="6"/>
        <v/>
      </c>
      <c r="E448" s="58" t="str" cm="1">
        <f t="array" ref="E448">IFERROR(IF('SAP - Sin Movimiento'!$A448&lt;&gt;"",_xlfn.ARRAYTOTEXT(_xlfn._xlws.FILTER(tblLotes[Lote y Cantidad],tblLotes[Referencia]='SAP - Sin Movimiento'!$A448)),""),"")</f>
        <v/>
      </c>
    </row>
    <row r="449" spans="3:5" x14ac:dyDescent="0.3">
      <c r="C449" s="57" t="str">
        <f t="shared" si="6"/>
        <v/>
      </c>
      <c r="E449" s="58" t="str" cm="1">
        <f t="array" ref="E449">IFERROR(IF('SAP - Sin Movimiento'!$A449&lt;&gt;"",_xlfn.ARRAYTOTEXT(_xlfn._xlws.FILTER(tblLotes[Lote y Cantidad],tblLotes[Referencia]='SAP - Sin Movimiento'!$A449)),""),"")</f>
        <v/>
      </c>
    </row>
    <row r="450" spans="3:5" x14ac:dyDescent="0.3">
      <c r="C450" s="57" t="str">
        <f t="shared" si="6"/>
        <v/>
      </c>
      <c r="E450" s="58" t="str" cm="1">
        <f t="array" ref="E450">IFERROR(IF('SAP - Sin Movimiento'!$A450&lt;&gt;"",_xlfn.ARRAYTOTEXT(_xlfn._xlws.FILTER(tblLotes[Lote y Cantidad],tblLotes[Referencia]='SAP - Sin Movimiento'!$A450)),""),"")</f>
        <v/>
      </c>
    </row>
    <row r="451" spans="3:5" x14ac:dyDescent="0.3">
      <c r="C451" s="57" t="str">
        <f t="shared" si="6"/>
        <v/>
      </c>
      <c r="E451" s="58" t="str" cm="1">
        <f t="array" ref="E451">IFERROR(IF('SAP - Sin Movimiento'!$A451&lt;&gt;"",_xlfn.ARRAYTOTEXT(_xlfn._xlws.FILTER(tblLotes[Lote y Cantidad],tblLotes[Referencia]='SAP - Sin Movimiento'!$A451)),""),"")</f>
        <v/>
      </c>
    </row>
    <row r="452" spans="3:5" x14ac:dyDescent="0.3">
      <c r="C452" s="57" t="str">
        <f t="shared" si="6"/>
        <v/>
      </c>
      <c r="E452" s="58" t="str" cm="1">
        <f t="array" ref="E452">IFERROR(IF('SAP - Sin Movimiento'!$A452&lt;&gt;"",_xlfn.ARRAYTOTEXT(_xlfn._xlws.FILTER(tblLotes[Lote y Cantidad],tblLotes[Referencia]='SAP - Sin Movimiento'!$A452)),""),"")</f>
        <v/>
      </c>
    </row>
    <row r="453" spans="3:5" x14ac:dyDescent="0.3">
      <c r="C453" s="57" t="str">
        <f t="shared" si="6"/>
        <v/>
      </c>
      <c r="E453" s="58" t="str" cm="1">
        <f t="array" ref="E453">IFERROR(IF('SAP - Sin Movimiento'!$A453&lt;&gt;"",_xlfn.ARRAYTOTEXT(_xlfn._xlws.FILTER(tblLotes[Lote y Cantidad],tblLotes[Referencia]='SAP - Sin Movimiento'!$A453)),""),"")</f>
        <v/>
      </c>
    </row>
    <row r="454" spans="3:5" x14ac:dyDescent="0.3">
      <c r="C454" s="57" t="str">
        <f t="shared" ref="C454:C499" si="7">IF(A454&lt;&gt;"",LEFT($D$2,3),"")</f>
        <v/>
      </c>
      <c r="E454" s="58" t="str" cm="1">
        <f t="array" ref="E454">IFERROR(IF('SAP - Sin Movimiento'!$A454&lt;&gt;"",_xlfn.ARRAYTOTEXT(_xlfn._xlws.FILTER(tblLotes[Lote y Cantidad],tblLotes[Referencia]='SAP - Sin Movimiento'!$A454)),""),"")</f>
        <v/>
      </c>
    </row>
    <row r="455" spans="3:5" x14ac:dyDescent="0.3">
      <c r="C455" s="57" t="str">
        <f t="shared" si="7"/>
        <v/>
      </c>
      <c r="E455" s="58" t="str" cm="1">
        <f t="array" ref="E455">IFERROR(IF('SAP - Sin Movimiento'!$A455&lt;&gt;"",_xlfn.ARRAYTOTEXT(_xlfn._xlws.FILTER(tblLotes[Lote y Cantidad],tblLotes[Referencia]='SAP - Sin Movimiento'!$A455)),""),"")</f>
        <v/>
      </c>
    </row>
    <row r="456" spans="3:5" x14ac:dyDescent="0.3">
      <c r="C456" s="57" t="str">
        <f t="shared" si="7"/>
        <v/>
      </c>
      <c r="E456" s="58" t="str" cm="1">
        <f t="array" ref="E456">IFERROR(IF('SAP - Sin Movimiento'!$A456&lt;&gt;"",_xlfn.ARRAYTOTEXT(_xlfn._xlws.FILTER(tblLotes[Lote y Cantidad],tblLotes[Referencia]='SAP - Sin Movimiento'!$A456)),""),"")</f>
        <v/>
      </c>
    </row>
    <row r="457" spans="3:5" x14ac:dyDescent="0.3">
      <c r="C457" s="57" t="str">
        <f t="shared" si="7"/>
        <v/>
      </c>
      <c r="E457" s="58" t="str" cm="1">
        <f t="array" ref="E457">IFERROR(IF('SAP - Sin Movimiento'!$A457&lt;&gt;"",_xlfn.ARRAYTOTEXT(_xlfn._xlws.FILTER(tblLotes[Lote y Cantidad],tblLotes[Referencia]='SAP - Sin Movimiento'!$A457)),""),"")</f>
        <v/>
      </c>
    </row>
    <row r="458" spans="3:5" x14ac:dyDescent="0.3">
      <c r="C458" s="57" t="str">
        <f t="shared" si="7"/>
        <v/>
      </c>
      <c r="E458" s="58" t="str" cm="1">
        <f t="array" ref="E458">IFERROR(IF('SAP - Sin Movimiento'!$A458&lt;&gt;"",_xlfn.ARRAYTOTEXT(_xlfn._xlws.FILTER(tblLotes[Lote y Cantidad],tblLotes[Referencia]='SAP - Sin Movimiento'!$A458)),""),"")</f>
        <v/>
      </c>
    </row>
    <row r="459" spans="3:5" x14ac:dyDescent="0.3">
      <c r="C459" s="57" t="str">
        <f t="shared" si="7"/>
        <v/>
      </c>
      <c r="E459" s="58" t="str" cm="1">
        <f t="array" ref="E459">IFERROR(IF('SAP - Sin Movimiento'!$A459&lt;&gt;"",_xlfn.ARRAYTOTEXT(_xlfn._xlws.FILTER(tblLotes[Lote y Cantidad],tblLotes[Referencia]='SAP - Sin Movimiento'!$A459)),""),"")</f>
        <v/>
      </c>
    </row>
    <row r="460" spans="3:5" x14ac:dyDescent="0.3">
      <c r="C460" s="57" t="str">
        <f t="shared" si="7"/>
        <v/>
      </c>
      <c r="E460" s="58" t="str" cm="1">
        <f t="array" ref="E460">IFERROR(IF('SAP - Sin Movimiento'!$A460&lt;&gt;"",_xlfn.ARRAYTOTEXT(_xlfn._xlws.FILTER(tblLotes[Lote y Cantidad],tblLotes[Referencia]='SAP - Sin Movimiento'!$A460)),""),"")</f>
        <v/>
      </c>
    </row>
    <row r="461" spans="3:5" x14ac:dyDescent="0.3">
      <c r="C461" s="57" t="str">
        <f t="shared" si="7"/>
        <v/>
      </c>
      <c r="E461" s="58" t="str" cm="1">
        <f t="array" ref="E461">IFERROR(IF('SAP - Sin Movimiento'!$A461&lt;&gt;"",_xlfn.ARRAYTOTEXT(_xlfn._xlws.FILTER(tblLotes[Lote y Cantidad],tblLotes[Referencia]='SAP - Sin Movimiento'!$A461)),""),"")</f>
        <v/>
      </c>
    </row>
    <row r="462" spans="3:5" x14ac:dyDescent="0.3">
      <c r="C462" s="57" t="str">
        <f t="shared" si="7"/>
        <v/>
      </c>
      <c r="E462" s="58" t="str" cm="1">
        <f t="array" ref="E462">IFERROR(IF('SAP - Sin Movimiento'!$A462&lt;&gt;"",_xlfn.ARRAYTOTEXT(_xlfn._xlws.FILTER(tblLotes[Lote y Cantidad],tblLotes[Referencia]='SAP - Sin Movimiento'!$A462)),""),"")</f>
        <v/>
      </c>
    </row>
    <row r="463" spans="3:5" x14ac:dyDescent="0.3">
      <c r="C463" s="57" t="str">
        <f t="shared" si="7"/>
        <v/>
      </c>
      <c r="E463" s="58" t="str" cm="1">
        <f t="array" ref="E463">IFERROR(IF('SAP - Sin Movimiento'!$A463&lt;&gt;"",_xlfn.ARRAYTOTEXT(_xlfn._xlws.FILTER(tblLotes[Lote y Cantidad],tblLotes[Referencia]='SAP - Sin Movimiento'!$A463)),""),"")</f>
        <v/>
      </c>
    </row>
    <row r="464" spans="3:5" x14ac:dyDescent="0.3">
      <c r="C464" s="57" t="str">
        <f t="shared" si="7"/>
        <v/>
      </c>
      <c r="E464" s="58" t="str" cm="1">
        <f t="array" ref="E464">IFERROR(IF('SAP - Sin Movimiento'!$A464&lt;&gt;"",_xlfn.ARRAYTOTEXT(_xlfn._xlws.FILTER(tblLotes[Lote y Cantidad],tblLotes[Referencia]='SAP - Sin Movimiento'!$A464)),""),"")</f>
        <v/>
      </c>
    </row>
    <row r="465" spans="3:5" x14ac:dyDescent="0.3">
      <c r="C465" s="57" t="str">
        <f t="shared" si="7"/>
        <v/>
      </c>
      <c r="E465" s="58" t="str" cm="1">
        <f t="array" ref="E465">IFERROR(IF('SAP - Sin Movimiento'!$A465&lt;&gt;"",_xlfn.ARRAYTOTEXT(_xlfn._xlws.FILTER(tblLotes[Lote y Cantidad],tblLotes[Referencia]='SAP - Sin Movimiento'!$A465)),""),"")</f>
        <v/>
      </c>
    </row>
    <row r="466" spans="3:5" x14ac:dyDescent="0.3">
      <c r="C466" s="57" t="str">
        <f t="shared" si="7"/>
        <v/>
      </c>
      <c r="E466" s="58" t="str" cm="1">
        <f t="array" ref="E466">IFERROR(IF('SAP - Sin Movimiento'!$A466&lt;&gt;"",_xlfn.ARRAYTOTEXT(_xlfn._xlws.FILTER(tblLotes[Lote y Cantidad],tblLotes[Referencia]='SAP - Sin Movimiento'!$A466)),""),"")</f>
        <v/>
      </c>
    </row>
    <row r="467" spans="3:5" x14ac:dyDescent="0.3">
      <c r="C467" s="57" t="str">
        <f t="shared" si="7"/>
        <v/>
      </c>
      <c r="E467" s="58" t="str" cm="1">
        <f t="array" ref="E467">IFERROR(IF('SAP - Sin Movimiento'!$A467&lt;&gt;"",_xlfn.ARRAYTOTEXT(_xlfn._xlws.FILTER(tblLotes[Lote y Cantidad],tblLotes[Referencia]='SAP - Sin Movimiento'!$A467)),""),"")</f>
        <v/>
      </c>
    </row>
    <row r="468" spans="3:5" x14ac:dyDescent="0.3">
      <c r="C468" s="57" t="str">
        <f t="shared" si="7"/>
        <v/>
      </c>
      <c r="E468" s="58" t="str" cm="1">
        <f t="array" ref="E468">IFERROR(IF('SAP - Sin Movimiento'!$A468&lt;&gt;"",_xlfn.ARRAYTOTEXT(_xlfn._xlws.FILTER(tblLotes[Lote y Cantidad],tblLotes[Referencia]='SAP - Sin Movimiento'!$A468)),""),"")</f>
        <v/>
      </c>
    </row>
    <row r="469" spans="3:5" x14ac:dyDescent="0.3">
      <c r="C469" s="57" t="str">
        <f t="shared" si="7"/>
        <v/>
      </c>
      <c r="E469" s="58" t="str" cm="1">
        <f t="array" ref="E469">IFERROR(IF('SAP - Sin Movimiento'!$A469&lt;&gt;"",_xlfn.ARRAYTOTEXT(_xlfn._xlws.FILTER(tblLotes[Lote y Cantidad],tblLotes[Referencia]='SAP - Sin Movimiento'!$A469)),""),"")</f>
        <v/>
      </c>
    </row>
    <row r="470" spans="3:5" x14ac:dyDescent="0.3">
      <c r="C470" s="57" t="str">
        <f t="shared" si="7"/>
        <v/>
      </c>
      <c r="E470" s="58" t="str" cm="1">
        <f t="array" ref="E470">IFERROR(IF('SAP - Sin Movimiento'!$A470&lt;&gt;"",_xlfn.ARRAYTOTEXT(_xlfn._xlws.FILTER(tblLotes[Lote y Cantidad],tblLotes[Referencia]='SAP - Sin Movimiento'!$A470)),""),"")</f>
        <v/>
      </c>
    </row>
    <row r="471" spans="3:5" x14ac:dyDescent="0.3">
      <c r="C471" s="57" t="str">
        <f t="shared" si="7"/>
        <v/>
      </c>
      <c r="E471" s="58" t="str" cm="1">
        <f t="array" ref="E471">IFERROR(IF('SAP - Sin Movimiento'!$A471&lt;&gt;"",_xlfn.ARRAYTOTEXT(_xlfn._xlws.FILTER(tblLotes[Lote y Cantidad],tblLotes[Referencia]='SAP - Sin Movimiento'!$A471)),""),"")</f>
        <v/>
      </c>
    </row>
    <row r="472" spans="3:5" x14ac:dyDescent="0.3">
      <c r="C472" s="57" t="str">
        <f t="shared" si="7"/>
        <v/>
      </c>
      <c r="E472" s="58" t="str" cm="1">
        <f t="array" ref="E472">IFERROR(IF('SAP - Sin Movimiento'!$A472&lt;&gt;"",_xlfn.ARRAYTOTEXT(_xlfn._xlws.FILTER(tblLotes[Lote y Cantidad],tblLotes[Referencia]='SAP - Sin Movimiento'!$A472)),""),"")</f>
        <v/>
      </c>
    </row>
    <row r="473" spans="3:5" x14ac:dyDescent="0.3">
      <c r="C473" s="57" t="str">
        <f t="shared" si="7"/>
        <v/>
      </c>
      <c r="E473" s="58" t="str" cm="1">
        <f t="array" ref="E473">IFERROR(IF('SAP - Sin Movimiento'!$A473&lt;&gt;"",_xlfn.ARRAYTOTEXT(_xlfn._xlws.FILTER(tblLotes[Lote y Cantidad],tblLotes[Referencia]='SAP - Sin Movimiento'!$A473)),""),"")</f>
        <v/>
      </c>
    </row>
    <row r="474" spans="3:5" x14ac:dyDescent="0.3">
      <c r="C474" s="57" t="str">
        <f t="shared" si="7"/>
        <v/>
      </c>
      <c r="E474" s="58" t="str" cm="1">
        <f t="array" ref="E474">IFERROR(IF('SAP - Sin Movimiento'!$A474&lt;&gt;"",_xlfn.ARRAYTOTEXT(_xlfn._xlws.FILTER(tblLotes[Lote y Cantidad],tblLotes[Referencia]='SAP - Sin Movimiento'!$A474)),""),"")</f>
        <v/>
      </c>
    </row>
    <row r="475" spans="3:5" x14ac:dyDescent="0.3">
      <c r="C475" s="57" t="str">
        <f t="shared" si="7"/>
        <v/>
      </c>
      <c r="E475" s="58" t="str" cm="1">
        <f t="array" ref="E475">IFERROR(IF('SAP - Sin Movimiento'!$A475&lt;&gt;"",_xlfn.ARRAYTOTEXT(_xlfn._xlws.FILTER(tblLotes[Lote y Cantidad],tblLotes[Referencia]='SAP - Sin Movimiento'!$A475)),""),"")</f>
        <v/>
      </c>
    </row>
    <row r="476" spans="3:5" x14ac:dyDescent="0.3">
      <c r="C476" s="57" t="str">
        <f t="shared" si="7"/>
        <v/>
      </c>
      <c r="E476" s="58" t="str" cm="1">
        <f t="array" ref="E476">IFERROR(IF('SAP - Sin Movimiento'!$A476&lt;&gt;"",_xlfn.ARRAYTOTEXT(_xlfn._xlws.FILTER(tblLotes[Lote y Cantidad],tblLotes[Referencia]='SAP - Sin Movimiento'!$A476)),""),"")</f>
        <v/>
      </c>
    </row>
    <row r="477" spans="3:5" x14ac:dyDescent="0.3">
      <c r="C477" s="57" t="str">
        <f t="shared" si="7"/>
        <v/>
      </c>
      <c r="E477" s="58" t="str" cm="1">
        <f t="array" ref="E477">IFERROR(IF('SAP - Sin Movimiento'!$A477&lt;&gt;"",_xlfn.ARRAYTOTEXT(_xlfn._xlws.FILTER(tblLotes[Lote y Cantidad],tblLotes[Referencia]='SAP - Sin Movimiento'!$A477)),""),"")</f>
        <v/>
      </c>
    </row>
    <row r="478" spans="3:5" x14ac:dyDescent="0.3">
      <c r="C478" s="57" t="str">
        <f t="shared" si="7"/>
        <v/>
      </c>
      <c r="E478" s="58" t="str" cm="1">
        <f t="array" ref="E478">IFERROR(IF('SAP - Sin Movimiento'!$A478&lt;&gt;"",_xlfn.ARRAYTOTEXT(_xlfn._xlws.FILTER(tblLotes[Lote y Cantidad],tblLotes[Referencia]='SAP - Sin Movimiento'!$A478)),""),"")</f>
        <v/>
      </c>
    </row>
    <row r="479" spans="3:5" x14ac:dyDescent="0.3">
      <c r="C479" s="57" t="str">
        <f t="shared" si="7"/>
        <v/>
      </c>
      <c r="E479" s="58" t="str" cm="1">
        <f t="array" ref="E479">IFERROR(IF('SAP - Sin Movimiento'!$A479&lt;&gt;"",_xlfn.ARRAYTOTEXT(_xlfn._xlws.FILTER(tblLotes[Lote y Cantidad],tblLotes[Referencia]='SAP - Sin Movimiento'!$A479)),""),"")</f>
        <v/>
      </c>
    </row>
    <row r="480" spans="3:5" x14ac:dyDescent="0.3">
      <c r="C480" s="57" t="str">
        <f t="shared" si="7"/>
        <v/>
      </c>
      <c r="E480" s="58" t="str" cm="1">
        <f t="array" ref="E480">IFERROR(IF('SAP - Sin Movimiento'!$A480&lt;&gt;"",_xlfn.ARRAYTOTEXT(_xlfn._xlws.FILTER(tblLotes[Lote y Cantidad],tblLotes[Referencia]='SAP - Sin Movimiento'!$A480)),""),"")</f>
        <v/>
      </c>
    </row>
    <row r="481" spans="3:5" x14ac:dyDescent="0.3">
      <c r="C481" s="57" t="str">
        <f t="shared" si="7"/>
        <v/>
      </c>
      <c r="E481" s="58" t="str" cm="1">
        <f t="array" ref="E481">IFERROR(IF('SAP - Sin Movimiento'!$A481&lt;&gt;"",_xlfn.ARRAYTOTEXT(_xlfn._xlws.FILTER(tblLotes[Lote y Cantidad],tblLotes[Referencia]='SAP - Sin Movimiento'!$A481)),""),"")</f>
        <v/>
      </c>
    </row>
    <row r="482" spans="3:5" x14ac:dyDescent="0.3">
      <c r="C482" s="57" t="str">
        <f t="shared" si="7"/>
        <v/>
      </c>
      <c r="E482" s="58" t="str" cm="1">
        <f t="array" ref="E482">IFERROR(IF('SAP - Sin Movimiento'!$A482&lt;&gt;"",_xlfn.ARRAYTOTEXT(_xlfn._xlws.FILTER(tblLotes[Lote y Cantidad],tblLotes[Referencia]='SAP - Sin Movimiento'!$A482)),""),"")</f>
        <v/>
      </c>
    </row>
    <row r="483" spans="3:5" x14ac:dyDescent="0.3">
      <c r="C483" s="57" t="str">
        <f t="shared" si="7"/>
        <v/>
      </c>
      <c r="E483" s="58" t="str" cm="1">
        <f t="array" ref="E483">IFERROR(IF('SAP - Sin Movimiento'!$A483&lt;&gt;"",_xlfn.ARRAYTOTEXT(_xlfn._xlws.FILTER(tblLotes[Lote y Cantidad],tblLotes[Referencia]='SAP - Sin Movimiento'!$A483)),""),"")</f>
        <v/>
      </c>
    </row>
    <row r="484" spans="3:5" x14ac:dyDescent="0.3">
      <c r="C484" s="57" t="str">
        <f t="shared" si="7"/>
        <v/>
      </c>
      <c r="E484" s="58" t="str" cm="1">
        <f t="array" ref="E484">IFERROR(IF('SAP - Sin Movimiento'!$A484&lt;&gt;"",_xlfn.ARRAYTOTEXT(_xlfn._xlws.FILTER(tblLotes[Lote y Cantidad],tblLotes[Referencia]='SAP - Sin Movimiento'!$A484)),""),"")</f>
        <v/>
      </c>
    </row>
    <row r="485" spans="3:5" x14ac:dyDescent="0.3">
      <c r="C485" s="57" t="str">
        <f t="shared" si="7"/>
        <v/>
      </c>
      <c r="E485" s="58" t="str" cm="1">
        <f t="array" ref="E485">IFERROR(IF('SAP - Sin Movimiento'!$A485&lt;&gt;"",_xlfn.ARRAYTOTEXT(_xlfn._xlws.FILTER(tblLotes[Lote y Cantidad],tblLotes[Referencia]='SAP - Sin Movimiento'!$A485)),""),"")</f>
        <v/>
      </c>
    </row>
    <row r="486" spans="3:5" x14ac:dyDescent="0.3">
      <c r="C486" s="57" t="str">
        <f t="shared" si="7"/>
        <v/>
      </c>
      <c r="E486" s="58" t="str" cm="1">
        <f t="array" ref="E486">IFERROR(IF('SAP - Sin Movimiento'!$A486&lt;&gt;"",_xlfn.ARRAYTOTEXT(_xlfn._xlws.FILTER(tblLotes[Lote y Cantidad],tblLotes[Referencia]='SAP - Sin Movimiento'!$A486)),""),"")</f>
        <v/>
      </c>
    </row>
    <row r="487" spans="3:5" x14ac:dyDescent="0.3">
      <c r="C487" s="57" t="str">
        <f t="shared" si="7"/>
        <v/>
      </c>
      <c r="E487" s="58" t="str" cm="1">
        <f t="array" ref="E487">IFERROR(IF('SAP - Sin Movimiento'!$A487&lt;&gt;"",_xlfn.ARRAYTOTEXT(_xlfn._xlws.FILTER(tblLotes[Lote y Cantidad],tblLotes[Referencia]='SAP - Sin Movimiento'!$A487)),""),"")</f>
        <v/>
      </c>
    </row>
    <row r="488" spans="3:5" x14ac:dyDescent="0.3">
      <c r="C488" s="57" t="str">
        <f t="shared" si="7"/>
        <v/>
      </c>
      <c r="E488" s="58" t="str" cm="1">
        <f t="array" ref="E488">IFERROR(IF('SAP - Sin Movimiento'!$A488&lt;&gt;"",_xlfn.ARRAYTOTEXT(_xlfn._xlws.FILTER(tblLotes[Lote y Cantidad],tblLotes[Referencia]='SAP - Sin Movimiento'!$A488)),""),"")</f>
        <v/>
      </c>
    </row>
    <row r="489" spans="3:5" x14ac:dyDescent="0.3">
      <c r="C489" s="57" t="str">
        <f t="shared" si="7"/>
        <v/>
      </c>
      <c r="E489" s="58" t="str" cm="1">
        <f t="array" ref="E489">IFERROR(IF('SAP - Sin Movimiento'!$A489&lt;&gt;"",_xlfn.ARRAYTOTEXT(_xlfn._xlws.FILTER(tblLotes[Lote y Cantidad],tblLotes[Referencia]='SAP - Sin Movimiento'!$A489)),""),"")</f>
        <v/>
      </c>
    </row>
    <row r="490" spans="3:5" x14ac:dyDescent="0.3">
      <c r="C490" s="57" t="str">
        <f t="shared" si="7"/>
        <v/>
      </c>
      <c r="E490" s="58" t="str" cm="1">
        <f t="array" ref="E490">IFERROR(IF('SAP - Sin Movimiento'!$A490&lt;&gt;"",_xlfn.ARRAYTOTEXT(_xlfn._xlws.FILTER(tblLotes[Lote y Cantidad],tblLotes[Referencia]='SAP - Sin Movimiento'!$A490)),""),"")</f>
        <v/>
      </c>
    </row>
    <row r="491" spans="3:5" x14ac:dyDescent="0.3">
      <c r="C491" s="57" t="str">
        <f t="shared" si="7"/>
        <v/>
      </c>
      <c r="E491" s="58" t="str" cm="1">
        <f t="array" ref="E491">IFERROR(IF('SAP - Sin Movimiento'!$A491&lt;&gt;"",_xlfn.ARRAYTOTEXT(_xlfn._xlws.FILTER(tblLotes[Lote y Cantidad],tblLotes[Referencia]='SAP - Sin Movimiento'!$A491)),""),"")</f>
        <v/>
      </c>
    </row>
    <row r="492" spans="3:5" x14ac:dyDescent="0.3">
      <c r="C492" s="57" t="str">
        <f t="shared" si="7"/>
        <v/>
      </c>
      <c r="E492" s="58" t="str" cm="1">
        <f t="array" ref="E492">IFERROR(IF('SAP - Sin Movimiento'!$A492&lt;&gt;"",_xlfn.ARRAYTOTEXT(_xlfn._xlws.FILTER(tblLotes[Lote y Cantidad],tblLotes[Referencia]='SAP - Sin Movimiento'!$A492)),""),"")</f>
        <v/>
      </c>
    </row>
    <row r="493" spans="3:5" x14ac:dyDescent="0.3">
      <c r="C493" s="57" t="str">
        <f t="shared" si="7"/>
        <v/>
      </c>
      <c r="E493" s="58" t="str" cm="1">
        <f t="array" ref="E493">IFERROR(IF('SAP - Sin Movimiento'!$A493&lt;&gt;"",_xlfn.ARRAYTOTEXT(_xlfn._xlws.FILTER(tblLotes[Lote y Cantidad],tblLotes[Referencia]='SAP - Sin Movimiento'!$A493)),""),"")</f>
        <v/>
      </c>
    </row>
    <row r="494" spans="3:5" x14ac:dyDescent="0.3">
      <c r="C494" s="57" t="str">
        <f t="shared" si="7"/>
        <v/>
      </c>
      <c r="E494" s="58" t="str" cm="1">
        <f t="array" ref="E494">IFERROR(IF('SAP - Sin Movimiento'!$A494&lt;&gt;"",_xlfn.ARRAYTOTEXT(_xlfn._xlws.FILTER(tblLotes[Lote y Cantidad],tblLotes[Referencia]='SAP - Sin Movimiento'!$A494)),""),"")</f>
        <v/>
      </c>
    </row>
    <row r="495" spans="3:5" x14ac:dyDescent="0.3">
      <c r="C495" s="57" t="str">
        <f t="shared" si="7"/>
        <v/>
      </c>
      <c r="E495" s="58" t="str" cm="1">
        <f t="array" ref="E495">IFERROR(IF('SAP - Sin Movimiento'!$A495&lt;&gt;"",_xlfn.ARRAYTOTEXT(_xlfn._xlws.FILTER(tblLotes[Lote y Cantidad],tblLotes[Referencia]='SAP - Sin Movimiento'!$A495)),""),"")</f>
        <v/>
      </c>
    </row>
    <row r="496" spans="3:5" x14ac:dyDescent="0.3">
      <c r="C496" s="57" t="str">
        <f t="shared" si="7"/>
        <v/>
      </c>
      <c r="E496" s="58" t="str" cm="1">
        <f t="array" ref="E496">IFERROR(IF('SAP - Sin Movimiento'!$A496&lt;&gt;"",_xlfn.ARRAYTOTEXT(_xlfn._xlws.FILTER(tblLotes[Lote y Cantidad],tblLotes[Referencia]='SAP - Sin Movimiento'!$A496)),""),"")</f>
        <v/>
      </c>
    </row>
    <row r="497" spans="3:5" x14ac:dyDescent="0.3">
      <c r="C497" s="57" t="str">
        <f t="shared" si="7"/>
        <v/>
      </c>
      <c r="E497" s="58" t="str" cm="1">
        <f t="array" ref="E497">IFERROR(IF('SAP - Sin Movimiento'!$A497&lt;&gt;"",_xlfn.ARRAYTOTEXT(_xlfn._xlws.FILTER(tblLotes[Lote y Cantidad],tblLotes[Referencia]='SAP - Sin Movimiento'!$A497)),""),"")</f>
        <v/>
      </c>
    </row>
    <row r="498" spans="3:5" x14ac:dyDescent="0.3">
      <c r="C498" s="57" t="str">
        <f t="shared" si="7"/>
        <v/>
      </c>
      <c r="E498" s="58" t="str" cm="1">
        <f t="array" ref="E498">IFERROR(IF('SAP - Sin Movimiento'!$A498&lt;&gt;"",_xlfn.ARRAYTOTEXT(_xlfn._xlws.FILTER(tblLotes[Lote y Cantidad],tblLotes[Referencia]='SAP - Sin Movimiento'!$A498)),""),"")</f>
        <v/>
      </c>
    </row>
    <row r="499" spans="3:5" x14ac:dyDescent="0.3">
      <c r="C499" s="57" t="str">
        <f t="shared" si="7"/>
        <v/>
      </c>
      <c r="E499" s="58" t="str" cm="1">
        <f t="array" ref="E499">IFERROR(IF('SAP - Sin Movimiento'!$A499&lt;&gt;"",_xlfn.ARRAYTOTEXT(_xlfn._xlws.FILTER(tblLotes[Lote y Cantidad],tblLotes[Referencia]='SAP - Sin Movimiento'!$A499)),""),"")</f>
        <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45371F6B-4618-4E69-B3F3-7CE0DB5CD80E}">
          <x14:formula1>
            <xm:f>OFFSET(Pivot!$A$10,0,0,COUNTA(Pivot!$A$10:$A$10002),1)</xm:f>
          </x14:formula1>
          <xm:sqref>D2:D3</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51BA8F-2954-42C7-B6C0-0759F8D6F1D6}">
  <sheetPr codeName="Hoja16">
    <tabColor theme="8" tint="-0.499984740745262"/>
  </sheetPr>
  <dimension ref="A1:B2"/>
  <sheetViews>
    <sheetView workbookViewId="0">
      <pane ySplit="1" topLeftCell="A2" activePane="bottomLeft" state="frozen"/>
      <selection pane="bottomLeft" activeCell="A2" sqref="A2:B2"/>
    </sheetView>
  </sheetViews>
  <sheetFormatPr baseColWidth="10" defaultColWidth="15.5546875" defaultRowHeight="14.4" x14ac:dyDescent="0.3"/>
  <cols>
    <col min="1" max="1" width="22" bestFit="1" customWidth="1"/>
    <col min="2" max="2" width="19.5546875" customWidth="1"/>
  </cols>
  <sheetData>
    <row r="1" spans="1:2" s="3" customFormat="1" x14ac:dyDescent="0.3">
      <c r="A1" s="3" t="s">
        <v>1</v>
      </c>
      <c r="B1" s="3" t="s">
        <v>9549</v>
      </c>
    </row>
    <row r="2" spans="1:2" x14ac:dyDescent="0.3">
      <c r="B2" s="74"/>
    </row>
  </sheetData>
  <phoneticPr fontId="15" type="noConversion"/>
  <pageMargins left="0.7" right="0.7" top="0.75" bottom="0.75" header="0.3" footer="0.3"/>
  <pageSetup paperSize="9" orientation="portrait" horizontalDpi="4294967293" verticalDpi="4294967293"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0537CE-DC92-410B-98E4-A500ABBEBFE9}">
  <sheetPr codeName="Hoja11">
    <tabColor theme="5" tint="0.79998168889431442"/>
  </sheetPr>
  <dimension ref="A1:A42"/>
  <sheetViews>
    <sheetView workbookViewId="0">
      <selection activeCell="A11" sqref="A11"/>
    </sheetView>
  </sheetViews>
  <sheetFormatPr baseColWidth="10" defaultColWidth="11.44140625" defaultRowHeight="14.4" x14ac:dyDescent="0.3"/>
  <cols>
    <col min="1" max="1" width="41.5546875" customWidth="1"/>
  </cols>
  <sheetData>
    <row r="1" spans="1:1" x14ac:dyDescent="0.3">
      <c r="A1" t="s">
        <v>53</v>
      </c>
    </row>
    <row r="2" spans="1:1" x14ac:dyDescent="0.3">
      <c r="A2">
        <v>341</v>
      </c>
    </row>
    <row r="3" spans="1:1" x14ac:dyDescent="0.3">
      <c r="A3">
        <v>1026</v>
      </c>
    </row>
    <row r="4" spans="1:1" x14ac:dyDescent="0.3">
      <c r="A4">
        <v>1264</v>
      </c>
    </row>
    <row r="5" spans="1:1" x14ac:dyDescent="0.3">
      <c r="A5">
        <v>1265</v>
      </c>
    </row>
    <row r="6" spans="1:1" x14ac:dyDescent="0.3">
      <c r="A6">
        <v>1268</v>
      </c>
    </row>
    <row r="7" spans="1:1" x14ac:dyDescent="0.3">
      <c r="A7">
        <v>1269</v>
      </c>
    </row>
    <row r="8" spans="1:1" x14ac:dyDescent="0.3">
      <c r="A8">
        <v>1270</v>
      </c>
    </row>
    <row r="9" spans="1:1" x14ac:dyDescent="0.3">
      <c r="A9">
        <v>1271</v>
      </c>
    </row>
    <row r="10" spans="1:1" x14ac:dyDescent="0.3">
      <c r="A10">
        <v>1272</v>
      </c>
    </row>
    <row r="11" spans="1:1" x14ac:dyDescent="0.3">
      <c r="A11">
        <v>1273</v>
      </c>
    </row>
    <row r="12" spans="1:1" x14ac:dyDescent="0.3">
      <c r="A12">
        <v>1274</v>
      </c>
    </row>
    <row r="13" spans="1:1" x14ac:dyDescent="0.3">
      <c r="A13">
        <v>1275</v>
      </c>
    </row>
    <row r="14" spans="1:1" x14ac:dyDescent="0.3">
      <c r="A14">
        <v>1276</v>
      </c>
    </row>
    <row r="15" spans="1:1" x14ac:dyDescent="0.3">
      <c r="A15">
        <v>1277</v>
      </c>
    </row>
    <row r="16" spans="1:1" x14ac:dyDescent="0.3">
      <c r="A16">
        <v>1278</v>
      </c>
    </row>
    <row r="17" spans="1:1" x14ac:dyDescent="0.3">
      <c r="A17">
        <v>1281</v>
      </c>
    </row>
    <row r="18" spans="1:1" x14ac:dyDescent="0.3">
      <c r="A18">
        <v>1282</v>
      </c>
    </row>
    <row r="19" spans="1:1" x14ac:dyDescent="0.3">
      <c r="A19">
        <v>1283</v>
      </c>
    </row>
    <row r="20" spans="1:1" x14ac:dyDescent="0.3">
      <c r="A20">
        <v>1288</v>
      </c>
    </row>
    <row r="21" spans="1:1" x14ac:dyDescent="0.3">
      <c r="A21">
        <v>1321</v>
      </c>
    </row>
    <row r="22" spans="1:1" x14ac:dyDescent="0.3">
      <c r="A22">
        <v>1377</v>
      </c>
    </row>
    <row r="23" spans="1:1" x14ac:dyDescent="0.3">
      <c r="A23">
        <v>1378</v>
      </c>
    </row>
    <row r="24" spans="1:1" x14ac:dyDescent="0.3">
      <c r="A24">
        <v>1379</v>
      </c>
    </row>
    <row r="25" spans="1:1" x14ac:dyDescent="0.3">
      <c r="A25">
        <v>1430</v>
      </c>
    </row>
    <row r="26" spans="1:1" x14ac:dyDescent="0.3">
      <c r="A26">
        <v>1444</v>
      </c>
    </row>
    <row r="27" spans="1:1" x14ac:dyDescent="0.3">
      <c r="A27">
        <v>1493</v>
      </c>
    </row>
    <row r="28" spans="1:1" x14ac:dyDescent="0.3">
      <c r="A28">
        <v>3278</v>
      </c>
    </row>
    <row r="29" spans="1:1" x14ac:dyDescent="0.3">
      <c r="A29">
        <v>3279</v>
      </c>
    </row>
    <row r="30" spans="1:1" x14ac:dyDescent="0.3">
      <c r="A30">
        <v>3280</v>
      </c>
    </row>
    <row r="31" spans="1:1" x14ac:dyDescent="0.3">
      <c r="A31">
        <v>3281</v>
      </c>
    </row>
    <row r="32" spans="1:1" x14ac:dyDescent="0.3">
      <c r="A32">
        <v>3282</v>
      </c>
    </row>
    <row r="33" spans="1:1" x14ac:dyDescent="0.3">
      <c r="A33">
        <v>3341</v>
      </c>
    </row>
    <row r="34" spans="1:1" x14ac:dyDescent="0.3">
      <c r="A34">
        <v>3360</v>
      </c>
    </row>
    <row r="35" spans="1:1" x14ac:dyDescent="0.3">
      <c r="A35">
        <v>3361</v>
      </c>
    </row>
    <row r="36" spans="1:1" x14ac:dyDescent="0.3">
      <c r="A36">
        <v>3362</v>
      </c>
    </row>
    <row r="37" spans="1:1" x14ac:dyDescent="0.3">
      <c r="A37">
        <v>3363</v>
      </c>
    </row>
    <row r="38" spans="1:1" x14ac:dyDescent="0.3">
      <c r="A38">
        <v>3364</v>
      </c>
    </row>
    <row r="39" spans="1:1" x14ac:dyDescent="0.3">
      <c r="A39">
        <v>3365</v>
      </c>
    </row>
    <row r="40" spans="1:1" x14ac:dyDescent="0.3">
      <c r="A40">
        <v>3366</v>
      </c>
    </row>
    <row r="41" spans="1:1" x14ac:dyDescent="0.3">
      <c r="A41">
        <v>3367</v>
      </c>
    </row>
    <row r="42" spans="1:1" x14ac:dyDescent="0.3">
      <c r="A42">
        <v>3368</v>
      </c>
    </row>
  </sheetData>
  <pageMargins left="0.7" right="0.7" top="0.75" bottom="0.75" header="0.3" footer="0.3"/>
  <pageSetup paperSize="9"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5DB27F-F1B8-4600-9932-CAC922C891C5}">
  <sheetPr codeName="Hoja3">
    <tabColor theme="7" tint="0.59999389629810485"/>
  </sheetPr>
  <dimension ref="A8:N28"/>
  <sheetViews>
    <sheetView topLeftCell="C1" workbookViewId="0">
      <selection activeCell="N10" sqref="N10"/>
    </sheetView>
  </sheetViews>
  <sheetFormatPr baseColWidth="10" defaultColWidth="11.44140625" defaultRowHeight="14.4" x14ac:dyDescent="0.3"/>
  <cols>
    <col min="1" max="1" width="31.33203125" bestFit="1" customWidth="1"/>
    <col min="3" max="3" width="23.109375" bestFit="1" customWidth="1"/>
    <col min="4" max="4" width="49.88671875" bestFit="1" customWidth="1"/>
    <col min="5" max="5" width="14.5546875" customWidth="1"/>
    <col min="7" max="7" width="11.88671875" bestFit="1" customWidth="1"/>
    <col min="8" max="8" width="16.6640625" bestFit="1" customWidth="1"/>
  </cols>
  <sheetData>
    <row r="8" spans="1:14" s="15" customFormat="1" ht="21" x14ac:dyDescent="0.4">
      <c r="A8" s="14" t="s">
        <v>76</v>
      </c>
      <c r="C8" s="14"/>
      <c r="D8" s="14" t="s">
        <v>77</v>
      </c>
      <c r="H8" s="14" t="s">
        <v>78</v>
      </c>
      <c r="K8" s="14" t="s">
        <v>79</v>
      </c>
      <c r="N8" s="14" t="s">
        <v>10352</v>
      </c>
    </row>
    <row r="9" spans="1:14" x14ac:dyDescent="0.3">
      <c r="C9" s="3"/>
      <c r="D9" t="s">
        <v>80</v>
      </c>
    </row>
    <row r="10" spans="1:14" x14ac:dyDescent="0.3">
      <c r="A10" t="str" cm="1">
        <f t="array" ref="A10">_xlfn.UNIQUE(tblPedidos[Tienda])</f>
        <v>PEDIDO PC5508 TIENDA 1045</v>
      </c>
      <c r="D10" s="5" t="e" cm="1">
        <f t="array" ref="D10">"Siguiente Línea     ("&amp;MATCH(Preparación!$C$2&amp;" | "&amp;"Pendiente",Pedidos_Tienda&amp;" | "&amp;Pedidos_Estado,0)&amp;" de "&amp;COUNT(Pedidos_Referencia)&amp;")"</f>
        <v>#N/A</v>
      </c>
      <c r="E10" s="4"/>
      <c r="H10" t="s">
        <v>44</v>
      </c>
      <c r="K10" t="s">
        <v>9779</v>
      </c>
      <c r="N10" t="s">
        <v>10353</v>
      </c>
    </row>
    <row r="11" spans="1:14" x14ac:dyDescent="0.3">
      <c r="D11" s="5" t="s">
        <v>81</v>
      </c>
      <c r="E11" s="5" t="str">
        <f>IFERROR(INDEX(Códigos_de_barras_Número_de_artículo,MATCH(Preparación!$C$12,Códigos_de_barras_Código_de_barras,0)),"")</f>
        <v/>
      </c>
      <c r="H11" t="s">
        <v>43</v>
      </c>
      <c r="K11" t="s">
        <v>21</v>
      </c>
      <c r="N11" t="s">
        <v>10354</v>
      </c>
    </row>
    <row r="12" spans="1:14" x14ac:dyDescent="0.3">
      <c r="D12" s="5" t="b">
        <f>ISTEXT(Preparación!B9)</f>
        <v>0</v>
      </c>
      <c r="E12" s="5" t="b">
        <f>ISTEXT(E11)</f>
        <v>1</v>
      </c>
      <c r="H12" t="s">
        <v>83</v>
      </c>
      <c r="K12" t="s">
        <v>82</v>
      </c>
      <c r="N12" t="s">
        <v>10355</v>
      </c>
    </row>
    <row r="13" spans="1:14" x14ac:dyDescent="0.3">
      <c r="D13" s="5" t="s">
        <v>85</v>
      </c>
      <c r="E13" s="5" t="e">
        <f>IF($E$11&amp;""=Preparación!$B$9&amp;"",1,0)</f>
        <v>#N/A</v>
      </c>
      <c r="H13" t="s">
        <v>86</v>
      </c>
      <c r="K13" t="s">
        <v>84</v>
      </c>
    </row>
    <row r="14" spans="1:14" x14ac:dyDescent="0.3">
      <c r="D14" s="5" t="s">
        <v>88</v>
      </c>
      <c r="E14" s="5" t="e">
        <f>IF(Preparación!$C$12&amp;""=Preparación!$B$9&amp;"",1,0)</f>
        <v>#N/A</v>
      </c>
      <c r="H14" t="s">
        <v>89</v>
      </c>
      <c r="K14" t="s">
        <v>87</v>
      </c>
    </row>
    <row r="15" spans="1:14" x14ac:dyDescent="0.3">
      <c r="D15" s="5" t="s">
        <v>91</v>
      </c>
      <c r="E15" s="5" t="e">
        <f>IF($E$13=1,1,IF($E$14=1,1,0))</f>
        <v>#N/A</v>
      </c>
      <c r="K15" t="s">
        <v>90</v>
      </c>
    </row>
    <row r="16" spans="1:14" x14ac:dyDescent="0.3">
      <c r="D16" s="4"/>
      <c r="E16" s="4"/>
      <c r="K16" t="s">
        <v>9764</v>
      </c>
    </row>
    <row r="17" spans="4:11" x14ac:dyDescent="0.3">
      <c r="D17" s="5" t="s">
        <v>94</v>
      </c>
      <c r="E17" s="5" cm="1">
        <f t="array" ref="E17">_xlfn.IFNA(MATCH(Preparación!$C$2 &amp; " | " &amp; "Pendiente", Pedidos_Tienda &amp; " | " &amp; Pedidos_Estado,0), 0 )</f>
        <v>0</v>
      </c>
      <c r="K17" t="s">
        <v>9765</v>
      </c>
    </row>
    <row r="18" spans="4:11" x14ac:dyDescent="0.3">
      <c r="D18" s="5" t="s">
        <v>96</v>
      </c>
      <c r="E18" s="5">
        <f>COUNT(Pedidos_Referencia)</f>
        <v>7</v>
      </c>
      <c r="K18" t="s">
        <v>92</v>
      </c>
    </row>
    <row r="19" spans="4:11" x14ac:dyDescent="0.3">
      <c r="D19" s="5" t="s">
        <v>98</v>
      </c>
      <c r="E19" s="5">
        <f>COUNTIF(Pedidos_Estado,"=Pausado")</f>
        <v>0</v>
      </c>
      <c r="K19" t="s">
        <v>93</v>
      </c>
    </row>
    <row r="20" spans="4:11" x14ac:dyDescent="0.3">
      <c r="D20" s="4"/>
      <c r="E20" s="4"/>
      <c r="K20" t="s">
        <v>95</v>
      </c>
    </row>
    <row r="21" spans="4:11" x14ac:dyDescent="0.3">
      <c r="D21" s="5" t="s">
        <v>99</v>
      </c>
      <c r="E21" s="5" t="str">
        <f>IF(AND(Preparación_Confirma_CB="",Preparación_Confirma_Cantidad=""),"Sí","No")</f>
        <v>Sí</v>
      </c>
      <c r="K21" t="s">
        <v>97</v>
      </c>
    </row>
    <row r="22" spans="4:11" x14ac:dyDescent="0.3">
      <c r="D22" s="5" t="s">
        <v>100</v>
      </c>
      <c r="E22" s="5" t="b">
        <f>IF(_xlfn.IFNA(MATCH(Código_a_Preparar&amp;"",Stock_por_lotes_Número_de_artículo,0),0)&lt;&gt;0,TRUE,FALSE)</f>
        <v>0</v>
      </c>
    </row>
    <row r="23" spans="4:11" x14ac:dyDescent="0.3">
      <c r="D23" s="5" t="s">
        <v>101</v>
      </c>
      <c r="E23" s="25">
        <f>SUM(Preparación!D21:D25)</f>
        <v>0</v>
      </c>
    </row>
    <row r="24" spans="4:11" x14ac:dyDescent="0.3">
      <c r="D24" s="5" t="s">
        <v>102</v>
      </c>
      <c r="E24" s="37">
        <f>5-COUNTIF(Preparación!C21:C25,"")</f>
        <v>0</v>
      </c>
    </row>
    <row r="25" spans="4:11" x14ac:dyDescent="0.3">
      <c r="D25" s="5" t="s">
        <v>103</v>
      </c>
      <c r="E25" s="5">
        <f>COUNTA(Preparación!D21:D25)</f>
        <v>0</v>
      </c>
    </row>
    <row r="26" spans="4:11" x14ac:dyDescent="0.3">
      <c r="D26" s="5" t="s">
        <v>104</v>
      </c>
      <c r="E26" s="5">
        <f>COUNTIF(Preparación!B21:B25,"=-1")</f>
        <v>0</v>
      </c>
    </row>
    <row r="27" spans="4:11" x14ac:dyDescent="0.3">
      <c r="D27" s="5"/>
      <c r="E27" s="5"/>
    </row>
    <row r="28" spans="4:11" x14ac:dyDescent="0.3">
      <c r="D28" s="5" t="s">
        <v>105</v>
      </c>
      <c r="E28" s="5" cm="1">
        <f t="array" ref="E28">IFERROR(MATCH(Preparación!$C$2&amp;" | "&amp;"Pendiente",Pedidos_Tienda&amp;" | "&amp;Pedidos_Estado,0)-(MATCH(Preparación!$C$2&amp;" | "&amp;"Pendiente",Pedidos_Tienda&amp;" | "&amp;Pedidos_Estado,0)-1),-999)</f>
        <v>-999</v>
      </c>
    </row>
  </sheetData>
  <sheetProtection algorithmName="SHA-512" hashValue="+7+JSVp1e6v7n9Z1mvScp6AtXYY50rkMXatk5HaVLwF72gdDChX6WMhkgiFH7/b5R8UYvY8AFcMjHp46Wejdeg==" saltValue="N8MqGbPjtqy5jZUmKajVPw==" spinCount="100000" sheet="1" objects="1" scenarios="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F86F44-AFCD-4273-A264-689FB74D6F2F}">
  <sheetPr codeName="Hoja6">
    <tabColor rgb="FFFFC000"/>
  </sheetPr>
  <dimension ref="A1:C1295"/>
  <sheetViews>
    <sheetView topLeftCell="A793" workbookViewId="0">
      <selection activeCell="A820" sqref="A820"/>
    </sheetView>
  </sheetViews>
  <sheetFormatPr baseColWidth="10" defaultColWidth="11.44140625" defaultRowHeight="14.4" x14ac:dyDescent="0.3"/>
  <cols>
    <col min="1" max="1" width="20.5546875" bestFit="1" customWidth="1"/>
    <col min="2" max="2" width="67.5546875" bestFit="1" customWidth="1"/>
    <col min="3" max="3" width="18" bestFit="1" customWidth="1"/>
    <col min="4" max="4" width="26" customWidth="1"/>
    <col min="5" max="5" width="26" bestFit="1" customWidth="1"/>
    <col min="6" max="6" width="37.6640625" bestFit="1" customWidth="1"/>
    <col min="7" max="7" width="23.109375" bestFit="1" customWidth="1"/>
    <col min="8" max="8" width="19.109375" bestFit="1" customWidth="1"/>
  </cols>
  <sheetData>
    <row r="1" spans="1:3" x14ac:dyDescent="0.3">
      <c r="A1" t="s">
        <v>106</v>
      </c>
      <c r="B1" t="s">
        <v>107</v>
      </c>
      <c r="C1" t="s">
        <v>35</v>
      </c>
    </row>
    <row r="2" spans="1:3" x14ac:dyDescent="0.3">
      <c r="A2" t="s">
        <v>108</v>
      </c>
      <c r="B2" t="s">
        <v>109</v>
      </c>
      <c r="C2" t="s">
        <v>110</v>
      </c>
    </row>
    <row r="3" spans="1:3" x14ac:dyDescent="0.3">
      <c r="A3" t="s">
        <v>111</v>
      </c>
      <c r="B3" t="s">
        <v>112</v>
      </c>
      <c r="C3" t="s">
        <v>113</v>
      </c>
    </row>
    <row r="4" spans="1:3" x14ac:dyDescent="0.3">
      <c r="A4" t="s">
        <v>114</v>
      </c>
      <c r="B4" t="s">
        <v>115</v>
      </c>
      <c r="C4" t="s">
        <v>116</v>
      </c>
    </row>
    <row r="5" spans="1:3" x14ac:dyDescent="0.3">
      <c r="A5" t="s">
        <v>117</v>
      </c>
      <c r="B5" t="s">
        <v>118</v>
      </c>
      <c r="C5" t="s">
        <v>119</v>
      </c>
    </row>
    <row r="6" spans="1:3" x14ac:dyDescent="0.3">
      <c r="A6" t="s">
        <v>120</v>
      </c>
      <c r="B6" t="s">
        <v>121</v>
      </c>
      <c r="C6" t="s">
        <v>122</v>
      </c>
    </row>
    <row r="7" spans="1:3" x14ac:dyDescent="0.3">
      <c r="A7" t="s">
        <v>123</v>
      </c>
      <c r="B7" t="s">
        <v>10201</v>
      </c>
      <c r="C7" t="s">
        <v>124</v>
      </c>
    </row>
    <row r="8" spans="1:3" x14ac:dyDescent="0.3">
      <c r="A8" t="s">
        <v>125</v>
      </c>
      <c r="B8" t="s">
        <v>126</v>
      </c>
      <c r="C8" t="s">
        <v>127</v>
      </c>
    </row>
    <row r="9" spans="1:3" x14ac:dyDescent="0.3">
      <c r="A9" t="s">
        <v>128</v>
      </c>
      <c r="B9" t="s">
        <v>10202</v>
      </c>
      <c r="C9" t="s">
        <v>129</v>
      </c>
    </row>
    <row r="10" spans="1:3" x14ac:dyDescent="0.3">
      <c r="A10" t="s">
        <v>130</v>
      </c>
      <c r="B10" t="s">
        <v>10941</v>
      </c>
      <c r="C10" t="s">
        <v>131</v>
      </c>
    </row>
    <row r="11" spans="1:3" x14ac:dyDescent="0.3">
      <c r="A11" t="s">
        <v>132</v>
      </c>
      <c r="B11" t="s">
        <v>133</v>
      </c>
      <c r="C11" t="s">
        <v>134</v>
      </c>
    </row>
    <row r="12" spans="1:3" x14ac:dyDescent="0.3">
      <c r="A12" t="s">
        <v>135</v>
      </c>
      <c r="B12" t="s">
        <v>136</v>
      </c>
      <c r="C12" t="s">
        <v>137</v>
      </c>
    </row>
    <row r="13" spans="1:3" x14ac:dyDescent="0.3">
      <c r="A13" t="s">
        <v>138</v>
      </c>
      <c r="B13" t="s">
        <v>139</v>
      </c>
      <c r="C13" t="s">
        <v>140</v>
      </c>
    </row>
    <row r="14" spans="1:3" x14ac:dyDescent="0.3">
      <c r="A14" t="s">
        <v>141</v>
      </c>
      <c r="B14" t="s">
        <v>142</v>
      </c>
      <c r="C14" t="s">
        <v>143</v>
      </c>
    </row>
    <row r="15" spans="1:3" x14ac:dyDescent="0.3">
      <c r="A15" t="s">
        <v>144</v>
      </c>
      <c r="B15" t="s">
        <v>145</v>
      </c>
      <c r="C15" t="s">
        <v>146</v>
      </c>
    </row>
    <row r="16" spans="1:3" x14ac:dyDescent="0.3">
      <c r="A16" t="s">
        <v>147</v>
      </c>
      <c r="B16" t="s">
        <v>148</v>
      </c>
      <c r="C16" t="s">
        <v>149</v>
      </c>
    </row>
    <row r="17" spans="1:3" x14ac:dyDescent="0.3">
      <c r="A17" t="s">
        <v>150</v>
      </c>
      <c r="B17" t="s">
        <v>151</v>
      </c>
      <c r="C17" t="s">
        <v>152</v>
      </c>
    </row>
    <row r="18" spans="1:3" x14ac:dyDescent="0.3">
      <c r="A18" t="s">
        <v>153</v>
      </c>
      <c r="B18" t="s">
        <v>154</v>
      </c>
      <c r="C18" t="s">
        <v>155</v>
      </c>
    </row>
    <row r="19" spans="1:3" x14ac:dyDescent="0.3">
      <c r="A19" t="s">
        <v>156</v>
      </c>
      <c r="B19" t="s">
        <v>157</v>
      </c>
      <c r="C19" t="s">
        <v>158</v>
      </c>
    </row>
    <row r="20" spans="1:3" x14ac:dyDescent="0.3">
      <c r="A20" t="s">
        <v>159</v>
      </c>
      <c r="B20" t="s">
        <v>160</v>
      </c>
      <c r="C20" t="s">
        <v>161</v>
      </c>
    </row>
    <row r="21" spans="1:3" x14ac:dyDescent="0.3">
      <c r="A21" t="s">
        <v>162</v>
      </c>
      <c r="B21" t="s">
        <v>163</v>
      </c>
      <c r="C21" t="s">
        <v>164</v>
      </c>
    </row>
    <row r="22" spans="1:3" x14ac:dyDescent="0.3">
      <c r="A22" t="s">
        <v>165</v>
      </c>
      <c r="B22" t="s">
        <v>166</v>
      </c>
      <c r="C22" t="s">
        <v>167</v>
      </c>
    </row>
    <row r="23" spans="1:3" x14ac:dyDescent="0.3">
      <c r="A23" t="s">
        <v>168</v>
      </c>
      <c r="B23" t="s">
        <v>169</v>
      </c>
      <c r="C23" t="s">
        <v>170</v>
      </c>
    </row>
    <row r="24" spans="1:3" x14ac:dyDescent="0.3">
      <c r="A24" t="s">
        <v>171</v>
      </c>
      <c r="B24" t="s">
        <v>172</v>
      </c>
      <c r="C24" t="s">
        <v>173</v>
      </c>
    </row>
    <row r="25" spans="1:3" x14ac:dyDescent="0.3">
      <c r="A25" t="s">
        <v>174</v>
      </c>
      <c r="B25" t="s">
        <v>175</v>
      </c>
      <c r="C25" t="s">
        <v>176</v>
      </c>
    </row>
    <row r="26" spans="1:3" x14ac:dyDescent="0.3">
      <c r="A26" t="s">
        <v>177</v>
      </c>
      <c r="B26" t="s">
        <v>178</v>
      </c>
      <c r="C26" t="s">
        <v>179</v>
      </c>
    </row>
    <row r="27" spans="1:3" x14ac:dyDescent="0.3">
      <c r="A27" t="s">
        <v>180</v>
      </c>
      <c r="B27" t="s">
        <v>181</v>
      </c>
      <c r="C27" t="s">
        <v>182</v>
      </c>
    </row>
    <row r="28" spans="1:3" x14ac:dyDescent="0.3">
      <c r="A28" t="s">
        <v>183</v>
      </c>
      <c r="B28" t="s">
        <v>184</v>
      </c>
      <c r="C28" t="s">
        <v>185</v>
      </c>
    </row>
    <row r="29" spans="1:3" x14ac:dyDescent="0.3">
      <c r="A29" t="s">
        <v>186</v>
      </c>
      <c r="B29" t="s">
        <v>187</v>
      </c>
      <c r="C29" t="s">
        <v>188</v>
      </c>
    </row>
    <row r="30" spans="1:3" x14ac:dyDescent="0.3">
      <c r="A30" t="s">
        <v>189</v>
      </c>
      <c r="B30" t="s">
        <v>187</v>
      </c>
      <c r="C30" t="s">
        <v>190</v>
      </c>
    </row>
    <row r="31" spans="1:3" x14ac:dyDescent="0.3">
      <c r="A31" t="s">
        <v>191</v>
      </c>
      <c r="B31" t="s">
        <v>192</v>
      </c>
      <c r="C31" t="s">
        <v>193</v>
      </c>
    </row>
    <row r="32" spans="1:3" x14ac:dyDescent="0.3">
      <c r="A32" t="s">
        <v>194</v>
      </c>
      <c r="B32" t="s">
        <v>9685</v>
      </c>
      <c r="C32" t="s">
        <v>195</v>
      </c>
    </row>
    <row r="33" spans="1:3" x14ac:dyDescent="0.3">
      <c r="A33" t="s">
        <v>196</v>
      </c>
      <c r="B33" t="s">
        <v>197</v>
      </c>
      <c r="C33" t="s">
        <v>198</v>
      </c>
    </row>
    <row r="34" spans="1:3" x14ac:dyDescent="0.3">
      <c r="A34" t="s">
        <v>199</v>
      </c>
      <c r="B34" t="s">
        <v>200</v>
      </c>
      <c r="C34" t="s">
        <v>201</v>
      </c>
    </row>
    <row r="35" spans="1:3" x14ac:dyDescent="0.3">
      <c r="A35" t="s">
        <v>202</v>
      </c>
      <c r="B35" t="s">
        <v>203</v>
      </c>
      <c r="C35" t="s">
        <v>204</v>
      </c>
    </row>
    <row r="36" spans="1:3" x14ac:dyDescent="0.3">
      <c r="A36" t="s">
        <v>205</v>
      </c>
      <c r="B36" t="s">
        <v>206</v>
      </c>
      <c r="C36" t="s">
        <v>207</v>
      </c>
    </row>
    <row r="37" spans="1:3" x14ac:dyDescent="0.3">
      <c r="A37" t="s">
        <v>208</v>
      </c>
      <c r="B37" t="s">
        <v>209</v>
      </c>
      <c r="C37" t="s">
        <v>210</v>
      </c>
    </row>
    <row r="38" spans="1:3" x14ac:dyDescent="0.3">
      <c r="A38" t="s">
        <v>211</v>
      </c>
      <c r="B38" t="s">
        <v>212</v>
      </c>
      <c r="C38" t="s">
        <v>213</v>
      </c>
    </row>
    <row r="39" spans="1:3" x14ac:dyDescent="0.3">
      <c r="A39" t="s">
        <v>214</v>
      </c>
      <c r="B39" t="s">
        <v>215</v>
      </c>
      <c r="C39" t="s">
        <v>216</v>
      </c>
    </row>
    <row r="40" spans="1:3" x14ac:dyDescent="0.3">
      <c r="A40" t="s">
        <v>217</v>
      </c>
      <c r="B40" t="s">
        <v>218</v>
      </c>
      <c r="C40" t="s">
        <v>219</v>
      </c>
    </row>
    <row r="41" spans="1:3" x14ac:dyDescent="0.3">
      <c r="A41" t="s">
        <v>220</v>
      </c>
      <c r="B41" t="s">
        <v>221</v>
      </c>
      <c r="C41" t="s">
        <v>222</v>
      </c>
    </row>
    <row r="42" spans="1:3" x14ac:dyDescent="0.3">
      <c r="A42" t="s">
        <v>223</v>
      </c>
      <c r="B42" t="s">
        <v>224</v>
      </c>
      <c r="C42" t="s">
        <v>225</v>
      </c>
    </row>
    <row r="43" spans="1:3" x14ac:dyDescent="0.3">
      <c r="A43" t="s">
        <v>226</v>
      </c>
      <c r="B43" t="s">
        <v>227</v>
      </c>
      <c r="C43" t="s">
        <v>228</v>
      </c>
    </row>
    <row r="44" spans="1:3" x14ac:dyDescent="0.3">
      <c r="A44" t="s">
        <v>229</v>
      </c>
      <c r="B44" t="s">
        <v>230</v>
      </c>
      <c r="C44" t="s">
        <v>231</v>
      </c>
    </row>
    <row r="45" spans="1:3" x14ac:dyDescent="0.3">
      <c r="A45" t="s">
        <v>232</v>
      </c>
      <c r="B45" t="s">
        <v>233</v>
      </c>
      <c r="C45" t="s">
        <v>234</v>
      </c>
    </row>
    <row r="46" spans="1:3" x14ac:dyDescent="0.3">
      <c r="A46" t="s">
        <v>235</v>
      </c>
      <c r="B46" t="s">
        <v>236</v>
      </c>
      <c r="C46" t="s">
        <v>237</v>
      </c>
    </row>
    <row r="47" spans="1:3" x14ac:dyDescent="0.3">
      <c r="A47" t="s">
        <v>238</v>
      </c>
      <c r="B47" t="s">
        <v>239</v>
      </c>
      <c r="C47" t="s">
        <v>240</v>
      </c>
    </row>
    <row r="48" spans="1:3" x14ac:dyDescent="0.3">
      <c r="A48" t="s">
        <v>241</v>
      </c>
      <c r="B48" t="s">
        <v>242</v>
      </c>
      <c r="C48" t="s">
        <v>243</v>
      </c>
    </row>
    <row r="49" spans="1:3" x14ac:dyDescent="0.3">
      <c r="A49" t="s">
        <v>244</v>
      </c>
      <c r="B49" t="s">
        <v>245</v>
      </c>
      <c r="C49" t="s">
        <v>246</v>
      </c>
    </row>
    <row r="50" spans="1:3" x14ac:dyDescent="0.3">
      <c r="A50" t="s">
        <v>247</v>
      </c>
      <c r="B50" t="s">
        <v>248</v>
      </c>
      <c r="C50" t="s">
        <v>249</v>
      </c>
    </row>
    <row r="51" spans="1:3" x14ac:dyDescent="0.3">
      <c r="A51" t="s">
        <v>250</v>
      </c>
      <c r="B51" t="s">
        <v>251</v>
      </c>
      <c r="C51" t="s">
        <v>252</v>
      </c>
    </row>
    <row r="52" spans="1:3" x14ac:dyDescent="0.3">
      <c r="A52" t="s">
        <v>253</v>
      </c>
      <c r="B52" t="s">
        <v>254</v>
      </c>
      <c r="C52" t="s">
        <v>255</v>
      </c>
    </row>
    <row r="53" spans="1:3" x14ac:dyDescent="0.3">
      <c r="A53" t="s">
        <v>256</v>
      </c>
      <c r="B53" t="s">
        <v>257</v>
      </c>
      <c r="C53" t="s">
        <v>258</v>
      </c>
    </row>
    <row r="54" spans="1:3" x14ac:dyDescent="0.3">
      <c r="A54" t="s">
        <v>259</v>
      </c>
      <c r="B54" t="s">
        <v>260</v>
      </c>
      <c r="C54" t="s">
        <v>261</v>
      </c>
    </row>
    <row r="55" spans="1:3" x14ac:dyDescent="0.3">
      <c r="A55" t="s">
        <v>262</v>
      </c>
      <c r="B55" t="s">
        <v>263</v>
      </c>
      <c r="C55" t="s">
        <v>264</v>
      </c>
    </row>
    <row r="56" spans="1:3" x14ac:dyDescent="0.3">
      <c r="A56" t="s">
        <v>265</v>
      </c>
      <c r="B56" t="s">
        <v>266</v>
      </c>
      <c r="C56" t="s">
        <v>267</v>
      </c>
    </row>
    <row r="57" spans="1:3" x14ac:dyDescent="0.3">
      <c r="A57" t="s">
        <v>268</v>
      </c>
      <c r="B57" t="s">
        <v>269</v>
      </c>
      <c r="C57" t="s">
        <v>270</v>
      </c>
    </row>
    <row r="58" spans="1:3" x14ac:dyDescent="0.3">
      <c r="A58" t="s">
        <v>271</v>
      </c>
      <c r="B58" t="s">
        <v>272</v>
      </c>
      <c r="C58" t="s">
        <v>273</v>
      </c>
    </row>
    <row r="59" spans="1:3" x14ac:dyDescent="0.3">
      <c r="A59" t="s">
        <v>274</v>
      </c>
      <c r="B59" t="s">
        <v>275</v>
      </c>
      <c r="C59" t="s">
        <v>276</v>
      </c>
    </row>
    <row r="60" spans="1:3" x14ac:dyDescent="0.3">
      <c r="A60" t="s">
        <v>277</v>
      </c>
      <c r="B60" t="s">
        <v>278</v>
      </c>
      <c r="C60" t="s">
        <v>279</v>
      </c>
    </row>
    <row r="61" spans="1:3" x14ac:dyDescent="0.3">
      <c r="A61" t="s">
        <v>280</v>
      </c>
      <c r="B61" t="s">
        <v>281</v>
      </c>
      <c r="C61" t="s">
        <v>282</v>
      </c>
    </row>
    <row r="62" spans="1:3" x14ac:dyDescent="0.3">
      <c r="A62" t="s">
        <v>283</v>
      </c>
      <c r="B62" t="s">
        <v>284</v>
      </c>
      <c r="C62" t="s">
        <v>285</v>
      </c>
    </row>
    <row r="63" spans="1:3" x14ac:dyDescent="0.3">
      <c r="A63" t="s">
        <v>286</v>
      </c>
      <c r="B63" t="s">
        <v>287</v>
      </c>
      <c r="C63" t="s">
        <v>288</v>
      </c>
    </row>
    <row r="64" spans="1:3" x14ac:dyDescent="0.3">
      <c r="A64" t="s">
        <v>289</v>
      </c>
      <c r="B64" t="s">
        <v>290</v>
      </c>
      <c r="C64" t="s">
        <v>291</v>
      </c>
    </row>
    <row r="65" spans="1:3" x14ac:dyDescent="0.3">
      <c r="A65" t="s">
        <v>292</v>
      </c>
      <c r="B65" t="s">
        <v>293</v>
      </c>
      <c r="C65" t="s">
        <v>294</v>
      </c>
    </row>
    <row r="66" spans="1:3" x14ac:dyDescent="0.3">
      <c r="A66" t="s">
        <v>295</v>
      </c>
      <c r="B66" t="s">
        <v>296</v>
      </c>
      <c r="C66" t="s">
        <v>297</v>
      </c>
    </row>
    <row r="67" spans="1:3" x14ac:dyDescent="0.3">
      <c r="A67" t="s">
        <v>298</v>
      </c>
      <c r="B67" t="s">
        <v>299</v>
      </c>
      <c r="C67" t="s">
        <v>300</v>
      </c>
    </row>
    <row r="68" spans="1:3" x14ac:dyDescent="0.3">
      <c r="A68" t="s">
        <v>301</v>
      </c>
      <c r="B68" t="s">
        <v>302</v>
      </c>
      <c r="C68" t="s">
        <v>303</v>
      </c>
    </row>
    <row r="69" spans="1:3" x14ac:dyDescent="0.3">
      <c r="A69" t="s">
        <v>304</v>
      </c>
      <c r="B69" t="s">
        <v>305</v>
      </c>
      <c r="C69" t="s">
        <v>306</v>
      </c>
    </row>
    <row r="70" spans="1:3" x14ac:dyDescent="0.3">
      <c r="A70" t="s">
        <v>307</v>
      </c>
      <c r="B70" t="s">
        <v>308</v>
      </c>
      <c r="C70" t="s">
        <v>309</v>
      </c>
    </row>
    <row r="71" spans="1:3" x14ac:dyDescent="0.3">
      <c r="A71" t="s">
        <v>310</v>
      </c>
      <c r="B71" t="s">
        <v>311</v>
      </c>
      <c r="C71" t="s">
        <v>312</v>
      </c>
    </row>
    <row r="72" spans="1:3" x14ac:dyDescent="0.3">
      <c r="A72" t="s">
        <v>313</v>
      </c>
      <c r="B72" t="s">
        <v>314</v>
      </c>
      <c r="C72" t="s">
        <v>315</v>
      </c>
    </row>
    <row r="73" spans="1:3" x14ac:dyDescent="0.3">
      <c r="A73" t="s">
        <v>316</v>
      </c>
      <c r="B73" t="s">
        <v>317</v>
      </c>
      <c r="C73" t="s">
        <v>318</v>
      </c>
    </row>
    <row r="74" spans="1:3" x14ac:dyDescent="0.3">
      <c r="A74" t="s">
        <v>319</v>
      </c>
      <c r="B74" t="s">
        <v>320</v>
      </c>
      <c r="C74" t="s">
        <v>321</v>
      </c>
    </row>
    <row r="75" spans="1:3" x14ac:dyDescent="0.3">
      <c r="A75" t="s">
        <v>322</v>
      </c>
      <c r="B75" t="s">
        <v>323</v>
      </c>
      <c r="C75" t="s">
        <v>324</v>
      </c>
    </row>
    <row r="76" spans="1:3" x14ac:dyDescent="0.3">
      <c r="A76" t="s">
        <v>325</v>
      </c>
      <c r="B76" t="s">
        <v>326</v>
      </c>
      <c r="C76" t="s">
        <v>327</v>
      </c>
    </row>
    <row r="77" spans="1:3" x14ac:dyDescent="0.3">
      <c r="A77" t="s">
        <v>328</v>
      </c>
      <c r="B77" t="s">
        <v>329</v>
      </c>
      <c r="C77" t="s">
        <v>330</v>
      </c>
    </row>
    <row r="78" spans="1:3" x14ac:dyDescent="0.3">
      <c r="A78" t="s">
        <v>331</v>
      </c>
      <c r="B78" t="s">
        <v>332</v>
      </c>
      <c r="C78" t="s">
        <v>333</v>
      </c>
    </row>
    <row r="79" spans="1:3" x14ac:dyDescent="0.3">
      <c r="A79" t="s">
        <v>334</v>
      </c>
      <c r="B79" t="s">
        <v>335</v>
      </c>
      <c r="C79" t="s">
        <v>336</v>
      </c>
    </row>
    <row r="80" spans="1:3" x14ac:dyDescent="0.3">
      <c r="A80" t="s">
        <v>337</v>
      </c>
      <c r="B80" t="s">
        <v>338</v>
      </c>
      <c r="C80" t="s">
        <v>339</v>
      </c>
    </row>
    <row r="81" spans="1:3" x14ac:dyDescent="0.3">
      <c r="A81" t="s">
        <v>340</v>
      </c>
      <c r="B81" t="s">
        <v>341</v>
      </c>
      <c r="C81" t="s">
        <v>342</v>
      </c>
    </row>
    <row r="82" spans="1:3" x14ac:dyDescent="0.3">
      <c r="A82" t="s">
        <v>343</v>
      </c>
      <c r="B82" t="s">
        <v>344</v>
      </c>
      <c r="C82" t="s">
        <v>345</v>
      </c>
    </row>
    <row r="83" spans="1:3" x14ac:dyDescent="0.3">
      <c r="A83" t="s">
        <v>346</v>
      </c>
      <c r="B83" t="s">
        <v>347</v>
      </c>
      <c r="C83" t="s">
        <v>348</v>
      </c>
    </row>
    <row r="84" spans="1:3" x14ac:dyDescent="0.3">
      <c r="A84" t="s">
        <v>349</v>
      </c>
      <c r="B84" t="s">
        <v>350</v>
      </c>
      <c r="C84" t="s">
        <v>351</v>
      </c>
    </row>
    <row r="85" spans="1:3" x14ac:dyDescent="0.3">
      <c r="A85" t="s">
        <v>352</v>
      </c>
      <c r="B85" t="s">
        <v>353</v>
      </c>
      <c r="C85" t="s">
        <v>354</v>
      </c>
    </row>
    <row r="86" spans="1:3" x14ac:dyDescent="0.3">
      <c r="A86" t="s">
        <v>355</v>
      </c>
      <c r="B86" t="s">
        <v>356</v>
      </c>
      <c r="C86" t="s">
        <v>357</v>
      </c>
    </row>
    <row r="87" spans="1:3" x14ac:dyDescent="0.3">
      <c r="A87" t="s">
        <v>358</v>
      </c>
      <c r="B87" t="s">
        <v>359</v>
      </c>
      <c r="C87" t="s">
        <v>360</v>
      </c>
    </row>
    <row r="88" spans="1:3" x14ac:dyDescent="0.3">
      <c r="A88" t="s">
        <v>358</v>
      </c>
      <c r="B88" t="s">
        <v>359</v>
      </c>
      <c r="C88" t="s">
        <v>10308</v>
      </c>
    </row>
    <row r="89" spans="1:3" x14ac:dyDescent="0.3">
      <c r="A89" t="s">
        <v>361</v>
      </c>
      <c r="B89" t="s">
        <v>362</v>
      </c>
      <c r="C89" t="s">
        <v>363</v>
      </c>
    </row>
    <row r="90" spans="1:3" x14ac:dyDescent="0.3">
      <c r="A90" t="s">
        <v>364</v>
      </c>
      <c r="B90" t="s">
        <v>365</v>
      </c>
      <c r="C90" t="s">
        <v>366</v>
      </c>
    </row>
    <row r="91" spans="1:3" x14ac:dyDescent="0.3">
      <c r="A91" t="s">
        <v>367</v>
      </c>
      <c r="B91" t="s">
        <v>368</v>
      </c>
      <c r="C91" t="s">
        <v>369</v>
      </c>
    </row>
    <row r="92" spans="1:3" x14ac:dyDescent="0.3">
      <c r="A92" t="s">
        <v>370</v>
      </c>
      <c r="B92" t="s">
        <v>371</v>
      </c>
      <c r="C92" t="s">
        <v>372</v>
      </c>
    </row>
    <row r="93" spans="1:3" x14ac:dyDescent="0.3">
      <c r="A93" t="s">
        <v>373</v>
      </c>
      <c r="B93" t="s">
        <v>10204</v>
      </c>
      <c r="C93" t="s">
        <v>374</v>
      </c>
    </row>
    <row r="94" spans="1:3" x14ac:dyDescent="0.3">
      <c r="A94" t="s">
        <v>375</v>
      </c>
      <c r="B94" t="s">
        <v>10205</v>
      </c>
      <c r="C94" t="s">
        <v>376</v>
      </c>
    </row>
    <row r="95" spans="1:3" x14ac:dyDescent="0.3">
      <c r="A95" t="s">
        <v>377</v>
      </c>
      <c r="B95" t="s">
        <v>378</v>
      </c>
      <c r="C95" t="s">
        <v>379</v>
      </c>
    </row>
    <row r="96" spans="1:3" x14ac:dyDescent="0.3">
      <c r="A96" t="s">
        <v>380</v>
      </c>
      <c r="B96" t="s">
        <v>381</v>
      </c>
      <c r="C96" t="s">
        <v>382</v>
      </c>
    </row>
    <row r="97" spans="1:3" x14ac:dyDescent="0.3">
      <c r="A97" t="s">
        <v>383</v>
      </c>
      <c r="B97" t="s">
        <v>384</v>
      </c>
      <c r="C97" t="s">
        <v>385</v>
      </c>
    </row>
    <row r="98" spans="1:3" x14ac:dyDescent="0.3">
      <c r="A98" t="s">
        <v>386</v>
      </c>
      <c r="B98" t="s">
        <v>387</v>
      </c>
      <c r="C98" t="s">
        <v>388</v>
      </c>
    </row>
    <row r="99" spans="1:3" x14ac:dyDescent="0.3">
      <c r="A99" t="s">
        <v>389</v>
      </c>
      <c r="B99" t="s">
        <v>390</v>
      </c>
      <c r="C99" t="s">
        <v>391</v>
      </c>
    </row>
    <row r="100" spans="1:3" x14ac:dyDescent="0.3">
      <c r="A100" t="s">
        <v>392</v>
      </c>
      <c r="B100" t="s">
        <v>393</v>
      </c>
      <c r="C100" t="s">
        <v>394</v>
      </c>
    </row>
    <row r="101" spans="1:3" x14ac:dyDescent="0.3">
      <c r="A101" t="s">
        <v>395</v>
      </c>
      <c r="B101" t="s">
        <v>396</v>
      </c>
      <c r="C101" t="s">
        <v>397</v>
      </c>
    </row>
    <row r="102" spans="1:3" x14ac:dyDescent="0.3">
      <c r="A102" t="s">
        <v>398</v>
      </c>
      <c r="B102" t="s">
        <v>399</v>
      </c>
      <c r="C102" t="s">
        <v>400</v>
      </c>
    </row>
    <row r="103" spans="1:3" x14ac:dyDescent="0.3">
      <c r="A103" t="s">
        <v>401</v>
      </c>
      <c r="B103" t="s">
        <v>402</v>
      </c>
      <c r="C103" t="s">
        <v>403</v>
      </c>
    </row>
    <row r="104" spans="1:3" x14ac:dyDescent="0.3">
      <c r="A104" t="s">
        <v>401</v>
      </c>
      <c r="B104" t="s">
        <v>402</v>
      </c>
      <c r="C104" t="s">
        <v>404</v>
      </c>
    </row>
    <row r="105" spans="1:3" x14ac:dyDescent="0.3">
      <c r="A105" t="s">
        <v>405</v>
      </c>
      <c r="B105" t="s">
        <v>406</v>
      </c>
      <c r="C105" t="s">
        <v>407</v>
      </c>
    </row>
    <row r="106" spans="1:3" x14ac:dyDescent="0.3">
      <c r="A106" t="s">
        <v>408</v>
      </c>
      <c r="B106" t="s">
        <v>409</v>
      </c>
      <c r="C106" t="s">
        <v>410</v>
      </c>
    </row>
    <row r="107" spans="1:3" x14ac:dyDescent="0.3">
      <c r="A107" t="s">
        <v>411</v>
      </c>
      <c r="B107" t="s">
        <v>412</v>
      </c>
      <c r="C107" t="s">
        <v>413</v>
      </c>
    </row>
    <row r="108" spans="1:3" x14ac:dyDescent="0.3">
      <c r="A108" t="s">
        <v>414</v>
      </c>
      <c r="B108" t="s">
        <v>415</v>
      </c>
      <c r="C108" t="s">
        <v>416</v>
      </c>
    </row>
    <row r="109" spans="1:3" x14ac:dyDescent="0.3">
      <c r="A109" t="s">
        <v>417</v>
      </c>
      <c r="B109" t="s">
        <v>418</v>
      </c>
      <c r="C109" t="s">
        <v>419</v>
      </c>
    </row>
    <row r="110" spans="1:3" x14ac:dyDescent="0.3">
      <c r="A110" t="s">
        <v>420</v>
      </c>
      <c r="B110" t="s">
        <v>421</v>
      </c>
      <c r="C110" t="s">
        <v>422</v>
      </c>
    </row>
    <row r="111" spans="1:3" x14ac:dyDescent="0.3">
      <c r="A111" t="s">
        <v>423</v>
      </c>
      <c r="B111" t="s">
        <v>424</v>
      </c>
      <c r="C111" t="s">
        <v>425</v>
      </c>
    </row>
    <row r="112" spans="1:3" x14ac:dyDescent="0.3">
      <c r="A112" t="s">
        <v>426</v>
      </c>
      <c r="B112" t="s">
        <v>427</v>
      </c>
      <c r="C112" t="s">
        <v>428</v>
      </c>
    </row>
    <row r="113" spans="1:3" x14ac:dyDescent="0.3">
      <c r="A113" t="s">
        <v>429</v>
      </c>
      <c r="B113" t="s">
        <v>9747</v>
      </c>
      <c r="C113" t="s">
        <v>430</v>
      </c>
    </row>
    <row r="114" spans="1:3" x14ac:dyDescent="0.3">
      <c r="A114" t="s">
        <v>431</v>
      </c>
      <c r="B114" t="s">
        <v>432</v>
      </c>
      <c r="C114" t="s">
        <v>433</v>
      </c>
    </row>
    <row r="115" spans="1:3" x14ac:dyDescent="0.3">
      <c r="A115" t="s">
        <v>434</v>
      </c>
      <c r="B115" t="s">
        <v>435</v>
      </c>
      <c r="C115" t="s">
        <v>436</v>
      </c>
    </row>
    <row r="116" spans="1:3" x14ac:dyDescent="0.3">
      <c r="A116" t="s">
        <v>437</v>
      </c>
      <c r="B116" t="s">
        <v>438</v>
      </c>
      <c r="C116" t="s">
        <v>439</v>
      </c>
    </row>
    <row r="117" spans="1:3" x14ac:dyDescent="0.3">
      <c r="A117" t="s">
        <v>440</v>
      </c>
      <c r="B117" t="s">
        <v>441</v>
      </c>
      <c r="C117" t="s">
        <v>442</v>
      </c>
    </row>
    <row r="118" spans="1:3" x14ac:dyDescent="0.3">
      <c r="A118" t="s">
        <v>443</v>
      </c>
      <c r="B118" t="s">
        <v>444</v>
      </c>
      <c r="C118" t="s">
        <v>445</v>
      </c>
    </row>
    <row r="119" spans="1:3" x14ac:dyDescent="0.3">
      <c r="A119" t="s">
        <v>446</v>
      </c>
      <c r="B119" t="s">
        <v>10948</v>
      </c>
      <c r="C119" t="s">
        <v>447</v>
      </c>
    </row>
    <row r="120" spans="1:3" x14ac:dyDescent="0.3">
      <c r="A120" t="s">
        <v>448</v>
      </c>
      <c r="B120" t="s">
        <v>449</v>
      </c>
      <c r="C120" t="s">
        <v>450</v>
      </c>
    </row>
    <row r="121" spans="1:3" x14ac:dyDescent="0.3">
      <c r="A121" t="s">
        <v>451</v>
      </c>
      <c r="B121" t="s">
        <v>452</v>
      </c>
      <c r="C121" t="s">
        <v>453</v>
      </c>
    </row>
    <row r="122" spans="1:3" x14ac:dyDescent="0.3">
      <c r="A122" t="s">
        <v>454</v>
      </c>
      <c r="B122" t="s">
        <v>10773</v>
      </c>
      <c r="C122" t="s">
        <v>455</v>
      </c>
    </row>
    <row r="123" spans="1:3" x14ac:dyDescent="0.3">
      <c r="A123" t="s">
        <v>456</v>
      </c>
      <c r="B123" t="s">
        <v>457</v>
      </c>
      <c r="C123" t="s">
        <v>458</v>
      </c>
    </row>
    <row r="124" spans="1:3" x14ac:dyDescent="0.3">
      <c r="A124" t="s">
        <v>459</v>
      </c>
      <c r="B124" t="s">
        <v>460</v>
      </c>
      <c r="C124" t="s">
        <v>461</v>
      </c>
    </row>
    <row r="125" spans="1:3" x14ac:dyDescent="0.3">
      <c r="A125" t="s">
        <v>462</v>
      </c>
      <c r="B125" t="s">
        <v>463</v>
      </c>
      <c r="C125" t="s">
        <v>464</v>
      </c>
    </row>
    <row r="126" spans="1:3" x14ac:dyDescent="0.3">
      <c r="A126" t="s">
        <v>465</v>
      </c>
      <c r="B126" t="s">
        <v>466</v>
      </c>
      <c r="C126" t="s">
        <v>467</v>
      </c>
    </row>
    <row r="127" spans="1:3" x14ac:dyDescent="0.3">
      <c r="A127" t="s">
        <v>468</v>
      </c>
      <c r="B127" t="s">
        <v>469</v>
      </c>
      <c r="C127" t="s">
        <v>470</v>
      </c>
    </row>
    <row r="128" spans="1:3" x14ac:dyDescent="0.3">
      <c r="A128" t="s">
        <v>471</v>
      </c>
      <c r="B128" t="s">
        <v>472</v>
      </c>
      <c r="C128" t="s">
        <v>473</v>
      </c>
    </row>
    <row r="129" spans="1:3" x14ac:dyDescent="0.3">
      <c r="A129" t="s">
        <v>474</v>
      </c>
      <c r="B129" t="s">
        <v>475</v>
      </c>
      <c r="C129" t="s">
        <v>476</v>
      </c>
    </row>
    <row r="130" spans="1:3" x14ac:dyDescent="0.3">
      <c r="A130" t="s">
        <v>477</v>
      </c>
      <c r="B130" t="s">
        <v>478</v>
      </c>
      <c r="C130" t="s">
        <v>479</v>
      </c>
    </row>
    <row r="131" spans="1:3" x14ac:dyDescent="0.3">
      <c r="A131" t="s">
        <v>480</v>
      </c>
      <c r="B131" t="s">
        <v>481</v>
      </c>
      <c r="C131" t="s">
        <v>482</v>
      </c>
    </row>
    <row r="132" spans="1:3" x14ac:dyDescent="0.3">
      <c r="A132" t="s">
        <v>483</v>
      </c>
      <c r="B132" t="s">
        <v>484</v>
      </c>
      <c r="C132" t="s">
        <v>485</v>
      </c>
    </row>
    <row r="133" spans="1:3" x14ac:dyDescent="0.3">
      <c r="A133" t="s">
        <v>486</v>
      </c>
      <c r="B133" t="s">
        <v>487</v>
      </c>
      <c r="C133" t="s">
        <v>488</v>
      </c>
    </row>
    <row r="134" spans="1:3" x14ac:dyDescent="0.3">
      <c r="A134" t="s">
        <v>489</v>
      </c>
      <c r="B134" t="s">
        <v>490</v>
      </c>
      <c r="C134" t="s">
        <v>491</v>
      </c>
    </row>
    <row r="135" spans="1:3" x14ac:dyDescent="0.3">
      <c r="A135" t="s">
        <v>492</v>
      </c>
      <c r="B135" t="s">
        <v>493</v>
      </c>
      <c r="C135" t="s">
        <v>494</v>
      </c>
    </row>
    <row r="136" spans="1:3" x14ac:dyDescent="0.3">
      <c r="A136" t="s">
        <v>495</v>
      </c>
      <c r="B136" t="s">
        <v>496</v>
      </c>
      <c r="C136" t="s">
        <v>497</v>
      </c>
    </row>
    <row r="137" spans="1:3" x14ac:dyDescent="0.3">
      <c r="A137" t="s">
        <v>498</v>
      </c>
      <c r="B137" t="s">
        <v>499</v>
      </c>
      <c r="C137" t="s">
        <v>500</v>
      </c>
    </row>
    <row r="138" spans="1:3" x14ac:dyDescent="0.3">
      <c r="A138" t="s">
        <v>501</v>
      </c>
      <c r="B138" t="s">
        <v>502</v>
      </c>
      <c r="C138" t="s">
        <v>503</v>
      </c>
    </row>
    <row r="139" spans="1:3" x14ac:dyDescent="0.3">
      <c r="A139" t="s">
        <v>504</v>
      </c>
      <c r="B139" t="s">
        <v>505</v>
      </c>
      <c r="C139" t="s">
        <v>506</v>
      </c>
    </row>
    <row r="140" spans="1:3" x14ac:dyDescent="0.3">
      <c r="A140" t="s">
        <v>507</v>
      </c>
      <c r="B140" t="s">
        <v>508</v>
      </c>
      <c r="C140" t="s">
        <v>509</v>
      </c>
    </row>
    <row r="141" spans="1:3" x14ac:dyDescent="0.3">
      <c r="A141" t="s">
        <v>510</v>
      </c>
      <c r="B141" t="s">
        <v>511</v>
      </c>
      <c r="C141" t="s">
        <v>512</v>
      </c>
    </row>
    <row r="142" spans="1:3" x14ac:dyDescent="0.3">
      <c r="A142" t="s">
        <v>513</v>
      </c>
      <c r="B142" t="s">
        <v>514</v>
      </c>
      <c r="C142" t="s">
        <v>515</v>
      </c>
    </row>
    <row r="143" spans="1:3" x14ac:dyDescent="0.3">
      <c r="A143" t="s">
        <v>516</v>
      </c>
      <c r="B143" t="s">
        <v>517</v>
      </c>
      <c r="C143" t="s">
        <v>518</v>
      </c>
    </row>
    <row r="144" spans="1:3" x14ac:dyDescent="0.3">
      <c r="A144" t="s">
        <v>519</v>
      </c>
      <c r="B144" t="s">
        <v>520</v>
      </c>
      <c r="C144" t="s">
        <v>521</v>
      </c>
    </row>
    <row r="145" spans="1:3" x14ac:dyDescent="0.3">
      <c r="A145" t="s">
        <v>522</v>
      </c>
      <c r="B145" t="s">
        <v>523</v>
      </c>
      <c r="C145" t="s">
        <v>524</v>
      </c>
    </row>
    <row r="146" spans="1:3" x14ac:dyDescent="0.3">
      <c r="A146" t="s">
        <v>525</v>
      </c>
      <c r="B146" t="s">
        <v>526</v>
      </c>
      <c r="C146" t="s">
        <v>527</v>
      </c>
    </row>
    <row r="147" spans="1:3" x14ac:dyDescent="0.3">
      <c r="A147" t="s">
        <v>528</v>
      </c>
      <c r="B147" t="s">
        <v>529</v>
      </c>
      <c r="C147" t="s">
        <v>530</v>
      </c>
    </row>
    <row r="148" spans="1:3" x14ac:dyDescent="0.3">
      <c r="A148" t="s">
        <v>531</v>
      </c>
      <c r="B148" t="s">
        <v>532</v>
      </c>
      <c r="C148" t="s">
        <v>531</v>
      </c>
    </row>
    <row r="149" spans="1:3" x14ac:dyDescent="0.3">
      <c r="A149" t="s">
        <v>533</v>
      </c>
      <c r="B149" t="s">
        <v>534</v>
      </c>
      <c r="C149" t="s">
        <v>535</v>
      </c>
    </row>
    <row r="150" spans="1:3" x14ac:dyDescent="0.3">
      <c r="A150" t="s">
        <v>536</v>
      </c>
      <c r="B150" t="s">
        <v>10207</v>
      </c>
      <c r="C150" t="s">
        <v>537</v>
      </c>
    </row>
    <row r="151" spans="1:3" x14ac:dyDescent="0.3">
      <c r="A151" t="s">
        <v>538</v>
      </c>
      <c r="B151" t="s">
        <v>539</v>
      </c>
      <c r="C151" t="s">
        <v>540</v>
      </c>
    </row>
    <row r="152" spans="1:3" x14ac:dyDescent="0.3">
      <c r="A152" t="s">
        <v>541</v>
      </c>
      <c r="B152" t="s">
        <v>542</v>
      </c>
      <c r="C152" t="s">
        <v>543</v>
      </c>
    </row>
    <row r="153" spans="1:3" x14ac:dyDescent="0.3">
      <c r="A153" t="s">
        <v>544</v>
      </c>
      <c r="B153" t="s">
        <v>10209</v>
      </c>
      <c r="C153" t="s">
        <v>545</v>
      </c>
    </row>
    <row r="154" spans="1:3" x14ac:dyDescent="0.3">
      <c r="A154" t="s">
        <v>546</v>
      </c>
      <c r="B154" t="s">
        <v>10955</v>
      </c>
      <c r="C154" t="s">
        <v>547</v>
      </c>
    </row>
    <row r="155" spans="1:3" x14ac:dyDescent="0.3">
      <c r="A155" t="s">
        <v>548</v>
      </c>
      <c r="B155" t="s">
        <v>10956</v>
      </c>
      <c r="C155" t="s">
        <v>549</v>
      </c>
    </row>
    <row r="156" spans="1:3" x14ac:dyDescent="0.3">
      <c r="A156" t="s">
        <v>550</v>
      </c>
      <c r="B156" t="s">
        <v>551</v>
      </c>
      <c r="C156" t="s">
        <v>552</v>
      </c>
    </row>
    <row r="157" spans="1:3" x14ac:dyDescent="0.3">
      <c r="A157" t="s">
        <v>553</v>
      </c>
      <c r="B157" t="s">
        <v>10960</v>
      </c>
      <c r="C157" t="s">
        <v>554</v>
      </c>
    </row>
    <row r="158" spans="1:3" x14ac:dyDescent="0.3">
      <c r="A158" t="s">
        <v>555</v>
      </c>
      <c r="B158" t="s">
        <v>556</v>
      </c>
      <c r="C158" t="s">
        <v>557</v>
      </c>
    </row>
    <row r="159" spans="1:3" x14ac:dyDescent="0.3">
      <c r="A159" t="s">
        <v>558</v>
      </c>
      <c r="B159" t="s">
        <v>559</v>
      </c>
      <c r="C159" t="s">
        <v>560</v>
      </c>
    </row>
    <row r="160" spans="1:3" x14ac:dyDescent="0.3">
      <c r="A160" t="s">
        <v>561</v>
      </c>
      <c r="B160" t="s">
        <v>10962</v>
      </c>
      <c r="C160" t="s">
        <v>562</v>
      </c>
    </row>
    <row r="161" spans="1:3" x14ac:dyDescent="0.3">
      <c r="A161" t="s">
        <v>563</v>
      </c>
      <c r="B161" t="s">
        <v>10965</v>
      </c>
      <c r="C161" t="s">
        <v>564</v>
      </c>
    </row>
    <row r="162" spans="1:3" x14ac:dyDescent="0.3">
      <c r="A162" t="s">
        <v>565</v>
      </c>
      <c r="B162" t="s">
        <v>10966</v>
      </c>
      <c r="C162" t="s">
        <v>566</v>
      </c>
    </row>
    <row r="163" spans="1:3" x14ac:dyDescent="0.3">
      <c r="A163" t="s">
        <v>567</v>
      </c>
      <c r="B163" t="s">
        <v>10968</v>
      </c>
      <c r="C163" t="s">
        <v>568</v>
      </c>
    </row>
    <row r="164" spans="1:3" x14ac:dyDescent="0.3">
      <c r="A164" t="s">
        <v>569</v>
      </c>
      <c r="B164" t="s">
        <v>10971</v>
      </c>
      <c r="C164" t="s">
        <v>570</v>
      </c>
    </row>
    <row r="165" spans="1:3" x14ac:dyDescent="0.3">
      <c r="A165" t="s">
        <v>571</v>
      </c>
      <c r="B165" t="s">
        <v>572</v>
      </c>
      <c r="C165" t="s">
        <v>573</v>
      </c>
    </row>
    <row r="166" spans="1:3" x14ac:dyDescent="0.3">
      <c r="A166" t="s">
        <v>574</v>
      </c>
      <c r="B166" t="s">
        <v>10976</v>
      </c>
      <c r="C166" t="s">
        <v>575</v>
      </c>
    </row>
    <row r="167" spans="1:3" x14ac:dyDescent="0.3">
      <c r="A167" t="s">
        <v>576</v>
      </c>
      <c r="B167" t="s">
        <v>10978</v>
      </c>
      <c r="C167" t="s">
        <v>577</v>
      </c>
    </row>
    <row r="168" spans="1:3" x14ac:dyDescent="0.3">
      <c r="A168" t="s">
        <v>578</v>
      </c>
      <c r="B168" t="s">
        <v>10211</v>
      </c>
      <c r="C168" t="s">
        <v>579</v>
      </c>
    </row>
    <row r="169" spans="1:3" x14ac:dyDescent="0.3">
      <c r="A169" t="s">
        <v>580</v>
      </c>
      <c r="B169" t="s">
        <v>10981</v>
      </c>
      <c r="C169" t="s">
        <v>581</v>
      </c>
    </row>
    <row r="170" spans="1:3" x14ac:dyDescent="0.3">
      <c r="A170" t="s">
        <v>582</v>
      </c>
      <c r="B170" t="s">
        <v>10983</v>
      </c>
      <c r="C170" t="s">
        <v>583</v>
      </c>
    </row>
    <row r="171" spans="1:3" x14ac:dyDescent="0.3">
      <c r="A171" t="s">
        <v>584</v>
      </c>
      <c r="B171" t="s">
        <v>10985</v>
      </c>
      <c r="C171" t="s">
        <v>585</v>
      </c>
    </row>
    <row r="172" spans="1:3" x14ac:dyDescent="0.3">
      <c r="A172" t="s">
        <v>586</v>
      </c>
      <c r="B172" t="s">
        <v>587</v>
      </c>
      <c r="C172" t="s">
        <v>588</v>
      </c>
    </row>
    <row r="173" spans="1:3" x14ac:dyDescent="0.3">
      <c r="A173" t="s">
        <v>589</v>
      </c>
      <c r="B173" t="s">
        <v>10988</v>
      </c>
      <c r="C173" t="s">
        <v>590</v>
      </c>
    </row>
    <row r="174" spans="1:3" x14ac:dyDescent="0.3">
      <c r="A174" t="s">
        <v>591</v>
      </c>
      <c r="B174" t="s">
        <v>10990</v>
      </c>
      <c r="C174" t="s">
        <v>592</v>
      </c>
    </row>
    <row r="175" spans="1:3" x14ac:dyDescent="0.3">
      <c r="A175" t="s">
        <v>593</v>
      </c>
      <c r="B175" t="s">
        <v>10992</v>
      </c>
      <c r="C175" t="s">
        <v>594</v>
      </c>
    </row>
    <row r="176" spans="1:3" x14ac:dyDescent="0.3">
      <c r="A176" t="s">
        <v>595</v>
      </c>
      <c r="B176" t="s">
        <v>10993</v>
      </c>
      <c r="C176" t="s">
        <v>596</v>
      </c>
    </row>
    <row r="177" spans="1:3" x14ac:dyDescent="0.3">
      <c r="A177" t="s">
        <v>597</v>
      </c>
      <c r="B177" t="s">
        <v>10996</v>
      </c>
      <c r="C177" t="s">
        <v>598</v>
      </c>
    </row>
    <row r="178" spans="1:3" x14ac:dyDescent="0.3">
      <c r="A178" t="s">
        <v>599</v>
      </c>
      <c r="B178" t="s">
        <v>10998</v>
      </c>
      <c r="C178" t="s">
        <v>600</v>
      </c>
    </row>
    <row r="179" spans="1:3" x14ac:dyDescent="0.3">
      <c r="A179" t="s">
        <v>601</v>
      </c>
      <c r="B179" t="s">
        <v>11003</v>
      </c>
      <c r="C179" t="s">
        <v>602</v>
      </c>
    </row>
    <row r="180" spans="1:3" x14ac:dyDescent="0.3">
      <c r="A180" t="s">
        <v>603</v>
      </c>
      <c r="B180" t="s">
        <v>604</v>
      </c>
      <c r="C180" t="s">
        <v>605</v>
      </c>
    </row>
    <row r="181" spans="1:3" x14ac:dyDescent="0.3">
      <c r="A181" t="s">
        <v>606</v>
      </c>
      <c r="B181" t="s">
        <v>11005</v>
      </c>
      <c r="C181" t="s">
        <v>607</v>
      </c>
    </row>
    <row r="182" spans="1:3" x14ac:dyDescent="0.3">
      <c r="A182" t="s">
        <v>608</v>
      </c>
      <c r="B182" t="s">
        <v>11008</v>
      </c>
      <c r="C182" t="s">
        <v>609</v>
      </c>
    </row>
    <row r="183" spans="1:3" x14ac:dyDescent="0.3">
      <c r="A183" t="s">
        <v>610</v>
      </c>
      <c r="B183" t="s">
        <v>10217</v>
      </c>
      <c r="C183" t="s">
        <v>611</v>
      </c>
    </row>
    <row r="184" spans="1:3" x14ac:dyDescent="0.3">
      <c r="A184" t="s">
        <v>612</v>
      </c>
      <c r="B184" t="s">
        <v>11010</v>
      </c>
      <c r="C184" t="s">
        <v>613</v>
      </c>
    </row>
    <row r="185" spans="1:3" x14ac:dyDescent="0.3">
      <c r="A185" t="s">
        <v>614</v>
      </c>
      <c r="B185" t="s">
        <v>11011</v>
      </c>
      <c r="C185" t="s">
        <v>615</v>
      </c>
    </row>
    <row r="186" spans="1:3" x14ac:dyDescent="0.3">
      <c r="A186" t="s">
        <v>616</v>
      </c>
      <c r="B186" t="s">
        <v>617</v>
      </c>
      <c r="C186" t="s">
        <v>618</v>
      </c>
    </row>
    <row r="187" spans="1:3" x14ac:dyDescent="0.3">
      <c r="A187" t="s">
        <v>619</v>
      </c>
      <c r="B187" t="s">
        <v>10918</v>
      </c>
      <c r="C187" t="s">
        <v>620</v>
      </c>
    </row>
    <row r="188" spans="1:3" x14ac:dyDescent="0.3">
      <c r="A188" t="s">
        <v>621</v>
      </c>
      <c r="B188" t="s">
        <v>11012</v>
      </c>
      <c r="C188" t="s">
        <v>622</v>
      </c>
    </row>
    <row r="189" spans="1:3" x14ac:dyDescent="0.3">
      <c r="A189" t="s">
        <v>623</v>
      </c>
      <c r="B189" t="s">
        <v>10920</v>
      </c>
      <c r="C189" t="s">
        <v>624</v>
      </c>
    </row>
    <row r="190" spans="1:3" x14ac:dyDescent="0.3">
      <c r="A190" t="s">
        <v>625</v>
      </c>
      <c r="B190" t="s">
        <v>626</v>
      </c>
      <c r="C190" t="s">
        <v>627</v>
      </c>
    </row>
    <row r="191" spans="1:3" x14ac:dyDescent="0.3">
      <c r="A191" t="s">
        <v>628</v>
      </c>
      <c r="B191" t="s">
        <v>629</v>
      </c>
      <c r="C191" t="s">
        <v>630</v>
      </c>
    </row>
    <row r="192" spans="1:3" x14ac:dyDescent="0.3">
      <c r="A192" t="s">
        <v>631</v>
      </c>
      <c r="B192" t="s">
        <v>632</v>
      </c>
      <c r="C192" t="s">
        <v>633</v>
      </c>
    </row>
    <row r="193" spans="1:3" x14ac:dyDescent="0.3">
      <c r="A193" t="s">
        <v>634</v>
      </c>
      <c r="B193" t="s">
        <v>635</v>
      </c>
      <c r="C193" t="s">
        <v>636</v>
      </c>
    </row>
    <row r="194" spans="1:3" x14ac:dyDescent="0.3">
      <c r="A194" t="s">
        <v>637</v>
      </c>
      <c r="B194" t="s">
        <v>638</v>
      </c>
      <c r="C194" t="s">
        <v>639</v>
      </c>
    </row>
    <row r="195" spans="1:3" x14ac:dyDescent="0.3">
      <c r="A195" t="s">
        <v>640</v>
      </c>
      <c r="B195" t="s">
        <v>641</v>
      </c>
      <c r="C195" t="s">
        <v>642</v>
      </c>
    </row>
    <row r="196" spans="1:3" x14ac:dyDescent="0.3">
      <c r="A196" t="s">
        <v>643</v>
      </c>
      <c r="B196" t="s">
        <v>644</v>
      </c>
      <c r="C196" t="s">
        <v>645</v>
      </c>
    </row>
    <row r="197" spans="1:3" x14ac:dyDescent="0.3">
      <c r="A197" t="s">
        <v>646</v>
      </c>
      <c r="B197" t="s">
        <v>647</v>
      </c>
      <c r="C197" t="s">
        <v>648</v>
      </c>
    </row>
    <row r="198" spans="1:3" x14ac:dyDescent="0.3">
      <c r="A198" t="s">
        <v>649</v>
      </c>
      <c r="B198" t="s">
        <v>650</v>
      </c>
      <c r="C198" t="s">
        <v>652</v>
      </c>
    </row>
    <row r="199" spans="1:3" x14ac:dyDescent="0.3">
      <c r="A199" t="s">
        <v>649</v>
      </c>
      <c r="B199" t="s">
        <v>650</v>
      </c>
      <c r="C199" t="s">
        <v>651</v>
      </c>
    </row>
    <row r="200" spans="1:3" x14ac:dyDescent="0.3">
      <c r="A200" t="s">
        <v>653</v>
      </c>
      <c r="B200" t="s">
        <v>654</v>
      </c>
      <c r="C200" t="s">
        <v>228</v>
      </c>
    </row>
    <row r="201" spans="1:3" x14ac:dyDescent="0.3">
      <c r="A201" t="s">
        <v>655</v>
      </c>
      <c r="B201" t="s">
        <v>11017</v>
      </c>
      <c r="C201" t="s">
        <v>656</v>
      </c>
    </row>
    <row r="202" spans="1:3" x14ac:dyDescent="0.3">
      <c r="A202" t="s">
        <v>657</v>
      </c>
      <c r="B202" t="s">
        <v>658</v>
      </c>
      <c r="C202" t="s">
        <v>659</v>
      </c>
    </row>
    <row r="203" spans="1:3" x14ac:dyDescent="0.3">
      <c r="A203" t="s">
        <v>660</v>
      </c>
      <c r="B203" t="s">
        <v>661</v>
      </c>
      <c r="C203" t="s">
        <v>662</v>
      </c>
    </row>
    <row r="204" spans="1:3" x14ac:dyDescent="0.3">
      <c r="A204" t="s">
        <v>663</v>
      </c>
      <c r="B204" t="s">
        <v>664</v>
      </c>
      <c r="C204" t="s">
        <v>665</v>
      </c>
    </row>
    <row r="205" spans="1:3" x14ac:dyDescent="0.3">
      <c r="A205" t="s">
        <v>666</v>
      </c>
      <c r="B205" t="s">
        <v>667</v>
      </c>
      <c r="C205" t="s">
        <v>669</v>
      </c>
    </row>
    <row r="206" spans="1:3" x14ac:dyDescent="0.3">
      <c r="A206" t="s">
        <v>666</v>
      </c>
      <c r="B206" t="s">
        <v>667</v>
      </c>
      <c r="C206" t="s">
        <v>668</v>
      </c>
    </row>
    <row r="207" spans="1:3" x14ac:dyDescent="0.3">
      <c r="A207" t="s">
        <v>670</v>
      </c>
      <c r="B207" t="s">
        <v>671</v>
      </c>
      <c r="C207" t="s">
        <v>672</v>
      </c>
    </row>
    <row r="208" spans="1:3" x14ac:dyDescent="0.3">
      <c r="A208" t="s">
        <v>673</v>
      </c>
      <c r="B208" t="s">
        <v>10807</v>
      </c>
      <c r="C208" t="s">
        <v>675</v>
      </c>
    </row>
    <row r="209" spans="1:3" x14ac:dyDescent="0.3">
      <c r="A209" t="s">
        <v>673</v>
      </c>
      <c r="B209" t="s">
        <v>10807</v>
      </c>
      <c r="C209" t="s">
        <v>674</v>
      </c>
    </row>
    <row r="210" spans="1:3" x14ac:dyDescent="0.3">
      <c r="A210" t="s">
        <v>676</v>
      </c>
      <c r="B210" t="s">
        <v>677</v>
      </c>
      <c r="C210" t="s">
        <v>679</v>
      </c>
    </row>
    <row r="211" spans="1:3" x14ac:dyDescent="0.3">
      <c r="A211" t="s">
        <v>676</v>
      </c>
      <c r="B211" t="s">
        <v>677</v>
      </c>
      <c r="C211" t="s">
        <v>678</v>
      </c>
    </row>
    <row r="212" spans="1:3" x14ac:dyDescent="0.3">
      <c r="A212" t="s">
        <v>680</v>
      </c>
      <c r="B212" t="s">
        <v>681</v>
      </c>
      <c r="C212" t="s">
        <v>682</v>
      </c>
    </row>
    <row r="213" spans="1:3" x14ac:dyDescent="0.3">
      <c r="A213" t="s">
        <v>683</v>
      </c>
      <c r="B213" t="s">
        <v>684</v>
      </c>
      <c r="C213" t="s">
        <v>685</v>
      </c>
    </row>
    <row r="214" spans="1:3" x14ac:dyDescent="0.3">
      <c r="A214" t="s">
        <v>686</v>
      </c>
      <c r="B214" t="s">
        <v>687</v>
      </c>
      <c r="C214" t="s">
        <v>688</v>
      </c>
    </row>
    <row r="215" spans="1:3" x14ac:dyDescent="0.3">
      <c r="A215" t="s">
        <v>686</v>
      </c>
      <c r="B215" t="s">
        <v>687</v>
      </c>
      <c r="C215" t="s">
        <v>689</v>
      </c>
    </row>
    <row r="216" spans="1:3" x14ac:dyDescent="0.3">
      <c r="A216" t="s">
        <v>690</v>
      </c>
      <c r="B216" t="s">
        <v>691</v>
      </c>
      <c r="C216" t="s">
        <v>692</v>
      </c>
    </row>
    <row r="217" spans="1:3" x14ac:dyDescent="0.3">
      <c r="A217" t="s">
        <v>693</v>
      </c>
      <c r="B217" t="s">
        <v>694</v>
      </c>
      <c r="C217" t="s">
        <v>695</v>
      </c>
    </row>
    <row r="218" spans="1:3" x14ac:dyDescent="0.3">
      <c r="A218" t="s">
        <v>696</v>
      </c>
      <c r="B218" t="s">
        <v>697</v>
      </c>
      <c r="C218" t="s">
        <v>698</v>
      </c>
    </row>
    <row r="219" spans="1:3" x14ac:dyDescent="0.3">
      <c r="A219" t="s">
        <v>699</v>
      </c>
      <c r="B219" t="s">
        <v>700</v>
      </c>
      <c r="C219" t="s">
        <v>701</v>
      </c>
    </row>
    <row r="220" spans="1:3" x14ac:dyDescent="0.3">
      <c r="A220" t="s">
        <v>702</v>
      </c>
      <c r="B220" t="s">
        <v>703</v>
      </c>
      <c r="C220" t="s">
        <v>704</v>
      </c>
    </row>
    <row r="221" spans="1:3" x14ac:dyDescent="0.3">
      <c r="A221" t="s">
        <v>705</v>
      </c>
      <c r="B221" t="s">
        <v>706</v>
      </c>
      <c r="C221" t="s">
        <v>707</v>
      </c>
    </row>
    <row r="222" spans="1:3" x14ac:dyDescent="0.3">
      <c r="A222" t="s">
        <v>708</v>
      </c>
      <c r="B222" t="s">
        <v>709</v>
      </c>
      <c r="C222" t="s">
        <v>710</v>
      </c>
    </row>
    <row r="223" spans="1:3" x14ac:dyDescent="0.3">
      <c r="A223" t="s">
        <v>711</v>
      </c>
      <c r="B223" t="s">
        <v>10606</v>
      </c>
      <c r="C223" t="s">
        <v>712</v>
      </c>
    </row>
    <row r="224" spans="1:3" x14ac:dyDescent="0.3">
      <c r="A224" t="s">
        <v>713</v>
      </c>
      <c r="B224" t="s">
        <v>714</v>
      </c>
      <c r="C224" t="s">
        <v>715</v>
      </c>
    </row>
    <row r="225" spans="1:3" x14ac:dyDescent="0.3">
      <c r="A225" t="s">
        <v>716</v>
      </c>
      <c r="B225" t="s">
        <v>717</v>
      </c>
      <c r="C225" t="s">
        <v>718</v>
      </c>
    </row>
    <row r="226" spans="1:3" x14ac:dyDescent="0.3">
      <c r="A226" t="s">
        <v>719</v>
      </c>
      <c r="B226" t="s">
        <v>720</v>
      </c>
      <c r="C226" t="s">
        <v>721</v>
      </c>
    </row>
    <row r="227" spans="1:3" x14ac:dyDescent="0.3">
      <c r="A227" t="s">
        <v>722</v>
      </c>
      <c r="B227" t="s">
        <v>10608</v>
      </c>
      <c r="C227" t="s">
        <v>723</v>
      </c>
    </row>
    <row r="228" spans="1:3" x14ac:dyDescent="0.3">
      <c r="A228" t="s">
        <v>724</v>
      </c>
      <c r="B228" t="s">
        <v>725</v>
      </c>
      <c r="C228" t="s">
        <v>726</v>
      </c>
    </row>
    <row r="229" spans="1:3" x14ac:dyDescent="0.3">
      <c r="A229" t="s">
        <v>727</v>
      </c>
      <c r="B229" t="s">
        <v>728</v>
      </c>
      <c r="C229" t="s">
        <v>729</v>
      </c>
    </row>
    <row r="230" spans="1:3" x14ac:dyDescent="0.3">
      <c r="A230" t="s">
        <v>730</v>
      </c>
      <c r="B230" t="s">
        <v>731</v>
      </c>
      <c r="C230" t="s">
        <v>732</v>
      </c>
    </row>
    <row r="231" spans="1:3" x14ac:dyDescent="0.3">
      <c r="A231" t="s">
        <v>733</v>
      </c>
      <c r="B231" t="s">
        <v>734</v>
      </c>
      <c r="C231" t="s">
        <v>735</v>
      </c>
    </row>
    <row r="232" spans="1:3" x14ac:dyDescent="0.3">
      <c r="A232" t="s">
        <v>736</v>
      </c>
      <c r="B232" t="s">
        <v>737</v>
      </c>
      <c r="C232" t="s">
        <v>738</v>
      </c>
    </row>
    <row r="233" spans="1:3" x14ac:dyDescent="0.3">
      <c r="A233" t="s">
        <v>739</v>
      </c>
      <c r="B233" t="s">
        <v>740</v>
      </c>
      <c r="C233" t="s">
        <v>741</v>
      </c>
    </row>
    <row r="234" spans="1:3" x14ac:dyDescent="0.3">
      <c r="A234" t="s">
        <v>742</v>
      </c>
      <c r="B234" t="s">
        <v>743</v>
      </c>
      <c r="C234" t="s">
        <v>744</v>
      </c>
    </row>
    <row r="235" spans="1:3" x14ac:dyDescent="0.3">
      <c r="A235" t="s">
        <v>745</v>
      </c>
      <c r="B235" t="s">
        <v>746</v>
      </c>
      <c r="C235" t="s">
        <v>747</v>
      </c>
    </row>
    <row r="236" spans="1:3" x14ac:dyDescent="0.3">
      <c r="A236" t="s">
        <v>748</v>
      </c>
      <c r="B236" t="s">
        <v>749</v>
      </c>
      <c r="C236" t="s">
        <v>750</v>
      </c>
    </row>
    <row r="237" spans="1:3" x14ac:dyDescent="0.3">
      <c r="A237" t="s">
        <v>751</v>
      </c>
      <c r="B237" t="s">
        <v>752</v>
      </c>
      <c r="C237" t="s">
        <v>753</v>
      </c>
    </row>
    <row r="238" spans="1:3" x14ac:dyDescent="0.3">
      <c r="A238" t="s">
        <v>754</v>
      </c>
      <c r="B238" t="s">
        <v>755</v>
      </c>
      <c r="C238" t="s">
        <v>756</v>
      </c>
    </row>
    <row r="239" spans="1:3" x14ac:dyDescent="0.3">
      <c r="A239" t="s">
        <v>757</v>
      </c>
      <c r="B239" t="s">
        <v>758</v>
      </c>
      <c r="C239" t="s">
        <v>759</v>
      </c>
    </row>
    <row r="240" spans="1:3" x14ac:dyDescent="0.3">
      <c r="A240" t="s">
        <v>760</v>
      </c>
      <c r="B240" t="s">
        <v>761</v>
      </c>
      <c r="C240" t="s">
        <v>762</v>
      </c>
    </row>
    <row r="241" spans="1:3" x14ac:dyDescent="0.3">
      <c r="A241" t="s">
        <v>763</v>
      </c>
      <c r="B241" t="s">
        <v>764</v>
      </c>
      <c r="C241" t="s">
        <v>765</v>
      </c>
    </row>
    <row r="242" spans="1:3" x14ac:dyDescent="0.3">
      <c r="A242" t="s">
        <v>766</v>
      </c>
      <c r="B242" t="s">
        <v>767</v>
      </c>
      <c r="C242" t="s">
        <v>768</v>
      </c>
    </row>
    <row r="243" spans="1:3" x14ac:dyDescent="0.3">
      <c r="A243" t="s">
        <v>769</v>
      </c>
      <c r="B243" t="s">
        <v>770</v>
      </c>
      <c r="C243" t="s">
        <v>771</v>
      </c>
    </row>
    <row r="244" spans="1:3" x14ac:dyDescent="0.3">
      <c r="A244" t="s">
        <v>772</v>
      </c>
      <c r="B244" t="s">
        <v>773</v>
      </c>
      <c r="C244" t="s">
        <v>774</v>
      </c>
    </row>
    <row r="245" spans="1:3" x14ac:dyDescent="0.3">
      <c r="A245" t="s">
        <v>775</v>
      </c>
      <c r="B245" t="s">
        <v>776</v>
      </c>
      <c r="C245" t="s">
        <v>777</v>
      </c>
    </row>
    <row r="246" spans="1:3" x14ac:dyDescent="0.3">
      <c r="A246" t="s">
        <v>778</v>
      </c>
      <c r="B246" t="s">
        <v>779</v>
      </c>
      <c r="C246" t="s">
        <v>780</v>
      </c>
    </row>
    <row r="247" spans="1:3" x14ac:dyDescent="0.3">
      <c r="A247" t="s">
        <v>781</v>
      </c>
      <c r="B247" t="s">
        <v>782</v>
      </c>
      <c r="C247" t="s">
        <v>783</v>
      </c>
    </row>
    <row r="248" spans="1:3" x14ac:dyDescent="0.3">
      <c r="A248" t="s">
        <v>784</v>
      </c>
      <c r="B248" t="s">
        <v>785</v>
      </c>
      <c r="C248" t="s">
        <v>786</v>
      </c>
    </row>
    <row r="249" spans="1:3" x14ac:dyDescent="0.3">
      <c r="A249" t="s">
        <v>787</v>
      </c>
      <c r="B249" t="s">
        <v>788</v>
      </c>
      <c r="C249" t="s">
        <v>789</v>
      </c>
    </row>
    <row r="250" spans="1:3" x14ac:dyDescent="0.3">
      <c r="A250" t="s">
        <v>790</v>
      </c>
      <c r="B250" t="s">
        <v>791</v>
      </c>
      <c r="C250" t="s">
        <v>3182</v>
      </c>
    </row>
    <row r="251" spans="1:3" x14ac:dyDescent="0.3">
      <c r="A251" t="s">
        <v>790</v>
      </c>
      <c r="B251" t="s">
        <v>791</v>
      </c>
      <c r="C251" t="s">
        <v>792</v>
      </c>
    </row>
    <row r="252" spans="1:3" x14ac:dyDescent="0.3">
      <c r="A252" t="s">
        <v>793</v>
      </c>
      <c r="B252" t="s">
        <v>794</v>
      </c>
      <c r="C252" t="s">
        <v>795</v>
      </c>
    </row>
    <row r="253" spans="1:3" x14ac:dyDescent="0.3">
      <c r="A253" t="s">
        <v>796</v>
      </c>
      <c r="B253" t="s">
        <v>797</v>
      </c>
      <c r="C253" t="s">
        <v>798</v>
      </c>
    </row>
    <row r="254" spans="1:3" x14ac:dyDescent="0.3">
      <c r="A254" t="s">
        <v>799</v>
      </c>
      <c r="B254" t="s">
        <v>800</v>
      </c>
      <c r="C254" t="s">
        <v>801</v>
      </c>
    </row>
    <row r="255" spans="1:3" x14ac:dyDescent="0.3">
      <c r="A255" t="s">
        <v>802</v>
      </c>
      <c r="B255" t="s">
        <v>803</v>
      </c>
      <c r="C255" t="s">
        <v>804</v>
      </c>
    </row>
    <row r="256" spans="1:3" x14ac:dyDescent="0.3">
      <c r="A256" t="s">
        <v>805</v>
      </c>
      <c r="B256" t="s">
        <v>806</v>
      </c>
      <c r="C256" t="s">
        <v>807</v>
      </c>
    </row>
    <row r="257" spans="1:3" x14ac:dyDescent="0.3">
      <c r="A257" t="s">
        <v>808</v>
      </c>
      <c r="B257" t="s">
        <v>809</v>
      </c>
      <c r="C257" t="s">
        <v>810</v>
      </c>
    </row>
    <row r="258" spans="1:3" x14ac:dyDescent="0.3">
      <c r="A258" t="s">
        <v>811</v>
      </c>
      <c r="B258" t="s">
        <v>812</v>
      </c>
      <c r="C258" t="s">
        <v>813</v>
      </c>
    </row>
    <row r="259" spans="1:3" x14ac:dyDescent="0.3">
      <c r="A259" t="s">
        <v>814</v>
      </c>
      <c r="B259" t="s">
        <v>815</v>
      </c>
      <c r="C259" t="s">
        <v>816</v>
      </c>
    </row>
    <row r="260" spans="1:3" x14ac:dyDescent="0.3">
      <c r="A260" t="s">
        <v>817</v>
      </c>
      <c r="B260" t="s">
        <v>818</v>
      </c>
      <c r="C260" t="s">
        <v>819</v>
      </c>
    </row>
    <row r="261" spans="1:3" x14ac:dyDescent="0.3">
      <c r="A261" t="s">
        <v>820</v>
      </c>
      <c r="B261" t="s">
        <v>821</v>
      </c>
      <c r="C261" t="s">
        <v>822</v>
      </c>
    </row>
    <row r="262" spans="1:3" x14ac:dyDescent="0.3">
      <c r="A262" t="s">
        <v>823</v>
      </c>
      <c r="B262" t="s">
        <v>10121</v>
      </c>
      <c r="C262" t="s">
        <v>824</v>
      </c>
    </row>
    <row r="263" spans="1:3" x14ac:dyDescent="0.3">
      <c r="A263" t="s">
        <v>825</v>
      </c>
      <c r="B263" t="s">
        <v>826</v>
      </c>
      <c r="C263" t="s">
        <v>827</v>
      </c>
    </row>
    <row r="264" spans="1:3" x14ac:dyDescent="0.3">
      <c r="A264" t="s">
        <v>828</v>
      </c>
      <c r="B264" t="s">
        <v>829</v>
      </c>
      <c r="C264" t="s">
        <v>830</v>
      </c>
    </row>
    <row r="265" spans="1:3" x14ac:dyDescent="0.3">
      <c r="A265" t="s">
        <v>831</v>
      </c>
      <c r="B265" t="s">
        <v>832</v>
      </c>
      <c r="C265" t="s">
        <v>833</v>
      </c>
    </row>
    <row r="266" spans="1:3" x14ac:dyDescent="0.3">
      <c r="A266" t="s">
        <v>834</v>
      </c>
      <c r="B266" t="s">
        <v>835</v>
      </c>
      <c r="C266" t="s">
        <v>836</v>
      </c>
    </row>
    <row r="267" spans="1:3" x14ac:dyDescent="0.3">
      <c r="A267" t="s">
        <v>837</v>
      </c>
      <c r="B267" t="s">
        <v>838</v>
      </c>
      <c r="C267" t="s">
        <v>839</v>
      </c>
    </row>
    <row r="268" spans="1:3" x14ac:dyDescent="0.3">
      <c r="A268" t="s">
        <v>840</v>
      </c>
      <c r="B268" t="s">
        <v>841</v>
      </c>
      <c r="C268" t="s">
        <v>842</v>
      </c>
    </row>
    <row r="269" spans="1:3" x14ac:dyDescent="0.3">
      <c r="A269" t="s">
        <v>843</v>
      </c>
      <c r="B269" t="s">
        <v>844</v>
      </c>
      <c r="C269" t="s">
        <v>845</v>
      </c>
    </row>
    <row r="270" spans="1:3" x14ac:dyDescent="0.3">
      <c r="A270" t="s">
        <v>846</v>
      </c>
      <c r="B270" t="s">
        <v>847</v>
      </c>
      <c r="C270" t="s">
        <v>848</v>
      </c>
    </row>
    <row r="271" spans="1:3" x14ac:dyDescent="0.3">
      <c r="A271" t="s">
        <v>849</v>
      </c>
      <c r="B271" t="s">
        <v>850</v>
      </c>
      <c r="C271" t="s">
        <v>851</v>
      </c>
    </row>
    <row r="272" spans="1:3" x14ac:dyDescent="0.3">
      <c r="A272" t="s">
        <v>852</v>
      </c>
      <c r="B272" t="s">
        <v>853</v>
      </c>
      <c r="C272" t="s">
        <v>854</v>
      </c>
    </row>
    <row r="273" spans="1:3" x14ac:dyDescent="0.3">
      <c r="A273" t="s">
        <v>855</v>
      </c>
      <c r="B273" t="s">
        <v>856</v>
      </c>
      <c r="C273" t="s">
        <v>857</v>
      </c>
    </row>
    <row r="274" spans="1:3" x14ac:dyDescent="0.3">
      <c r="A274" t="s">
        <v>858</v>
      </c>
      <c r="B274" t="s">
        <v>859</v>
      </c>
      <c r="C274" t="s">
        <v>860</v>
      </c>
    </row>
    <row r="275" spans="1:3" x14ac:dyDescent="0.3">
      <c r="A275" t="s">
        <v>861</v>
      </c>
      <c r="B275" t="s">
        <v>862</v>
      </c>
      <c r="C275" t="s">
        <v>863</v>
      </c>
    </row>
    <row r="276" spans="1:3" x14ac:dyDescent="0.3">
      <c r="A276" t="s">
        <v>864</v>
      </c>
      <c r="B276" t="s">
        <v>865</v>
      </c>
      <c r="C276" t="s">
        <v>866</v>
      </c>
    </row>
    <row r="277" spans="1:3" x14ac:dyDescent="0.3">
      <c r="A277" t="s">
        <v>867</v>
      </c>
      <c r="B277" t="s">
        <v>868</v>
      </c>
      <c r="C277" t="s">
        <v>869</v>
      </c>
    </row>
    <row r="278" spans="1:3" x14ac:dyDescent="0.3">
      <c r="A278" t="s">
        <v>870</v>
      </c>
      <c r="B278" t="s">
        <v>871</v>
      </c>
      <c r="C278" t="s">
        <v>872</v>
      </c>
    </row>
    <row r="279" spans="1:3" x14ac:dyDescent="0.3">
      <c r="A279" t="s">
        <v>873</v>
      </c>
      <c r="B279" t="s">
        <v>874</v>
      </c>
      <c r="C279" t="s">
        <v>875</v>
      </c>
    </row>
    <row r="280" spans="1:3" x14ac:dyDescent="0.3">
      <c r="A280" t="s">
        <v>876</v>
      </c>
      <c r="B280" t="s">
        <v>877</v>
      </c>
      <c r="C280" t="s">
        <v>878</v>
      </c>
    </row>
    <row r="281" spans="1:3" x14ac:dyDescent="0.3">
      <c r="A281" t="s">
        <v>879</v>
      </c>
      <c r="B281" t="s">
        <v>880</v>
      </c>
      <c r="C281" t="s">
        <v>881</v>
      </c>
    </row>
    <row r="282" spans="1:3" x14ac:dyDescent="0.3">
      <c r="A282" t="s">
        <v>882</v>
      </c>
      <c r="B282" t="s">
        <v>883</v>
      </c>
      <c r="C282" t="s">
        <v>884</v>
      </c>
    </row>
    <row r="283" spans="1:3" x14ac:dyDescent="0.3">
      <c r="A283" t="s">
        <v>885</v>
      </c>
      <c r="B283" t="s">
        <v>886</v>
      </c>
      <c r="C283" t="s">
        <v>887</v>
      </c>
    </row>
    <row r="284" spans="1:3" x14ac:dyDescent="0.3">
      <c r="A284" t="s">
        <v>888</v>
      </c>
      <c r="B284" t="s">
        <v>889</v>
      </c>
      <c r="C284" t="s">
        <v>890</v>
      </c>
    </row>
    <row r="285" spans="1:3" x14ac:dyDescent="0.3">
      <c r="A285" t="s">
        <v>891</v>
      </c>
      <c r="B285" t="s">
        <v>892</v>
      </c>
      <c r="C285" t="s">
        <v>893</v>
      </c>
    </row>
    <row r="286" spans="1:3" x14ac:dyDescent="0.3">
      <c r="A286" t="s">
        <v>894</v>
      </c>
      <c r="B286" t="s">
        <v>895</v>
      </c>
      <c r="C286" t="s">
        <v>896</v>
      </c>
    </row>
    <row r="287" spans="1:3" x14ac:dyDescent="0.3">
      <c r="A287" t="s">
        <v>897</v>
      </c>
      <c r="B287" t="s">
        <v>898</v>
      </c>
      <c r="C287" t="s">
        <v>899</v>
      </c>
    </row>
    <row r="288" spans="1:3" x14ac:dyDescent="0.3">
      <c r="A288" t="s">
        <v>900</v>
      </c>
      <c r="B288" t="s">
        <v>901</v>
      </c>
      <c r="C288" t="s">
        <v>902</v>
      </c>
    </row>
    <row r="289" spans="1:3" x14ac:dyDescent="0.3">
      <c r="A289" t="s">
        <v>903</v>
      </c>
      <c r="B289" t="s">
        <v>904</v>
      </c>
      <c r="C289" t="s">
        <v>905</v>
      </c>
    </row>
    <row r="290" spans="1:3" x14ac:dyDescent="0.3">
      <c r="A290" t="s">
        <v>906</v>
      </c>
      <c r="B290" t="s">
        <v>907</v>
      </c>
      <c r="C290" t="s">
        <v>908</v>
      </c>
    </row>
    <row r="291" spans="1:3" x14ac:dyDescent="0.3">
      <c r="A291" t="s">
        <v>909</v>
      </c>
      <c r="B291" t="s">
        <v>910</v>
      </c>
      <c r="C291" t="s">
        <v>911</v>
      </c>
    </row>
    <row r="292" spans="1:3" x14ac:dyDescent="0.3">
      <c r="A292" t="s">
        <v>912</v>
      </c>
      <c r="B292" t="s">
        <v>913</v>
      </c>
      <c r="C292" t="s">
        <v>914</v>
      </c>
    </row>
    <row r="293" spans="1:3" x14ac:dyDescent="0.3">
      <c r="A293" t="s">
        <v>915</v>
      </c>
      <c r="B293" t="s">
        <v>916</v>
      </c>
      <c r="C293" t="s">
        <v>917</v>
      </c>
    </row>
    <row r="294" spans="1:3" x14ac:dyDescent="0.3">
      <c r="A294" t="s">
        <v>918</v>
      </c>
      <c r="B294" t="s">
        <v>919</v>
      </c>
      <c r="C294" t="s">
        <v>920</v>
      </c>
    </row>
    <row r="295" spans="1:3" x14ac:dyDescent="0.3">
      <c r="A295" t="s">
        <v>921</v>
      </c>
      <c r="B295" t="s">
        <v>922</v>
      </c>
      <c r="C295" t="s">
        <v>923</v>
      </c>
    </row>
    <row r="296" spans="1:3" x14ac:dyDescent="0.3">
      <c r="A296" t="s">
        <v>924</v>
      </c>
      <c r="B296" t="s">
        <v>925</v>
      </c>
      <c r="C296" t="s">
        <v>926</v>
      </c>
    </row>
    <row r="297" spans="1:3" x14ac:dyDescent="0.3">
      <c r="A297" t="s">
        <v>927</v>
      </c>
      <c r="B297" t="s">
        <v>928</v>
      </c>
      <c r="C297" t="s">
        <v>929</v>
      </c>
    </row>
    <row r="298" spans="1:3" x14ac:dyDescent="0.3">
      <c r="A298" t="s">
        <v>930</v>
      </c>
      <c r="B298" t="s">
        <v>931</v>
      </c>
      <c r="C298" t="s">
        <v>932</v>
      </c>
    </row>
    <row r="299" spans="1:3" x14ac:dyDescent="0.3">
      <c r="A299" t="s">
        <v>933</v>
      </c>
      <c r="B299" t="s">
        <v>934</v>
      </c>
      <c r="C299" t="s">
        <v>935</v>
      </c>
    </row>
    <row r="300" spans="1:3" x14ac:dyDescent="0.3">
      <c r="A300" t="s">
        <v>936</v>
      </c>
      <c r="B300" t="s">
        <v>937</v>
      </c>
      <c r="C300" t="s">
        <v>938</v>
      </c>
    </row>
    <row r="301" spans="1:3" x14ac:dyDescent="0.3">
      <c r="A301" t="s">
        <v>939</v>
      </c>
      <c r="B301" t="s">
        <v>940</v>
      </c>
      <c r="C301" t="s">
        <v>941</v>
      </c>
    </row>
    <row r="302" spans="1:3" x14ac:dyDescent="0.3">
      <c r="A302" t="s">
        <v>942</v>
      </c>
      <c r="B302" t="s">
        <v>943</v>
      </c>
      <c r="C302" t="s">
        <v>944</v>
      </c>
    </row>
    <row r="303" spans="1:3" x14ac:dyDescent="0.3">
      <c r="A303" t="s">
        <v>945</v>
      </c>
      <c r="B303" t="s">
        <v>11687</v>
      </c>
      <c r="C303" t="s">
        <v>947</v>
      </c>
    </row>
    <row r="304" spans="1:3" x14ac:dyDescent="0.3">
      <c r="A304" t="s">
        <v>948</v>
      </c>
      <c r="B304" t="s">
        <v>949</v>
      </c>
      <c r="C304" t="s">
        <v>950</v>
      </c>
    </row>
    <row r="305" spans="1:3" x14ac:dyDescent="0.3">
      <c r="A305" t="s">
        <v>951</v>
      </c>
      <c r="B305" t="s">
        <v>952</v>
      </c>
      <c r="C305" t="s">
        <v>953</v>
      </c>
    </row>
    <row r="306" spans="1:3" x14ac:dyDescent="0.3">
      <c r="A306" t="s">
        <v>954</v>
      </c>
      <c r="B306" t="s">
        <v>955</v>
      </c>
      <c r="C306" t="s">
        <v>956</v>
      </c>
    </row>
    <row r="307" spans="1:3" x14ac:dyDescent="0.3">
      <c r="A307" t="s">
        <v>957</v>
      </c>
      <c r="B307" t="s">
        <v>958</v>
      </c>
      <c r="C307" t="s">
        <v>959</v>
      </c>
    </row>
    <row r="308" spans="1:3" x14ac:dyDescent="0.3">
      <c r="A308" t="s">
        <v>960</v>
      </c>
      <c r="B308" t="s">
        <v>961</v>
      </c>
      <c r="C308" t="s">
        <v>962</v>
      </c>
    </row>
    <row r="309" spans="1:3" x14ac:dyDescent="0.3">
      <c r="A309" t="s">
        <v>963</v>
      </c>
      <c r="B309" t="s">
        <v>964</v>
      </c>
      <c r="C309" t="s">
        <v>965</v>
      </c>
    </row>
    <row r="310" spans="1:3" x14ac:dyDescent="0.3">
      <c r="A310" t="s">
        <v>966</v>
      </c>
      <c r="B310" t="s">
        <v>967</v>
      </c>
      <c r="C310" t="s">
        <v>968</v>
      </c>
    </row>
    <row r="311" spans="1:3" x14ac:dyDescent="0.3">
      <c r="A311" t="s">
        <v>969</v>
      </c>
      <c r="B311" t="s">
        <v>970</v>
      </c>
      <c r="C311" t="s">
        <v>971</v>
      </c>
    </row>
    <row r="312" spans="1:3" x14ac:dyDescent="0.3">
      <c r="A312" t="s">
        <v>972</v>
      </c>
      <c r="B312" t="s">
        <v>973</v>
      </c>
      <c r="C312" t="s">
        <v>974</v>
      </c>
    </row>
    <row r="313" spans="1:3" x14ac:dyDescent="0.3">
      <c r="A313" t="s">
        <v>975</v>
      </c>
      <c r="B313" t="s">
        <v>976</v>
      </c>
      <c r="C313" t="s">
        <v>977</v>
      </c>
    </row>
    <row r="314" spans="1:3" x14ac:dyDescent="0.3">
      <c r="A314" t="s">
        <v>978</v>
      </c>
      <c r="B314" t="s">
        <v>979</v>
      </c>
      <c r="C314" t="s">
        <v>980</v>
      </c>
    </row>
    <row r="315" spans="1:3" x14ac:dyDescent="0.3">
      <c r="A315" t="s">
        <v>981</v>
      </c>
      <c r="B315" t="s">
        <v>982</v>
      </c>
      <c r="C315" t="s">
        <v>983</v>
      </c>
    </row>
    <row r="316" spans="1:3" x14ac:dyDescent="0.3">
      <c r="A316" t="s">
        <v>984</v>
      </c>
      <c r="B316" t="s">
        <v>985</v>
      </c>
      <c r="C316" t="s">
        <v>986</v>
      </c>
    </row>
    <row r="317" spans="1:3" x14ac:dyDescent="0.3">
      <c r="A317" t="s">
        <v>987</v>
      </c>
      <c r="B317" t="s">
        <v>988</v>
      </c>
      <c r="C317" t="s">
        <v>989</v>
      </c>
    </row>
    <row r="318" spans="1:3" x14ac:dyDescent="0.3">
      <c r="A318" t="s">
        <v>990</v>
      </c>
      <c r="B318" t="s">
        <v>991</v>
      </c>
      <c r="C318" t="s">
        <v>992</v>
      </c>
    </row>
    <row r="319" spans="1:3" x14ac:dyDescent="0.3">
      <c r="A319" t="s">
        <v>993</v>
      </c>
      <c r="B319" t="s">
        <v>994</v>
      </c>
      <c r="C319" t="s">
        <v>995</v>
      </c>
    </row>
    <row r="320" spans="1:3" x14ac:dyDescent="0.3">
      <c r="A320" t="s">
        <v>996</v>
      </c>
      <c r="B320" t="s">
        <v>997</v>
      </c>
      <c r="C320" t="s">
        <v>998</v>
      </c>
    </row>
    <row r="321" spans="1:3" x14ac:dyDescent="0.3">
      <c r="A321" t="s">
        <v>999</v>
      </c>
      <c r="B321" t="s">
        <v>1000</v>
      </c>
      <c r="C321" t="s">
        <v>1001</v>
      </c>
    </row>
    <row r="322" spans="1:3" x14ac:dyDescent="0.3">
      <c r="A322" t="s">
        <v>1002</v>
      </c>
      <c r="B322" t="s">
        <v>1003</v>
      </c>
      <c r="C322" t="s">
        <v>1004</v>
      </c>
    </row>
    <row r="323" spans="1:3" x14ac:dyDescent="0.3">
      <c r="A323" t="s">
        <v>1005</v>
      </c>
      <c r="B323" t="s">
        <v>1006</v>
      </c>
      <c r="C323" t="s">
        <v>1007</v>
      </c>
    </row>
    <row r="324" spans="1:3" x14ac:dyDescent="0.3">
      <c r="A324" t="s">
        <v>1008</v>
      </c>
      <c r="B324" t="s">
        <v>1009</v>
      </c>
      <c r="C324" t="s">
        <v>1010</v>
      </c>
    </row>
    <row r="325" spans="1:3" x14ac:dyDescent="0.3">
      <c r="A325" t="s">
        <v>1011</v>
      </c>
      <c r="B325" t="s">
        <v>1012</v>
      </c>
      <c r="C325" t="s">
        <v>1013</v>
      </c>
    </row>
    <row r="326" spans="1:3" x14ac:dyDescent="0.3">
      <c r="A326" t="s">
        <v>1014</v>
      </c>
      <c r="B326" t="s">
        <v>1015</v>
      </c>
      <c r="C326" t="s">
        <v>1016</v>
      </c>
    </row>
    <row r="327" spans="1:3" x14ac:dyDescent="0.3">
      <c r="A327" t="s">
        <v>1017</v>
      </c>
      <c r="B327" t="s">
        <v>1018</v>
      </c>
      <c r="C327" t="s">
        <v>1019</v>
      </c>
    </row>
    <row r="328" spans="1:3" x14ac:dyDescent="0.3">
      <c r="A328" t="s">
        <v>1020</v>
      </c>
      <c r="B328" t="s">
        <v>1021</v>
      </c>
      <c r="C328" t="s">
        <v>1022</v>
      </c>
    </row>
    <row r="329" spans="1:3" x14ac:dyDescent="0.3">
      <c r="A329" t="s">
        <v>1023</v>
      </c>
      <c r="B329" t="s">
        <v>1024</v>
      </c>
      <c r="C329" t="s">
        <v>1025</v>
      </c>
    </row>
    <row r="330" spans="1:3" x14ac:dyDescent="0.3">
      <c r="A330" t="s">
        <v>1026</v>
      </c>
      <c r="B330" t="s">
        <v>1027</v>
      </c>
      <c r="C330" t="s">
        <v>1028</v>
      </c>
    </row>
    <row r="331" spans="1:3" x14ac:dyDescent="0.3">
      <c r="A331" t="s">
        <v>1029</v>
      </c>
      <c r="B331" t="s">
        <v>1030</v>
      </c>
      <c r="C331" t="s">
        <v>1031</v>
      </c>
    </row>
    <row r="332" spans="1:3" x14ac:dyDescent="0.3">
      <c r="A332" t="s">
        <v>1032</v>
      </c>
      <c r="B332" t="s">
        <v>1033</v>
      </c>
      <c r="C332" t="s">
        <v>1034</v>
      </c>
    </row>
    <row r="333" spans="1:3" x14ac:dyDescent="0.3">
      <c r="A333" t="s">
        <v>1035</v>
      </c>
      <c r="B333" t="s">
        <v>1036</v>
      </c>
      <c r="C333" t="s">
        <v>1037</v>
      </c>
    </row>
    <row r="334" spans="1:3" x14ac:dyDescent="0.3">
      <c r="A334" t="s">
        <v>1038</v>
      </c>
      <c r="B334" t="s">
        <v>1039</v>
      </c>
      <c r="C334" t="s">
        <v>1040</v>
      </c>
    </row>
    <row r="335" spans="1:3" x14ac:dyDescent="0.3">
      <c r="A335" t="s">
        <v>1041</v>
      </c>
      <c r="B335" t="s">
        <v>1042</v>
      </c>
      <c r="C335" t="s">
        <v>1043</v>
      </c>
    </row>
    <row r="336" spans="1:3" x14ac:dyDescent="0.3">
      <c r="A336" t="s">
        <v>1044</v>
      </c>
      <c r="B336" t="s">
        <v>1045</v>
      </c>
      <c r="C336" t="s">
        <v>1046</v>
      </c>
    </row>
    <row r="337" spans="1:3" x14ac:dyDescent="0.3">
      <c r="A337" t="s">
        <v>1047</v>
      </c>
      <c r="B337" t="s">
        <v>1048</v>
      </c>
      <c r="C337" t="s">
        <v>1049</v>
      </c>
    </row>
    <row r="338" spans="1:3" x14ac:dyDescent="0.3">
      <c r="A338" t="s">
        <v>1050</v>
      </c>
      <c r="B338" t="s">
        <v>1051</v>
      </c>
      <c r="C338" t="s">
        <v>1052</v>
      </c>
    </row>
    <row r="339" spans="1:3" x14ac:dyDescent="0.3">
      <c r="A339" t="s">
        <v>1053</v>
      </c>
      <c r="B339" t="s">
        <v>1054</v>
      </c>
      <c r="C339" t="s">
        <v>1055</v>
      </c>
    </row>
    <row r="340" spans="1:3" x14ac:dyDescent="0.3">
      <c r="A340" t="s">
        <v>1056</v>
      </c>
      <c r="B340" t="s">
        <v>1057</v>
      </c>
      <c r="C340" t="s">
        <v>1058</v>
      </c>
    </row>
    <row r="341" spans="1:3" x14ac:dyDescent="0.3">
      <c r="A341" t="s">
        <v>1059</v>
      </c>
      <c r="B341" t="s">
        <v>1060</v>
      </c>
      <c r="C341" t="s">
        <v>1061</v>
      </c>
    </row>
    <row r="342" spans="1:3" x14ac:dyDescent="0.3">
      <c r="A342" t="s">
        <v>1062</v>
      </c>
      <c r="B342" t="s">
        <v>1063</v>
      </c>
      <c r="C342" t="s">
        <v>1064</v>
      </c>
    </row>
    <row r="343" spans="1:3" x14ac:dyDescent="0.3">
      <c r="A343" t="s">
        <v>1065</v>
      </c>
      <c r="B343" t="s">
        <v>1066</v>
      </c>
      <c r="C343" t="s">
        <v>1067</v>
      </c>
    </row>
    <row r="344" spans="1:3" x14ac:dyDescent="0.3">
      <c r="A344" t="s">
        <v>1068</v>
      </c>
      <c r="B344" t="s">
        <v>1069</v>
      </c>
      <c r="C344" t="s">
        <v>1070</v>
      </c>
    </row>
    <row r="345" spans="1:3" x14ac:dyDescent="0.3">
      <c r="A345" t="s">
        <v>1071</v>
      </c>
      <c r="B345" t="s">
        <v>1072</v>
      </c>
      <c r="C345" t="s">
        <v>1073</v>
      </c>
    </row>
    <row r="346" spans="1:3" x14ac:dyDescent="0.3">
      <c r="A346" t="s">
        <v>1074</v>
      </c>
      <c r="B346" t="s">
        <v>1075</v>
      </c>
      <c r="C346" t="s">
        <v>1076</v>
      </c>
    </row>
    <row r="347" spans="1:3" x14ac:dyDescent="0.3">
      <c r="A347" t="s">
        <v>1077</v>
      </c>
      <c r="B347" t="s">
        <v>1078</v>
      </c>
      <c r="C347" t="s">
        <v>1079</v>
      </c>
    </row>
    <row r="348" spans="1:3" x14ac:dyDescent="0.3">
      <c r="A348" t="s">
        <v>1080</v>
      </c>
      <c r="B348" t="s">
        <v>1081</v>
      </c>
      <c r="C348" t="s">
        <v>1082</v>
      </c>
    </row>
    <row r="349" spans="1:3" x14ac:dyDescent="0.3">
      <c r="A349" t="s">
        <v>1083</v>
      </c>
      <c r="B349" t="s">
        <v>1084</v>
      </c>
      <c r="C349" t="s">
        <v>1085</v>
      </c>
    </row>
    <row r="350" spans="1:3" x14ac:dyDescent="0.3">
      <c r="A350" t="s">
        <v>1086</v>
      </c>
      <c r="B350" t="s">
        <v>1087</v>
      </c>
      <c r="C350" t="s">
        <v>1088</v>
      </c>
    </row>
    <row r="351" spans="1:3" x14ac:dyDescent="0.3">
      <c r="A351" t="s">
        <v>1089</v>
      </c>
      <c r="B351" t="s">
        <v>1090</v>
      </c>
      <c r="C351" t="s">
        <v>1091</v>
      </c>
    </row>
    <row r="352" spans="1:3" x14ac:dyDescent="0.3">
      <c r="A352" t="s">
        <v>1092</v>
      </c>
      <c r="B352" t="s">
        <v>1093</v>
      </c>
      <c r="C352" t="s">
        <v>1094</v>
      </c>
    </row>
    <row r="353" spans="1:3" x14ac:dyDescent="0.3">
      <c r="A353" t="s">
        <v>1095</v>
      </c>
      <c r="B353" t="s">
        <v>1096</v>
      </c>
      <c r="C353" t="s">
        <v>1097</v>
      </c>
    </row>
    <row r="354" spans="1:3" x14ac:dyDescent="0.3">
      <c r="A354" t="s">
        <v>1098</v>
      </c>
      <c r="B354" t="s">
        <v>1099</v>
      </c>
      <c r="C354" t="s">
        <v>1100</v>
      </c>
    </row>
    <row r="355" spans="1:3" x14ac:dyDescent="0.3">
      <c r="A355" t="s">
        <v>1101</v>
      </c>
      <c r="B355" t="s">
        <v>1102</v>
      </c>
      <c r="C355" t="s">
        <v>1103</v>
      </c>
    </row>
    <row r="356" spans="1:3" x14ac:dyDescent="0.3">
      <c r="A356" t="s">
        <v>1104</v>
      </c>
      <c r="B356" t="s">
        <v>10775</v>
      </c>
      <c r="C356" t="s">
        <v>1105</v>
      </c>
    </row>
    <row r="357" spans="1:3" x14ac:dyDescent="0.3">
      <c r="A357" t="s">
        <v>1106</v>
      </c>
      <c r="B357" t="s">
        <v>1107</v>
      </c>
      <c r="C357" t="s">
        <v>1108</v>
      </c>
    </row>
    <row r="358" spans="1:3" x14ac:dyDescent="0.3">
      <c r="A358" t="s">
        <v>1109</v>
      </c>
      <c r="B358" t="s">
        <v>1110</v>
      </c>
      <c r="C358" t="s">
        <v>1111</v>
      </c>
    </row>
    <row r="359" spans="1:3" x14ac:dyDescent="0.3">
      <c r="A359" t="s">
        <v>1112</v>
      </c>
      <c r="B359" t="s">
        <v>1113</v>
      </c>
      <c r="C359" t="s">
        <v>1114</v>
      </c>
    </row>
    <row r="360" spans="1:3" x14ac:dyDescent="0.3">
      <c r="A360" t="s">
        <v>1115</v>
      </c>
      <c r="B360" t="s">
        <v>1116</v>
      </c>
      <c r="C360" t="s">
        <v>1117</v>
      </c>
    </row>
    <row r="361" spans="1:3" x14ac:dyDescent="0.3">
      <c r="A361" t="s">
        <v>1118</v>
      </c>
      <c r="B361" t="s">
        <v>1119</v>
      </c>
      <c r="C361" t="s">
        <v>1120</v>
      </c>
    </row>
    <row r="362" spans="1:3" x14ac:dyDescent="0.3">
      <c r="A362" t="s">
        <v>1121</v>
      </c>
      <c r="B362" t="s">
        <v>1122</v>
      </c>
      <c r="C362" t="s">
        <v>1123</v>
      </c>
    </row>
    <row r="363" spans="1:3" x14ac:dyDescent="0.3">
      <c r="A363" t="s">
        <v>1124</v>
      </c>
      <c r="B363" t="s">
        <v>1125</v>
      </c>
      <c r="C363" t="s">
        <v>1126</v>
      </c>
    </row>
    <row r="364" spans="1:3" x14ac:dyDescent="0.3">
      <c r="A364" t="s">
        <v>1127</v>
      </c>
      <c r="B364" t="s">
        <v>1128</v>
      </c>
      <c r="C364" t="s">
        <v>1129</v>
      </c>
    </row>
    <row r="365" spans="1:3" x14ac:dyDescent="0.3">
      <c r="A365" t="s">
        <v>1130</v>
      </c>
      <c r="B365" t="s">
        <v>1131</v>
      </c>
      <c r="C365" t="s">
        <v>1132</v>
      </c>
    </row>
    <row r="366" spans="1:3" x14ac:dyDescent="0.3">
      <c r="A366" t="s">
        <v>1133</v>
      </c>
      <c r="B366" t="s">
        <v>1134</v>
      </c>
      <c r="C366" t="s">
        <v>1135</v>
      </c>
    </row>
    <row r="367" spans="1:3" x14ac:dyDescent="0.3">
      <c r="A367" t="s">
        <v>1136</v>
      </c>
      <c r="B367" t="s">
        <v>1137</v>
      </c>
      <c r="C367" t="s">
        <v>1138</v>
      </c>
    </row>
    <row r="368" spans="1:3" x14ac:dyDescent="0.3">
      <c r="A368" t="s">
        <v>1139</v>
      </c>
      <c r="B368" t="s">
        <v>1140</v>
      </c>
      <c r="C368" t="s">
        <v>1141</v>
      </c>
    </row>
    <row r="369" spans="1:3" x14ac:dyDescent="0.3">
      <c r="A369" t="s">
        <v>1142</v>
      </c>
      <c r="B369" t="s">
        <v>1143</v>
      </c>
      <c r="C369" t="s">
        <v>1144</v>
      </c>
    </row>
    <row r="370" spans="1:3" x14ac:dyDescent="0.3">
      <c r="A370" t="s">
        <v>1145</v>
      </c>
      <c r="B370" t="s">
        <v>1146</v>
      </c>
      <c r="C370" t="s">
        <v>1147</v>
      </c>
    </row>
    <row r="371" spans="1:3" x14ac:dyDescent="0.3">
      <c r="A371" t="s">
        <v>1148</v>
      </c>
      <c r="B371" t="s">
        <v>1149</v>
      </c>
      <c r="C371" t="s">
        <v>1150</v>
      </c>
    </row>
    <row r="372" spans="1:3" x14ac:dyDescent="0.3">
      <c r="A372" t="s">
        <v>1151</v>
      </c>
      <c r="B372" t="s">
        <v>1152</v>
      </c>
      <c r="C372" t="s">
        <v>1153</v>
      </c>
    </row>
    <row r="373" spans="1:3" x14ac:dyDescent="0.3">
      <c r="A373" t="s">
        <v>1154</v>
      </c>
      <c r="B373" t="s">
        <v>1155</v>
      </c>
      <c r="C373" t="s">
        <v>1156</v>
      </c>
    </row>
    <row r="374" spans="1:3" x14ac:dyDescent="0.3">
      <c r="A374" t="s">
        <v>1157</v>
      </c>
      <c r="B374" t="s">
        <v>1158</v>
      </c>
      <c r="C374" t="s">
        <v>1159</v>
      </c>
    </row>
    <row r="375" spans="1:3" x14ac:dyDescent="0.3">
      <c r="A375" t="s">
        <v>1160</v>
      </c>
      <c r="B375" t="s">
        <v>1161</v>
      </c>
      <c r="C375" t="s">
        <v>1162</v>
      </c>
    </row>
    <row r="376" spans="1:3" x14ac:dyDescent="0.3">
      <c r="A376" t="s">
        <v>1163</v>
      </c>
      <c r="B376" t="s">
        <v>10831</v>
      </c>
      <c r="C376" t="s">
        <v>1164</v>
      </c>
    </row>
    <row r="377" spans="1:3" x14ac:dyDescent="0.3">
      <c r="A377" t="s">
        <v>1165</v>
      </c>
      <c r="B377" t="s">
        <v>1166</v>
      </c>
      <c r="C377" t="s">
        <v>1167</v>
      </c>
    </row>
    <row r="378" spans="1:3" x14ac:dyDescent="0.3">
      <c r="A378" t="s">
        <v>1168</v>
      </c>
      <c r="B378" t="s">
        <v>1169</v>
      </c>
      <c r="C378" t="s">
        <v>1170</v>
      </c>
    </row>
    <row r="379" spans="1:3" x14ac:dyDescent="0.3">
      <c r="A379" t="s">
        <v>1171</v>
      </c>
      <c r="B379" t="s">
        <v>1172</v>
      </c>
      <c r="C379" t="s">
        <v>1173</v>
      </c>
    </row>
    <row r="380" spans="1:3" x14ac:dyDescent="0.3">
      <c r="A380" t="s">
        <v>1174</v>
      </c>
      <c r="B380" t="s">
        <v>10801</v>
      </c>
      <c r="C380" t="s">
        <v>1175</v>
      </c>
    </row>
    <row r="381" spans="1:3" x14ac:dyDescent="0.3">
      <c r="A381" t="s">
        <v>1176</v>
      </c>
      <c r="B381" t="s">
        <v>1177</v>
      </c>
      <c r="C381" t="s">
        <v>1178</v>
      </c>
    </row>
    <row r="382" spans="1:3" x14ac:dyDescent="0.3">
      <c r="A382" t="s">
        <v>1179</v>
      </c>
      <c r="B382" t="s">
        <v>1180</v>
      </c>
      <c r="C382" t="s">
        <v>1181</v>
      </c>
    </row>
    <row r="383" spans="1:3" x14ac:dyDescent="0.3">
      <c r="A383" t="s">
        <v>1182</v>
      </c>
      <c r="B383" t="s">
        <v>1183</v>
      </c>
      <c r="C383" t="s">
        <v>1184</v>
      </c>
    </row>
    <row r="384" spans="1:3" x14ac:dyDescent="0.3">
      <c r="A384" t="s">
        <v>1185</v>
      </c>
      <c r="B384" t="s">
        <v>1186</v>
      </c>
      <c r="C384" t="s">
        <v>1187</v>
      </c>
    </row>
    <row r="385" spans="1:3" x14ac:dyDescent="0.3">
      <c r="A385" t="s">
        <v>1188</v>
      </c>
      <c r="B385" t="s">
        <v>1189</v>
      </c>
      <c r="C385" t="s">
        <v>1190</v>
      </c>
    </row>
    <row r="386" spans="1:3" x14ac:dyDescent="0.3">
      <c r="A386" t="s">
        <v>1191</v>
      </c>
      <c r="B386" t="s">
        <v>1192</v>
      </c>
      <c r="C386" t="s">
        <v>1193</v>
      </c>
    </row>
    <row r="387" spans="1:3" x14ac:dyDescent="0.3">
      <c r="A387" t="s">
        <v>1194</v>
      </c>
      <c r="B387" t="s">
        <v>1195</v>
      </c>
      <c r="C387" t="s">
        <v>1196</v>
      </c>
    </row>
    <row r="388" spans="1:3" x14ac:dyDescent="0.3">
      <c r="A388" t="s">
        <v>1197</v>
      </c>
      <c r="B388" t="s">
        <v>1198</v>
      </c>
      <c r="C388" t="s">
        <v>1199</v>
      </c>
    </row>
    <row r="389" spans="1:3" x14ac:dyDescent="0.3">
      <c r="A389" t="s">
        <v>1200</v>
      </c>
      <c r="B389" t="s">
        <v>1201</v>
      </c>
      <c r="C389" t="s">
        <v>1202</v>
      </c>
    </row>
    <row r="390" spans="1:3" x14ac:dyDescent="0.3">
      <c r="A390" t="s">
        <v>1203</v>
      </c>
      <c r="B390" t="s">
        <v>1204</v>
      </c>
      <c r="C390" t="s">
        <v>1205</v>
      </c>
    </row>
    <row r="391" spans="1:3" x14ac:dyDescent="0.3">
      <c r="A391" t="s">
        <v>1206</v>
      </c>
      <c r="B391" t="s">
        <v>1207</v>
      </c>
      <c r="C391" t="s">
        <v>1208</v>
      </c>
    </row>
    <row r="392" spans="1:3" x14ac:dyDescent="0.3">
      <c r="A392" t="s">
        <v>1209</v>
      </c>
      <c r="B392" t="s">
        <v>1210</v>
      </c>
      <c r="C392" t="s">
        <v>1211</v>
      </c>
    </row>
    <row r="393" spans="1:3" x14ac:dyDescent="0.3">
      <c r="A393" t="s">
        <v>1212</v>
      </c>
      <c r="B393" t="s">
        <v>1213</v>
      </c>
      <c r="C393" t="s">
        <v>1214</v>
      </c>
    </row>
    <row r="394" spans="1:3" x14ac:dyDescent="0.3">
      <c r="A394" t="s">
        <v>1215</v>
      </c>
      <c r="B394" t="s">
        <v>1216</v>
      </c>
      <c r="C394" t="s">
        <v>1217</v>
      </c>
    </row>
    <row r="395" spans="1:3" x14ac:dyDescent="0.3">
      <c r="A395" t="s">
        <v>1218</v>
      </c>
      <c r="B395" t="s">
        <v>1219</v>
      </c>
      <c r="C395" t="s">
        <v>1220</v>
      </c>
    </row>
    <row r="396" spans="1:3" x14ac:dyDescent="0.3">
      <c r="A396" t="s">
        <v>1221</v>
      </c>
      <c r="B396" t="s">
        <v>1222</v>
      </c>
      <c r="C396" t="s">
        <v>1223</v>
      </c>
    </row>
    <row r="397" spans="1:3" x14ac:dyDescent="0.3">
      <c r="A397" t="s">
        <v>1224</v>
      </c>
      <c r="B397" t="s">
        <v>1225</v>
      </c>
      <c r="C397" t="s">
        <v>1226</v>
      </c>
    </row>
    <row r="398" spans="1:3" x14ac:dyDescent="0.3">
      <c r="A398" t="s">
        <v>1227</v>
      </c>
      <c r="B398" t="s">
        <v>1228</v>
      </c>
      <c r="C398" t="s">
        <v>1229</v>
      </c>
    </row>
    <row r="399" spans="1:3" x14ac:dyDescent="0.3">
      <c r="A399" t="s">
        <v>1230</v>
      </c>
      <c r="B399" t="s">
        <v>1231</v>
      </c>
      <c r="C399" t="s">
        <v>1232</v>
      </c>
    </row>
    <row r="400" spans="1:3" x14ac:dyDescent="0.3">
      <c r="A400" t="s">
        <v>1233</v>
      </c>
      <c r="B400" t="s">
        <v>1234</v>
      </c>
      <c r="C400" t="s">
        <v>1235</v>
      </c>
    </row>
    <row r="401" spans="1:3" x14ac:dyDescent="0.3">
      <c r="A401" t="s">
        <v>1236</v>
      </c>
      <c r="B401" t="s">
        <v>1237</v>
      </c>
      <c r="C401" t="s">
        <v>1238</v>
      </c>
    </row>
    <row r="402" spans="1:3" x14ac:dyDescent="0.3">
      <c r="A402" t="s">
        <v>1239</v>
      </c>
      <c r="B402" t="s">
        <v>1240</v>
      </c>
      <c r="C402" t="s">
        <v>1241</v>
      </c>
    </row>
    <row r="403" spans="1:3" x14ac:dyDescent="0.3">
      <c r="A403" t="s">
        <v>1242</v>
      </c>
      <c r="B403" t="s">
        <v>1243</v>
      </c>
      <c r="C403" t="s">
        <v>1244</v>
      </c>
    </row>
    <row r="404" spans="1:3" x14ac:dyDescent="0.3">
      <c r="A404" t="s">
        <v>1245</v>
      </c>
      <c r="B404" t="s">
        <v>1246</v>
      </c>
      <c r="C404" t="s">
        <v>1247</v>
      </c>
    </row>
    <row r="405" spans="1:3" x14ac:dyDescent="0.3">
      <c r="A405" t="s">
        <v>1248</v>
      </c>
      <c r="B405" t="s">
        <v>1249</v>
      </c>
      <c r="C405" t="s">
        <v>1250</v>
      </c>
    </row>
    <row r="406" spans="1:3" x14ac:dyDescent="0.3">
      <c r="A406" t="s">
        <v>1251</v>
      </c>
      <c r="B406" t="s">
        <v>1252</v>
      </c>
      <c r="C406" t="s">
        <v>1253</v>
      </c>
    </row>
    <row r="407" spans="1:3" x14ac:dyDescent="0.3">
      <c r="A407" t="s">
        <v>1254</v>
      </c>
      <c r="B407" t="s">
        <v>1255</v>
      </c>
      <c r="C407" t="s">
        <v>1256</v>
      </c>
    </row>
    <row r="408" spans="1:3" x14ac:dyDescent="0.3">
      <c r="A408" t="s">
        <v>1257</v>
      </c>
      <c r="B408" t="s">
        <v>1258</v>
      </c>
      <c r="C408" t="s">
        <v>1259</v>
      </c>
    </row>
    <row r="409" spans="1:3" x14ac:dyDescent="0.3">
      <c r="A409" t="s">
        <v>1260</v>
      </c>
      <c r="B409" t="s">
        <v>1261</v>
      </c>
      <c r="C409" t="s">
        <v>1262</v>
      </c>
    </row>
    <row r="410" spans="1:3" x14ac:dyDescent="0.3">
      <c r="A410" t="s">
        <v>1263</v>
      </c>
      <c r="B410" t="s">
        <v>1264</v>
      </c>
      <c r="C410" t="s">
        <v>1265</v>
      </c>
    </row>
    <row r="411" spans="1:3" x14ac:dyDescent="0.3">
      <c r="A411" t="s">
        <v>1266</v>
      </c>
      <c r="B411" t="s">
        <v>1267</v>
      </c>
      <c r="C411" t="s">
        <v>1268</v>
      </c>
    </row>
    <row r="412" spans="1:3" x14ac:dyDescent="0.3">
      <c r="A412" t="s">
        <v>1269</v>
      </c>
      <c r="B412" t="s">
        <v>1270</v>
      </c>
      <c r="C412" t="s">
        <v>1271</v>
      </c>
    </row>
    <row r="413" spans="1:3" x14ac:dyDescent="0.3">
      <c r="A413" t="s">
        <v>1272</v>
      </c>
      <c r="B413" t="s">
        <v>1273</v>
      </c>
      <c r="C413" t="s">
        <v>1274</v>
      </c>
    </row>
    <row r="414" spans="1:3" x14ac:dyDescent="0.3">
      <c r="A414" t="s">
        <v>1275</v>
      </c>
      <c r="B414" t="s">
        <v>1276</v>
      </c>
      <c r="C414" t="s">
        <v>1277</v>
      </c>
    </row>
    <row r="415" spans="1:3" x14ac:dyDescent="0.3">
      <c r="A415" t="s">
        <v>1278</v>
      </c>
      <c r="B415" t="s">
        <v>1279</v>
      </c>
      <c r="C415" t="s">
        <v>1280</v>
      </c>
    </row>
    <row r="416" spans="1:3" x14ac:dyDescent="0.3">
      <c r="A416" t="s">
        <v>1281</v>
      </c>
      <c r="B416" t="s">
        <v>1282</v>
      </c>
      <c r="C416" t="s">
        <v>1283</v>
      </c>
    </row>
    <row r="417" spans="1:3" x14ac:dyDescent="0.3">
      <c r="A417" t="s">
        <v>1284</v>
      </c>
      <c r="B417" t="s">
        <v>1285</v>
      </c>
      <c r="C417" t="s">
        <v>1286</v>
      </c>
    </row>
    <row r="418" spans="1:3" x14ac:dyDescent="0.3">
      <c r="A418" t="s">
        <v>1287</v>
      </c>
      <c r="B418" t="s">
        <v>1288</v>
      </c>
      <c r="C418" t="s">
        <v>1289</v>
      </c>
    </row>
    <row r="419" spans="1:3" x14ac:dyDescent="0.3">
      <c r="A419" t="s">
        <v>1290</v>
      </c>
      <c r="B419" t="s">
        <v>1291</v>
      </c>
      <c r="C419" t="s">
        <v>1292</v>
      </c>
    </row>
    <row r="420" spans="1:3" x14ac:dyDescent="0.3">
      <c r="A420" t="s">
        <v>1293</v>
      </c>
      <c r="B420" t="s">
        <v>1294</v>
      </c>
      <c r="C420" t="s">
        <v>1295</v>
      </c>
    </row>
    <row r="421" spans="1:3" x14ac:dyDescent="0.3">
      <c r="A421" t="s">
        <v>1296</v>
      </c>
      <c r="B421" t="s">
        <v>1297</v>
      </c>
      <c r="C421" t="s">
        <v>1298</v>
      </c>
    </row>
    <row r="422" spans="1:3" x14ac:dyDescent="0.3">
      <c r="A422" t="s">
        <v>1299</v>
      </c>
      <c r="B422" t="s">
        <v>1300</v>
      </c>
      <c r="C422" t="s">
        <v>1301</v>
      </c>
    </row>
    <row r="423" spans="1:3" x14ac:dyDescent="0.3">
      <c r="A423" t="s">
        <v>1302</v>
      </c>
      <c r="B423" t="s">
        <v>1303</v>
      </c>
      <c r="C423" t="s">
        <v>1304</v>
      </c>
    </row>
    <row r="424" spans="1:3" x14ac:dyDescent="0.3">
      <c r="A424" t="s">
        <v>1305</v>
      </c>
      <c r="B424" t="s">
        <v>1306</v>
      </c>
      <c r="C424" t="s">
        <v>1307</v>
      </c>
    </row>
    <row r="425" spans="1:3" x14ac:dyDescent="0.3">
      <c r="A425" t="s">
        <v>1308</v>
      </c>
      <c r="B425" t="s">
        <v>1309</v>
      </c>
      <c r="C425" t="s">
        <v>1310</v>
      </c>
    </row>
    <row r="426" spans="1:3" x14ac:dyDescent="0.3">
      <c r="A426" t="s">
        <v>1311</v>
      </c>
      <c r="B426" t="s">
        <v>1312</v>
      </c>
      <c r="C426" t="s">
        <v>1313</v>
      </c>
    </row>
    <row r="427" spans="1:3" x14ac:dyDescent="0.3">
      <c r="A427" t="s">
        <v>1314</v>
      </c>
      <c r="B427" t="s">
        <v>1315</v>
      </c>
      <c r="C427" t="s">
        <v>1316</v>
      </c>
    </row>
    <row r="428" spans="1:3" x14ac:dyDescent="0.3">
      <c r="A428" t="s">
        <v>1317</v>
      </c>
      <c r="B428" t="s">
        <v>1318</v>
      </c>
      <c r="C428" t="s">
        <v>1319</v>
      </c>
    </row>
    <row r="429" spans="1:3" x14ac:dyDescent="0.3">
      <c r="A429" t="s">
        <v>1320</v>
      </c>
      <c r="B429" t="s">
        <v>1321</v>
      </c>
      <c r="C429" t="s">
        <v>1322</v>
      </c>
    </row>
    <row r="430" spans="1:3" x14ac:dyDescent="0.3">
      <c r="A430" t="s">
        <v>1323</v>
      </c>
      <c r="B430" t="s">
        <v>1324</v>
      </c>
      <c r="C430" t="s">
        <v>1325</v>
      </c>
    </row>
    <row r="431" spans="1:3" x14ac:dyDescent="0.3">
      <c r="A431" t="s">
        <v>1326</v>
      </c>
      <c r="B431" t="s">
        <v>1327</v>
      </c>
      <c r="C431" t="s">
        <v>1328</v>
      </c>
    </row>
    <row r="432" spans="1:3" x14ac:dyDescent="0.3">
      <c r="A432" t="s">
        <v>1329</v>
      </c>
      <c r="B432" t="s">
        <v>1330</v>
      </c>
      <c r="C432" t="s">
        <v>1331</v>
      </c>
    </row>
    <row r="433" spans="1:3" x14ac:dyDescent="0.3">
      <c r="A433" t="s">
        <v>1332</v>
      </c>
      <c r="B433" t="s">
        <v>1333</v>
      </c>
      <c r="C433" t="s">
        <v>1334</v>
      </c>
    </row>
    <row r="434" spans="1:3" x14ac:dyDescent="0.3">
      <c r="A434" t="s">
        <v>1335</v>
      </c>
      <c r="B434" t="s">
        <v>1336</v>
      </c>
      <c r="C434" t="s">
        <v>1337</v>
      </c>
    </row>
    <row r="435" spans="1:3" x14ac:dyDescent="0.3">
      <c r="A435" t="s">
        <v>1338</v>
      </c>
      <c r="B435" t="s">
        <v>1339</v>
      </c>
      <c r="C435" t="s">
        <v>1340</v>
      </c>
    </row>
    <row r="436" spans="1:3" x14ac:dyDescent="0.3">
      <c r="A436" t="s">
        <v>1341</v>
      </c>
      <c r="B436" t="s">
        <v>1342</v>
      </c>
      <c r="C436" t="s">
        <v>1343</v>
      </c>
    </row>
    <row r="437" spans="1:3" x14ac:dyDescent="0.3">
      <c r="A437" t="s">
        <v>1344</v>
      </c>
      <c r="B437" t="s">
        <v>1345</v>
      </c>
      <c r="C437" t="s">
        <v>1346</v>
      </c>
    </row>
    <row r="438" spans="1:3" x14ac:dyDescent="0.3">
      <c r="A438" t="s">
        <v>1347</v>
      </c>
      <c r="B438" t="s">
        <v>1348</v>
      </c>
      <c r="C438" t="s">
        <v>1349</v>
      </c>
    </row>
    <row r="439" spans="1:3" x14ac:dyDescent="0.3">
      <c r="A439" t="s">
        <v>1350</v>
      </c>
      <c r="B439" t="s">
        <v>1351</v>
      </c>
      <c r="C439" t="s">
        <v>1352</v>
      </c>
    </row>
    <row r="440" spans="1:3" x14ac:dyDescent="0.3">
      <c r="A440" t="s">
        <v>1353</v>
      </c>
      <c r="B440" t="s">
        <v>1354</v>
      </c>
      <c r="C440" t="s">
        <v>1355</v>
      </c>
    </row>
    <row r="441" spans="1:3" x14ac:dyDescent="0.3">
      <c r="A441" t="s">
        <v>1356</v>
      </c>
      <c r="B441" t="s">
        <v>1357</v>
      </c>
      <c r="C441" t="s">
        <v>1358</v>
      </c>
    </row>
    <row r="442" spans="1:3" x14ac:dyDescent="0.3">
      <c r="A442" t="s">
        <v>1359</v>
      </c>
      <c r="B442" t="s">
        <v>1360</v>
      </c>
      <c r="C442" t="s">
        <v>1361</v>
      </c>
    </row>
    <row r="443" spans="1:3" x14ac:dyDescent="0.3">
      <c r="A443" t="s">
        <v>1362</v>
      </c>
      <c r="B443" t="s">
        <v>1363</v>
      </c>
      <c r="C443" t="s">
        <v>1364</v>
      </c>
    </row>
    <row r="444" spans="1:3" x14ac:dyDescent="0.3">
      <c r="A444" t="s">
        <v>1365</v>
      </c>
      <c r="B444" t="s">
        <v>1366</v>
      </c>
      <c r="C444" t="s">
        <v>1367</v>
      </c>
    </row>
    <row r="445" spans="1:3" x14ac:dyDescent="0.3">
      <c r="A445" t="s">
        <v>1368</v>
      </c>
      <c r="B445" t="s">
        <v>1369</v>
      </c>
      <c r="C445" t="s">
        <v>1370</v>
      </c>
    </row>
    <row r="446" spans="1:3" x14ac:dyDescent="0.3">
      <c r="A446" t="s">
        <v>1371</v>
      </c>
      <c r="B446" t="s">
        <v>1372</v>
      </c>
      <c r="C446" t="s">
        <v>1373</v>
      </c>
    </row>
    <row r="447" spans="1:3" x14ac:dyDescent="0.3">
      <c r="A447" t="s">
        <v>1374</v>
      </c>
      <c r="B447" t="s">
        <v>1375</v>
      </c>
      <c r="C447" t="s">
        <v>1376</v>
      </c>
    </row>
    <row r="448" spans="1:3" x14ac:dyDescent="0.3">
      <c r="A448" t="s">
        <v>1377</v>
      </c>
      <c r="B448" t="s">
        <v>1378</v>
      </c>
      <c r="C448" t="s">
        <v>1379</v>
      </c>
    </row>
    <row r="449" spans="1:3" x14ac:dyDescent="0.3">
      <c r="A449" t="s">
        <v>1380</v>
      </c>
      <c r="B449" t="s">
        <v>1381</v>
      </c>
      <c r="C449" t="s">
        <v>1382</v>
      </c>
    </row>
    <row r="450" spans="1:3" x14ac:dyDescent="0.3">
      <c r="A450" t="s">
        <v>1383</v>
      </c>
      <c r="B450" t="s">
        <v>1384</v>
      </c>
      <c r="C450" t="s">
        <v>1385</v>
      </c>
    </row>
    <row r="451" spans="1:3" x14ac:dyDescent="0.3">
      <c r="A451" t="s">
        <v>1386</v>
      </c>
      <c r="B451" t="s">
        <v>1387</v>
      </c>
      <c r="C451" t="s">
        <v>1388</v>
      </c>
    </row>
    <row r="452" spans="1:3" x14ac:dyDescent="0.3">
      <c r="A452" t="s">
        <v>1389</v>
      </c>
      <c r="B452" t="s">
        <v>1390</v>
      </c>
      <c r="C452" t="s">
        <v>1391</v>
      </c>
    </row>
    <row r="453" spans="1:3" x14ac:dyDescent="0.3">
      <c r="A453" t="s">
        <v>1392</v>
      </c>
      <c r="B453" t="s">
        <v>1393</v>
      </c>
      <c r="C453" t="s">
        <v>1394</v>
      </c>
    </row>
    <row r="454" spans="1:3" x14ac:dyDescent="0.3">
      <c r="A454" t="s">
        <v>1395</v>
      </c>
      <c r="B454" t="s">
        <v>1396</v>
      </c>
      <c r="C454" t="s">
        <v>1397</v>
      </c>
    </row>
    <row r="455" spans="1:3" x14ac:dyDescent="0.3">
      <c r="A455" t="s">
        <v>1398</v>
      </c>
      <c r="B455" t="s">
        <v>1399</v>
      </c>
      <c r="C455" t="s">
        <v>1400</v>
      </c>
    </row>
    <row r="456" spans="1:3" x14ac:dyDescent="0.3">
      <c r="A456" t="s">
        <v>1398</v>
      </c>
      <c r="B456" t="s">
        <v>1399</v>
      </c>
      <c r="C456" t="s">
        <v>1401</v>
      </c>
    </row>
    <row r="457" spans="1:3" x14ac:dyDescent="0.3">
      <c r="A457" t="s">
        <v>1402</v>
      </c>
      <c r="B457" t="s">
        <v>1403</v>
      </c>
      <c r="C457" t="s">
        <v>1404</v>
      </c>
    </row>
    <row r="458" spans="1:3" x14ac:dyDescent="0.3">
      <c r="A458" t="s">
        <v>1405</v>
      </c>
      <c r="B458" t="s">
        <v>1406</v>
      </c>
      <c r="C458" t="s">
        <v>1407</v>
      </c>
    </row>
    <row r="459" spans="1:3" x14ac:dyDescent="0.3">
      <c r="A459" t="s">
        <v>1408</v>
      </c>
      <c r="B459" t="s">
        <v>1409</v>
      </c>
      <c r="C459" t="s">
        <v>1410</v>
      </c>
    </row>
    <row r="460" spans="1:3" x14ac:dyDescent="0.3">
      <c r="A460" t="s">
        <v>1411</v>
      </c>
      <c r="B460" t="s">
        <v>1412</v>
      </c>
      <c r="C460" t="s">
        <v>1413</v>
      </c>
    </row>
    <row r="461" spans="1:3" x14ac:dyDescent="0.3">
      <c r="A461" t="s">
        <v>1414</v>
      </c>
      <c r="B461" t="s">
        <v>1415</v>
      </c>
      <c r="C461" t="s">
        <v>1416</v>
      </c>
    </row>
    <row r="462" spans="1:3" x14ac:dyDescent="0.3">
      <c r="A462" t="s">
        <v>1417</v>
      </c>
      <c r="B462" t="s">
        <v>1418</v>
      </c>
      <c r="C462" t="s">
        <v>1419</v>
      </c>
    </row>
    <row r="463" spans="1:3" x14ac:dyDescent="0.3">
      <c r="A463" t="s">
        <v>1420</v>
      </c>
      <c r="B463" t="s">
        <v>1421</v>
      </c>
      <c r="C463" t="s">
        <v>1422</v>
      </c>
    </row>
    <row r="464" spans="1:3" x14ac:dyDescent="0.3">
      <c r="A464" t="s">
        <v>1423</v>
      </c>
      <c r="B464" t="s">
        <v>1424</v>
      </c>
      <c r="C464" t="s">
        <v>1425</v>
      </c>
    </row>
    <row r="465" spans="1:3" x14ac:dyDescent="0.3">
      <c r="A465" t="s">
        <v>1426</v>
      </c>
      <c r="B465" t="s">
        <v>1427</v>
      </c>
      <c r="C465" t="s">
        <v>1428</v>
      </c>
    </row>
    <row r="466" spans="1:3" x14ac:dyDescent="0.3">
      <c r="A466" t="s">
        <v>1429</v>
      </c>
      <c r="B466" t="s">
        <v>1430</v>
      </c>
      <c r="C466" t="s">
        <v>1431</v>
      </c>
    </row>
    <row r="467" spans="1:3" x14ac:dyDescent="0.3">
      <c r="A467" t="s">
        <v>1432</v>
      </c>
      <c r="B467" t="s">
        <v>1433</v>
      </c>
      <c r="C467" t="s">
        <v>1434</v>
      </c>
    </row>
    <row r="468" spans="1:3" x14ac:dyDescent="0.3">
      <c r="A468" t="s">
        <v>1435</v>
      </c>
      <c r="B468" t="s">
        <v>10126</v>
      </c>
      <c r="C468" t="s">
        <v>1436</v>
      </c>
    </row>
    <row r="469" spans="1:3" x14ac:dyDescent="0.3">
      <c r="A469" t="s">
        <v>1437</v>
      </c>
      <c r="B469" t="s">
        <v>1438</v>
      </c>
      <c r="C469" t="s">
        <v>1439</v>
      </c>
    </row>
    <row r="470" spans="1:3" x14ac:dyDescent="0.3">
      <c r="A470" t="s">
        <v>1440</v>
      </c>
      <c r="B470" t="s">
        <v>1441</v>
      </c>
      <c r="C470" t="s">
        <v>1442</v>
      </c>
    </row>
    <row r="471" spans="1:3" x14ac:dyDescent="0.3">
      <c r="A471" t="s">
        <v>1443</v>
      </c>
      <c r="B471" t="s">
        <v>9728</v>
      </c>
      <c r="C471" t="s">
        <v>1444</v>
      </c>
    </row>
    <row r="472" spans="1:3" x14ac:dyDescent="0.3">
      <c r="A472" t="s">
        <v>1445</v>
      </c>
      <c r="B472" t="s">
        <v>1446</v>
      </c>
      <c r="C472" t="s">
        <v>1447</v>
      </c>
    </row>
    <row r="473" spans="1:3" x14ac:dyDescent="0.3">
      <c r="A473" t="s">
        <v>1448</v>
      </c>
      <c r="B473" t="s">
        <v>1449</v>
      </c>
      <c r="C473" t="s">
        <v>1450</v>
      </c>
    </row>
    <row r="474" spans="1:3" x14ac:dyDescent="0.3">
      <c r="A474" t="s">
        <v>1451</v>
      </c>
      <c r="B474" t="s">
        <v>1452</v>
      </c>
      <c r="C474" t="s">
        <v>1453</v>
      </c>
    </row>
    <row r="475" spans="1:3" x14ac:dyDescent="0.3">
      <c r="A475" t="s">
        <v>1454</v>
      </c>
      <c r="B475" t="s">
        <v>1455</v>
      </c>
      <c r="C475" t="s">
        <v>1456</v>
      </c>
    </row>
    <row r="476" spans="1:3" x14ac:dyDescent="0.3">
      <c r="A476" t="s">
        <v>1457</v>
      </c>
      <c r="B476" t="s">
        <v>1458</v>
      </c>
      <c r="C476" t="s">
        <v>1459</v>
      </c>
    </row>
    <row r="477" spans="1:3" x14ac:dyDescent="0.3">
      <c r="A477" t="s">
        <v>1460</v>
      </c>
      <c r="B477" t="s">
        <v>1461</v>
      </c>
      <c r="C477" t="s">
        <v>1462</v>
      </c>
    </row>
    <row r="478" spans="1:3" x14ac:dyDescent="0.3">
      <c r="A478" t="s">
        <v>1463</v>
      </c>
      <c r="B478" t="s">
        <v>1464</v>
      </c>
      <c r="C478" t="s">
        <v>1465</v>
      </c>
    </row>
    <row r="479" spans="1:3" x14ac:dyDescent="0.3">
      <c r="A479" t="s">
        <v>1466</v>
      </c>
      <c r="B479" t="s">
        <v>1467</v>
      </c>
      <c r="C479" t="s">
        <v>1468</v>
      </c>
    </row>
    <row r="480" spans="1:3" x14ac:dyDescent="0.3">
      <c r="A480" t="s">
        <v>1469</v>
      </c>
      <c r="B480" t="s">
        <v>1470</v>
      </c>
      <c r="C480" t="s">
        <v>1471</v>
      </c>
    </row>
    <row r="481" spans="1:3" x14ac:dyDescent="0.3">
      <c r="A481" t="s">
        <v>1472</v>
      </c>
      <c r="B481" t="s">
        <v>1473</v>
      </c>
      <c r="C481" t="s">
        <v>1474</v>
      </c>
    </row>
    <row r="482" spans="1:3" x14ac:dyDescent="0.3">
      <c r="A482" t="s">
        <v>1475</v>
      </c>
      <c r="B482" t="s">
        <v>1476</v>
      </c>
      <c r="C482" t="s">
        <v>1477</v>
      </c>
    </row>
    <row r="483" spans="1:3" x14ac:dyDescent="0.3">
      <c r="A483" t="s">
        <v>1478</v>
      </c>
      <c r="B483" t="s">
        <v>1479</v>
      </c>
      <c r="C483" t="s">
        <v>1480</v>
      </c>
    </row>
    <row r="484" spans="1:3" x14ac:dyDescent="0.3">
      <c r="A484" t="s">
        <v>1481</v>
      </c>
      <c r="B484" t="s">
        <v>1482</v>
      </c>
      <c r="C484" t="s">
        <v>1483</v>
      </c>
    </row>
    <row r="485" spans="1:3" x14ac:dyDescent="0.3">
      <c r="A485" t="s">
        <v>1484</v>
      </c>
      <c r="B485" t="s">
        <v>1485</v>
      </c>
      <c r="C485" t="s">
        <v>1486</v>
      </c>
    </row>
    <row r="486" spans="1:3" x14ac:dyDescent="0.3">
      <c r="A486" t="s">
        <v>1487</v>
      </c>
      <c r="B486" t="s">
        <v>1488</v>
      </c>
      <c r="C486" t="s">
        <v>1489</v>
      </c>
    </row>
    <row r="487" spans="1:3" x14ac:dyDescent="0.3">
      <c r="A487" t="s">
        <v>1490</v>
      </c>
      <c r="B487" t="s">
        <v>1491</v>
      </c>
      <c r="C487" t="s">
        <v>1492</v>
      </c>
    </row>
    <row r="488" spans="1:3" x14ac:dyDescent="0.3">
      <c r="A488" t="s">
        <v>1493</v>
      </c>
      <c r="B488" t="s">
        <v>1494</v>
      </c>
      <c r="C488" t="s">
        <v>1495</v>
      </c>
    </row>
    <row r="489" spans="1:3" x14ac:dyDescent="0.3">
      <c r="A489" t="s">
        <v>1496</v>
      </c>
      <c r="B489" t="s">
        <v>1497</v>
      </c>
      <c r="C489" t="s">
        <v>1498</v>
      </c>
    </row>
    <row r="490" spans="1:3" x14ac:dyDescent="0.3">
      <c r="A490" t="s">
        <v>1499</v>
      </c>
      <c r="B490" t="s">
        <v>1500</v>
      </c>
      <c r="C490" t="s">
        <v>1501</v>
      </c>
    </row>
    <row r="491" spans="1:3" x14ac:dyDescent="0.3">
      <c r="A491" t="s">
        <v>1502</v>
      </c>
      <c r="B491" t="s">
        <v>1503</v>
      </c>
      <c r="C491" t="s">
        <v>1504</v>
      </c>
    </row>
    <row r="492" spans="1:3" x14ac:dyDescent="0.3">
      <c r="A492" t="s">
        <v>1505</v>
      </c>
      <c r="B492" t="s">
        <v>1506</v>
      </c>
      <c r="C492" t="s">
        <v>1507</v>
      </c>
    </row>
    <row r="493" spans="1:3" x14ac:dyDescent="0.3">
      <c r="A493" t="s">
        <v>1508</v>
      </c>
      <c r="B493" t="s">
        <v>1509</v>
      </c>
      <c r="C493" t="s">
        <v>1510</v>
      </c>
    </row>
    <row r="494" spans="1:3" x14ac:dyDescent="0.3">
      <c r="A494" t="s">
        <v>1511</v>
      </c>
      <c r="B494" t="s">
        <v>1512</v>
      </c>
      <c r="C494" t="s">
        <v>1513</v>
      </c>
    </row>
    <row r="495" spans="1:3" x14ac:dyDescent="0.3">
      <c r="A495" t="s">
        <v>1514</v>
      </c>
      <c r="B495" t="s">
        <v>1515</v>
      </c>
      <c r="C495" t="s">
        <v>1516</v>
      </c>
    </row>
    <row r="496" spans="1:3" x14ac:dyDescent="0.3">
      <c r="A496" t="s">
        <v>1517</v>
      </c>
      <c r="B496" t="s">
        <v>1518</v>
      </c>
      <c r="C496" t="s">
        <v>1519</v>
      </c>
    </row>
    <row r="497" spans="1:3" x14ac:dyDescent="0.3">
      <c r="A497" t="s">
        <v>1520</v>
      </c>
      <c r="B497" t="s">
        <v>1521</v>
      </c>
      <c r="C497" t="s">
        <v>1522</v>
      </c>
    </row>
    <row r="498" spans="1:3" x14ac:dyDescent="0.3">
      <c r="A498" t="s">
        <v>1523</v>
      </c>
      <c r="B498" t="s">
        <v>1524</v>
      </c>
      <c r="C498" t="s">
        <v>1525</v>
      </c>
    </row>
    <row r="499" spans="1:3" x14ac:dyDescent="0.3">
      <c r="A499" t="s">
        <v>1526</v>
      </c>
      <c r="B499" t="s">
        <v>1527</v>
      </c>
      <c r="C499" t="s">
        <v>1528</v>
      </c>
    </row>
    <row r="500" spans="1:3" x14ac:dyDescent="0.3">
      <c r="A500" t="s">
        <v>1529</v>
      </c>
      <c r="B500" t="s">
        <v>1530</v>
      </c>
      <c r="C500" t="s">
        <v>1531</v>
      </c>
    </row>
    <row r="501" spans="1:3" x14ac:dyDescent="0.3">
      <c r="A501" t="s">
        <v>1532</v>
      </c>
      <c r="B501" t="s">
        <v>1533</v>
      </c>
      <c r="C501" t="s">
        <v>1534</v>
      </c>
    </row>
    <row r="502" spans="1:3" x14ac:dyDescent="0.3">
      <c r="A502" t="s">
        <v>1535</v>
      </c>
      <c r="B502" t="s">
        <v>1536</v>
      </c>
      <c r="C502" t="s">
        <v>1537</v>
      </c>
    </row>
    <row r="503" spans="1:3" x14ac:dyDescent="0.3">
      <c r="A503" t="s">
        <v>1538</v>
      </c>
      <c r="B503" t="s">
        <v>1539</v>
      </c>
      <c r="C503" t="s">
        <v>1540</v>
      </c>
    </row>
    <row r="504" spans="1:3" x14ac:dyDescent="0.3">
      <c r="A504" t="s">
        <v>1541</v>
      </c>
      <c r="B504" t="s">
        <v>1542</v>
      </c>
      <c r="C504" t="s">
        <v>1543</v>
      </c>
    </row>
    <row r="505" spans="1:3" x14ac:dyDescent="0.3">
      <c r="A505" t="s">
        <v>1544</v>
      </c>
      <c r="B505" t="s">
        <v>1545</v>
      </c>
      <c r="C505" t="s">
        <v>1546</v>
      </c>
    </row>
    <row r="506" spans="1:3" x14ac:dyDescent="0.3">
      <c r="A506" t="s">
        <v>1547</v>
      </c>
      <c r="B506" t="s">
        <v>1548</v>
      </c>
      <c r="C506" t="s">
        <v>1549</v>
      </c>
    </row>
    <row r="507" spans="1:3" x14ac:dyDescent="0.3">
      <c r="A507" t="s">
        <v>1550</v>
      </c>
      <c r="B507" t="s">
        <v>1551</v>
      </c>
      <c r="C507" t="s">
        <v>1552</v>
      </c>
    </row>
    <row r="508" spans="1:3" x14ac:dyDescent="0.3">
      <c r="A508" t="s">
        <v>1553</v>
      </c>
      <c r="B508" t="s">
        <v>1554</v>
      </c>
      <c r="C508" t="s">
        <v>1555</v>
      </c>
    </row>
    <row r="509" spans="1:3" x14ac:dyDescent="0.3">
      <c r="A509" t="s">
        <v>1556</v>
      </c>
      <c r="B509" t="s">
        <v>1557</v>
      </c>
      <c r="C509" t="s">
        <v>1558</v>
      </c>
    </row>
    <row r="510" spans="1:3" x14ac:dyDescent="0.3">
      <c r="A510" t="s">
        <v>1559</v>
      </c>
      <c r="B510" t="s">
        <v>1560</v>
      </c>
      <c r="C510" t="s">
        <v>1561</v>
      </c>
    </row>
    <row r="511" spans="1:3" x14ac:dyDescent="0.3">
      <c r="A511" t="s">
        <v>1562</v>
      </c>
      <c r="B511" t="s">
        <v>1563</v>
      </c>
      <c r="C511" t="s">
        <v>1564</v>
      </c>
    </row>
    <row r="512" spans="1:3" x14ac:dyDescent="0.3">
      <c r="A512" t="s">
        <v>1565</v>
      </c>
      <c r="B512" t="s">
        <v>1566</v>
      </c>
      <c r="C512" t="s">
        <v>1567</v>
      </c>
    </row>
    <row r="513" spans="1:3" x14ac:dyDescent="0.3">
      <c r="A513" t="s">
        <v>1568</v>
      </c>
      <c r="B513" t="s">
        <v>10754</v>
      </c>
      <c r="C513" t="s">
        <v>11496</v>
      </c>
    </row>
    <row r="514" spans="1:3" x14ac:dyDescent="0.3">
      <c r="A514" t="s">
        <v>1569</v>
      </c>
      <c r="B514" t="s">
        <v>1570</v>
      </c>
      <c r="C514" t="s">
        <v>1572</v>
      </c>
    </row>
    <row r="515" spans="1:3" x14ac:dyDescent="0.3">
      <c r="A515" t="s">
        <v>1569</v>
      </c>
      <c r="B515" t="s">
        <v>1570</v>
      </c>
      <c r="C515" t="s">
        <v>1571</v>
      </c>
    </row>
    <row r="516" spans="1:3" x14ac:dyDescent="0.3">
      <c r="A516" t="s">
        <v>1573</v>
      </c>
      <c r="B516" t="s">
        <v>1574</v>
      </c>
      <c r="C516" t="s">
        <v>1575</v>
      </c>
    </row>
    <row r="517" spans="1:3" x14ac:dyDescent="0.3">
      <c r="A517" t="s">
        <v>1573</v>
      </c>
      <c r="B517" t="s">
        <v>1574</v>
      </c>
      <c r="C517" t="s">
        <v>1575</v>
      </c>
    </row>
    <row r="518" spans="1:3" x14ac:dyDescent="0.3">
      <c r="A518" t="s">
        <v>1576</v>
      </c>
      <c r="B518" t="s">
        <v>1577</v>
      </c>
      <c r="C518" t="s">
        <v>1578</v>
      </c>
    </row>
    <row r="519" spans="1:3" x14ac:dyDescent="0.3">
      <c r="A519" t="s">
        <v>1576</v>
      </c>
      <c r="B519" t="s">
        <v>1577</v>
      </c>
      <c r="C519" t="s">
        <v>1578</v>
      </c>
    </row>
    <row r="520" spans="1:3" x14ac:dyDescent="0.3">
      <c r="A520" t="s">
        <v>1579</v>
      </c>
      <c r="B520" t="s">
        <v>1580</v>
      </c>
      <c r="C520" t="s">
        <v>1581</v>
      </c>
    </row>
    <row r="521" spans="1:3" x14ac:dyDescent="0.3">
      <c r="A521" t="s">
        <v>1582</v>
      </c>
      <c r="B521" t="s">
        <v>10226</v>
      </c>
      <c r="C521" t="s">
        <v>1583</v>
      </c>
    </row>
    <row r="522" spans="1:3" x14ac:dyDescent="0.3">
      <c r="A522" t="s">
        <v>1584</v>
      </c>
      <c r="B522" t="s">
        <v>1585</v>
      </c>
      <c r="C522" t="s">
        <v>1586</v>
      </c>
    </row>
    <row r="523" spans="1:3" x14ac:dyDescent="0.3">
      <c r="A523" t="s">
        <v>1584</v>
      </c>
      <c r="B523" t="s">
        <v>1585</v>
      </c>
      <c r="C523" t="s">
        <v>1586</v>
      </c>
    </row>
    <row r="524" spans="1:3" x14ac:dyDescent="0.3">
      <c r="A524" t="s">
        <v>1587</v>
      </c>
      <c r="B524" t="s">
        <v>1588</v>
      </c>
      <c r="C524" t="s">
        <v>1589</v>
      </c>
    </row>
    <row r="525" spans="1:3" x14ac:dyDescent="0.3">
      <c r="A525" t="s">
        <v>1587</v>
      </c>
      <c r="B525" t="s">
        <v>1588</v>
      </c>
      <c r="C525" t="s">
        <v>1589</v>
      </c>
    </row>
    <row r="526" spans="1:3" x14ac:dyDescent="0.3">
      <c r="A526" t="s">
        <v>1590</v>
      </c>
      <c r="B526" t="s">
        <v>1591</v>
      </c>
      <c r="C526" t="s">
        <v>1592</v>
      </c>
    </row>
    <row r="527" spans="1:3" x14ac:dyDescent="0.3">
      <c r="A527" t="s">
        <v>1590</v>
      </c>
      <c r="B527" t="s">
        <v>1591</v>
      </c>
      <c r="C527" t="s">
        <v>1592</v>
      </c>
    </row>
    <row r="528" spans="1:3" x14ac:dyDescent="0.3">
      <c r="A528" t="s">
        <v>1593</v>
      </c>
      <c r="B528" t="s">
        <v>1594</v>
      </c>
      <c r="C528" t="s">
        <v>1595</v>
      </c>
    </row>
    <row r="529" spans="1:3" x14ac:dyDescent="0.3">
      <c r="A529" t="s">
        <v>1596</v>
      </c>
      <c r="B529" t="s">
        <v>1597</v>
      </c>
      <c r="C529" t="s">
        <v>1598</v>
      </c>
    </row>
    <row r="530" spans="1:3" x14ac:dyDescent="0.3">
      <c r="A530" t="s">
        <v>1599</v>
      </c>
      <c r="B530" t="s">
        <v>1600</v>
      </c>
      <c r="C530" t="s">
        <v>1601</v>
      </c>
    </row>
    <row r="531" spans="1:3" x14ac:dyDescent="0.3">
      <c r="A531" t="s">
        <v>1602</v>
      </c>
      <c r="B531" t="s">
        <v>1603</v>
      </c>
      <c r="C531" t="s">
        <v>1604</v>
      </c>
    </row>
    <row r="532" spans="1:3" x14ac:dyDescent="0.3">
      <c r="A532" t="s">
        <v>1602</v>
      </c>
      <c r="B532" t="s">
        <v>1603</v>
      </c>
      <c r="C532" t="s">
        <v>1605</v>
      </c>
    </row>
    <row r="533" spans="1:3" x14ac:dyDescent="0.3">
      <c r="A533" t="s">
        <v>1606</v>
      </c>
      <c r="B533" t="s">
        <v>1607</v>
      </c>
      <c r="C533" t="s">
        <v>1608</v>
      </c>
    </row>
    <row r="534" spans="1:3" x14ac:dyDescent="0.3">
      <c r="A534" t="s">
        <v>1609</v>
      </c>
      <c r="B534" t="s">
        <v>1610</v>
      </c>
      <c r="C534" t="s">
        <v>1611</v>
      </c>
    </row>
    <row r="535" spans="1:3" x14ac:dyDescent="0.3">
      <c r="A535" t="s">
        <v>1612</v>
      </c>
      <c r="B535" t="s">
        <v>1613</v>
      </c>
      <c r="C535" t="s">
        <v>1614</v>
      </c>
    </row>
    <row r="536" spans="1:3" x14ac:dyDescent="0.3">
      <c r="A536" t="s">
        <v>1615</v>
      </c>
      <c r="B536" t="s">
        <v>10227</v>
      </c>
      <c r="C536" t="s">
        <v>1616</v>
      </c>
    </row>
    <row r="537" spans="1:3" x14ac:dyDescent="0.3">
      <c r="A537" t="s">
        <v>1617</v>
      </c>
      <c r="B537" t="s">
        <v>1618</v>
      </c>
      <c r="C537" t="s">
        <v>1619</v>
      </c>
    </row>
    <row r="538" spans="1:3" x14ac:dyDescent="0.3">
      <c r="A538" t="s">
        <v>1620</v>
      </c>
      <c r="B538" t="s">
        <v>1621</v>
      </c>
      <c r="C538" t="s">
        <v>1622</v>
      </c>
    </row>
    <row r="539" spans="1:3" x14ac:dyDescent="0.3">
      <c r="A539" t="s">
        <v>1623</v>
      </c>
      <c r="B539" t="s">
        <v>1624</v>
      </c>
      <c r="C539" t="s">
        <v>1625</v>
      </c>
    </row>
    <row r="540" spans="1:3" x14ac:dyDescent="0.3">
      <c r="A540" t="s">
        <v>1626</v>
      </c>
      <c r="B540" t="s">
        <v>1627</v>
      </c>
      <c r="C540" t="s">
        <v>1628</v>
      </c>
    </row>
    <row r="541" spans="1:3" x14ac:dyDescent="0.3">
      <c r="A541" t="s">
        <v>1629</v>
      </c>
      <c r="B541" t="s">
        <v>1630</v>
      </c>
      <c r="C541" t="s">
        <v>1631</v>
      </c>
    </row>
    <row r="542" spans="1:3" x14ac:dyDescent="0.3">
      <c r="A542" t="s">
        <v>1632</v>
      </c>
      <c r="B542" t="s">
        <v>1633</v>
      </c>
      <c r="C542" t="s">
        <v>1634</v>
      </c>
    </row>
    <row r="543" spans="1:3" x14ac:dyDescent="0.3">
      <c r="A543" t="s">
        <v>1635</v>
      </c>
      <c r="B543" t="s">
        <v>1636</v>
      </c>
      <c r="C543" t="s">
        <v>1637</v>
      </c>
    </row>
    <row r="544" spans="1:3" x14ac:dyDescent="0.3">
      <c r="A544" t="s">
        <v>1638</v>
      </c>
      <c r="B544" t="s">
        <v>1639</v>
      </c>
      <c r="C544" t="s">
        <v>1640</v>
      </c>
    </row>
    <row r="545" spans="1:3" x14ac:dyDescent="0.3">
      <c r="A545" t="s">
        <v>1641</v>
      </c>
      <c r="B545" t="s">
        <v>1642</v>
      </c>
      <c r="C545" t="s">
        <v>1643</v>
      </c>
    </row>
    <row r="546" spans="1:3" x14ac:dyDescent="0.3">
      <c r="A546" t="s">
        <v>1644</v>
      </c>
      <c r="B546" t="s">
        <v>1645</v>
      </c>
      <c r="C546" t="s">
        <v>1646</v>
      </c>
    </row>
    <row r="547" spans="1:3" x14ac:dyDescent="0.3">
      <c r="A547" t="s">
        <v>1647</v>
      </c>
      <c r="B547" t="s">
        <v>1648</v>
      </c>
      <c r="C547" t="s">
        <v>1649</v>
      </c>
    </row>
    <row r="548" spans="1:3" x14ac:dyDescent="0.3">
      <c r="A548" t="s">
        <v>1650</v>
      </c>
      <c r="B548" t="s">
        <v>1651</v>
      </c>
      <c r="C548" t="s">
        <v>1652</v>
      </c>
    </row>
    <row r="549" spans="1:3" x14ac:dyDescent="0.3">
      <c r="A549" t="s">
        <v>1653</v>
      </c>
      <c r="B549" t="s">
        <v>1654</v>
      </c>
      <c r="C549" t="s">
        <v>1655</v>
      </c>
    </row>
    <row r="550" spans="1:3" x14ac:dyDescent="0.3">
      <c r="A550" t="s">
        <v>1656</v>
      </c>
      <c r="B550" t="s">
        <v>1657</v>
      </c>
      <c r="C550" t="s">
        <v>1658</v>
      </c>
    </row>
    <row r="551" spans="1:3" x14ac:dyDescent="0.3">
      <c r="A551" t="s">
        <v>1659</v>
      </c>
      <c r="B551" t="s">
        <v>1660</v>
      </c>
      <c r="C551" t="s">
        <v>1661</v>
      </c>
    </row>
    <row r="552" spans="1:3" x14ac:dyDescent="0.3">
      <c r="A552" t="s">
        <v>1662</v>
      </c>
      <c r="B552" t="s">
        <v>1663</v>
      </c>
      <c r="C552" t="s">
        <v>1664</v>
      </c>
    </row>
    <row r="553" spans="1:3" x14ac:dyDescent="0.3">
      <c r="A553" t="s">
        <v>1665</v>
      </c>
      <c r="B553" t="s">
        <v>1666</v>
      </c>
      <c r="C553" t="s">
        <v>1667</v>
      </c>
    </row>
    <row r="554" spans="1:3" x14ac:dyDescent="0.3">
      <c r="A554" t="s">
        <v>1668</v>
      </c>
      <c r="B554" t="s">
        <v>1669</v>
      </c>
      <c r="C554" t="s">
        <v>1670</v>
      </c>
    </row>
    <row r="555" spans="1:3" x14ac:dyDescent="0.3">
      <c r="A555" t="s">
        <v>1671</v>
      </c>
      <c r="B555" t="s">
        <v>1672</v>
      </c>
      <c r="C555" t="s">
        <v>1673</v>
      </c>
    </row>
    <row r="556" spans="1:3" x14ac:dyDescent="0.3">
      <c r="A556" t="s">
        <v>1674</v>
      </c>
      <c r="B556" t="s">
        <v>1675</v>
      </c>
      <c r="C556" t="s">
        <v>1676</v>
      </c>
    </row>
    <row r="557" spans="1:3" x14ac:dyDescent="0.3">
      <c r="A557" t="s">
        <v>1677</v>
      </c>
      <c r="B557" t="s">
        <v>1678</v>
      </c>
      <c r="C557" t="s">
        <v>1679</v>
      </c>
    </row>
    <row r="558" spans="1:3" x14ac:dyDescent="0.3">
      <c r="A558" t="s">
        <v>1680</v>
      </c>
      <c r="B558" t="s">
        <v>1681</v>
      </c>
      <c r="C558" t="s">
        <v>1682</v>
      </c>
    </row>
    <row r="559" spans="1:3" x14ac:dyDescent="0.3">
      <c r="A559" t="s">
        <v>1683</v>
      </c>
      <c r="B559" t="s">
        <v>1684</v>
      </c>
      <c r="C559" t="s">
        <v>1685</v>
      </c>
    </row>
    <row r="560" spans="1:3" x14ac:dyDescent="0.3">
      <c r="A560" t="s">
        <v>1686</v>
      </c>
      <c r="B560" t="s">
        <v>1687</v>
      </c>
      <c r="C560" t="s">
        <v>1688</v>
      </c>
    </row>
    <row r="561" spans="1:3" x14ac:dyDescent="0.3">
      <c r="A561" t="s">
        <v>1689</v>
      </c>
      <c r="B561" t="s">
        <v>1690</v>
      </c>
      <c r="C561" t="s">
        <v>1691</v>
      </c>
    </row>
    <row r="562" spans="1:3" x14ac:dyDescent="0.3">
      <c r="A562" t="s">
        <v>1692</v>
      </c>
      <c r="B562" t="s">
        <v>1693</v>
      </c>
      <c r="C562" t="s">
        <v>1694</v>
      </c>
    </row>
    <row r="563" spans="1:3" x14ac:dyDescent="0.3">
      <c r="A563" t="s">
        <v>1695</v>
      </c>
      <c r="B563" t="s">
        <v>1696</v>
      </c>
      <c r="C563" t="s">
        <v>1697</v>
      </c>
    </row>
    <row r="564" spans="1:3" x14ac:dyDescent="0.3">
      <c r="A564" t="s">
        <v>1698</v>
      </c>
      <c r="B564" t="s">
        <v>1699</v>
      </c>
      <c r="C564" t="s">
        <v>1700</v>
      </c>
    </row>
    <row r="565" spans="1:3" x14ac:dyDescent="0.3">
      <c r="A565" t="s">
        <v>1701</v>
      </c>
      <c r="B565" t="s">
        <v>1702</v>
      </c>
      <c r="C565" t="s">
        <v>1703</v>
      </c>
    </row>
    <row r="566" spans="1:3" x14ac:dyDescent="0.3">
      <c r="A566" t="s">
        <v>1704</v>
      </c>
      <c r="B566" t="s">
        <v>1705</v>
      </c>
      <c r="C566" t="s">
        <v>1706</v>
      </c>
    </row>
    <row r="567" spans="1:3" x14ac:dyDescent="0.3">
      <c r="A567" t="s">
        <v>1707</v>
      </c>
      <c r="B567" t="s">
        <v>1708</v>
      </c>
      <c r="C567" t="s">
        <v>1709</v>
      </c>
    </row>
    <row r="568" spans="1:3" x14ac:dyDescent="0.3">
      <c r="A568" t="s">
        <v>1710</v>
      </c>
      <c r="B568" t="s">
        <v>1711</v>
      </c>
      <c r="C568" t="s">
        <v>1712</v>
      </c>
    </row>
    <row r="569" spans="1:3" x14ac:dyDescent="0.3">
      <c r="A569" t="s">
        <v>1713</v>
      </c>
      <c r="B569" t="s">
        <v>1714</v>
      </c>
      <c r="C569" t="s">
        <v>1715</v>
      </c>
    </row>
    <row r="570" spans="1:3" x14ac:dyDescent="0.3">
      <c r="A570" t="s">
        <v>1716</v>
      </c>
      <c r="B570" t="s">
        <v>1717</v>
      </c>
      <c r="C570" t="s">
        <v>1718</v>
      </c>
    </row>
    <row r="571" spans="1:3" x14ac:dyDescent="0.3">
      <c r="A571" t="s">
        <v>1719</v>
      </c>
      <c r="B571" t="s">
        <v>1720</v>
      </c>
      <c r="C571" t="s">
        <v>1721</v>
      </c>
    </row>
    <row r="572" spans="1:3" x14ac:dyDescent="0.3">
      <c r="A572" t="s">
        <v>1722</v>
      </c>
      <c r="B572" t="s">
        <v>931</v>
      </c>
      <c r="C572" t="s">
        <v>1723</v>
      </c>
    </row>
    <row r="573" spans="1:3" x14ac:dyDescent="0.3">
      <c r="A573" t="s">
        <v>1722</v>
      </c>
      <c r="B573" t="s">
        <v>931</v>
      </c>
      <c r="C573" t="s">
        <v>1724</v>
      </c>
    </row>
    <row r="574" spans="1:3" x14ac:dyDescent="0.3">
      <c r="A574" t="s">
        <v>1725</v>
      </c>
      <c r="B574" t="s">
        <v>1726</v>
      </c>
      <c r="C574" t="s">
        <v>1727</v>
      </c>
    </row>
    <row r="575" spans="1:3" x14ac:dyDescent="0.3">
      <c r="A575" t="s">
        <v>1728</v>
      </c>
      <c r="B575" t="s">
        <v>1729</v>
      </c>
      <c r="C575" t="s">
        <v>1730</v>
      </c>
    </row>
    <row r="576" spans="1:3" x14ac:dyDescent="0.3">
      <c r="A576" t="s">
        <v>1731</v>
      </c>
      <c r="B576" t="s">
        <v>1732</v>
      </c>
      <c r="C576" t="s">
        <v>1733</v>
      </c>
    </row>
    <row r="577" spans="1:3" x14ac:dyDescent="0.3">
      <c r="A577" t="s">
        <v>1734</v>
      </c>
      <c r="B577" t="s">
        <v>1735</v>
      </c>
      <c r="C577" t="s">
        <v>1736</v>
      </c>
    </row>
    <row r="578" spans="1:3" x14ac:dyDescent="0.3">
      <c r="A578" t="s">
        <v>1737</v>
      </c>
      <c r="B578" t="s">
        <v>1738</v>
      </c>
      <c r="C578" t="s">
        <v>1739</v>
      </c>
    </row>
    <row r="579" spans="1:3" x14ac:dyDescent="0.3">
      <c r="A579" t="s">
        <v>1740</v>
      </c>
      <c r="B579" t="s">
        <v>1741</v>
      </c>
      <c r="C579" t="s">
        <v>1742</v>
      </c>
    </row>
    <row r="580" spans="1:3" x14ac:dyDescent="0.3">
      <c r="A580" t="s">
        <v>1743</v>
      </c>
      <c r="B580" t="s">
        <v>1744</v>
      </c>
      <c r="C580" t="s">
        <v>1745</v>
      </c>
    </row>
    <row r="581" spans="1:3" x14ac:dyDescent="0.3">
      <c r="A581" t="s">
        <v>1746</v>
      </c>
      <c r="B581" t="s">
        <v>1747</v>
      </c>
      <c r="C581" t="s">
        <v>1748</v>
      </c>
    </row>
    <row r="582" spans="1:3" x14ac:dyDescent="0.3">
      <c r="A582" t="s">
        <v>1749</v>
      </c>
      <c r="B582" t="s">
        <v>1750</v>
      </c>
      <c r="C582" t="s">
        <v>1751</v>
      </c>
    </row>
    <row r="583" spans="1:3" x14ac:dyDescent="0.3">
      <c r="A583" t="s">
        <v>1752</v>
      </c>
      <c r="B583" t="s">
        <v>1753</v>
      </c>
      <c r="C583" t="s">
        <v>1754</v>
      </c>
    </row>
    <row r="584" spans="1:3" x14ac:dyDescent="0.3">
      <c r="A584" t="s">
        <v>1755</v>
      </c>
      <c r="B584" t="s">
        <v>1756</v>
      </c>
      <c r="C584" t="s">
        <v>1757</v>
      </c>
    </row>
    <row r="585" spans="1:3" x14ac:dyDescent="0.3">
      <c r="A585" t="s">
        <v>1758</v>
      </c>
      <c r="B585" t="s">
        <v>1759</v>
      </c>
      <c r="C585" t="s">
        <v>1760</v>
      </c>
    </row>
    <row r="586" spans="1:3" x14ac:dyDescent="0.3">
      <c r="A586" t="s">
        <v>1761</v>
      </c>
      <c r="B586" t="s">
        <v>1762</v>
      </c>
      <c r="C586" t="s">
        <v>1763</v>
      </c>
    </row>
    <row r="587" spans="1:3" x14ac:dyDescent="0.3">
      <c r="A587" t="s">
        <v>1764</v>
      </c>
      <c r="B587" t="s">
        <v>1765</v>
      </c>
      <c r="C587" t="s">
        <v>1766</v>
      </c>
    </row>
    <row r="588" spans="1:3" x14ac:dyDescent="0.3">
      <c r="A588" t="s">
        <v>1767</v>
      </c>
      <c r="B588" t="s">
        <v>1768</v>
      </c>
      <c r="C588" t="s">
        <v>1769</v>
      </c>
    </row>
    <row r="589" spans="1:3" x14ac:dyDescent="0.3">
      <c r="A589" t="s">
        <v>1770</v>
      </c>
      <c r="B589" t="s">
        <v>1771</v>
      </c>
      <c r="C589" t="s">
        <v>1772</v>
      </c>
    </row>
    <row r="590" spans="1:3" x14ac:dyDescent="0.3">
      <c r="A590" t="s">
        <v>1773</v>
      </c>
      <c r="B590" t="s">
        <v>1774</v>
      </c>
      <c r="C590" t="s">
        <v>1775</v>
      </c>
    </row>
    <row r="591" spans="1:3" x14ac:dyDescent="0.3">
      <c r="A591" t="s">
        <v>1776</v>
      </c>
      <c r="B591" t="s">
        <v>1777</v>
      </c>
      <c r="C591" t="s">
        <v>1778</v>
      </c>
    </row>
    <row r="592" spans="1:3" x14ac:dyDescent="0.3">
      <c r="A592" t="s">
        <v>1779</v>
      </c>
      <c r="B592" t="s">
        <v>1780</v>
      </c>
      <c r="C592" t="s">
        <v>1781</v>
      </c>
    </row>
    <row r="593" spans="1:3" x14ac:dyDescent="0.3">
      <c r="A593" t="s">
        <v>1782</v>
      </c>
      <c r="B593" t="s">
        <v>1783</v>
      </c>
      <c r="C593" t="s">
        <v>1784</v>
      </c>
    </row>
    <row r="594" spans="1:3" x14ac:dyDescent="0.3">
      <c r="A594" t="s">
        <v>1785</v>
      </c>
      <c r="B594" t="s">
        <v>1786</v>
      </c>
      <c r="C594" t="s">
        <v>1787</v>
      </c>
    </row>
    <row r="595" spans="1:3" x14ac:dyDescent="0.3">
      <c r="A595" t="s">
        <v>1788</v>
      </c>
      <c r="B595" t="s">
        <v>1789</v>
      </c>
      <c r="C595" t="s">
        <v>1790</v>
      </c>
    </row>
    <row r="596" spans="1:3" x14ac:dyDescent="0.3">
      <c r="A596" t="s">
        <v>1791</v>
      </c>
      <c r="B596" t="s">
        <v>1792</v>
      </c>
      <c r="C596" t="s">
        <v>1793</v>
      </c>
    </row>
    <row r="597" spans="1:3" x14ac:dyDescent="0.3">
      <c r="A597" t="s">
        <v>1794</v>
      </c>
      <c r="B597" t="s">
        <v>1795</v>
      </c>
      <c r="C597" t="s">
        <v>1796</v>
      </c>
    </row>
    <row r="598" spans="1:3" x14ac:dyDescent="0.3">
      <c r="A598" t="s">
        <v>1797</v>
      </c>
      <c r="B598" t="s">
        <v>1798</v>
      </c>
      <c r="C598" t="s">
        <v>1799</v>
      </c>
    </row>
    <row r="599" spans="1:3" x14ac:dyDescent="0.3">
      <c r="A599" t="s">
        <v>1800</v>
      </c>
      <c r="B599" t="s">
        <v>1801</v>
      </c>
      <c r="C599" t="s">
        <v>1802</v>
      </c>
    </row>
    <row r="600" spans="1:3" x14ac:dyDescent="0.3">
      <c r="A600" t="s">
        <v>1803</v>
      </c>
      <c r="B600" t="s">
        <v>1804</v>
      </c>
      <c r="C600" t="s">
        <v>1805</v>
      </c>
    </row>
    <row r="601" spans="1:3" x14ac:dyDescent="0.3">
      <c r="A601" t="s">
        <v>1806</v>
      </c>
      <c r="B601" t="s">
        <v>1807</v>
      </c>
      <c r="C601" t="s">
        <v>1808</v>
      </c>
    </row>
    <row r="602" spans="1:3" x14ac:dyDescent="0.3">
      <c r="A602" t="s">
        <v>1809</v>
      </c>
      <c r="B602" t="s">
        <v>1810</v>
      </c>
      <c r="C602" t="s">
        <v>1811</v>
      </c>
    </row>
    <row r="603" spans="1:3" x14ac:dyDescent="0.3">
      <c r="A603" t="s">
        <v>1812</v>
      </c>
      <c r="B603" t="s">
        <v>1813</v>
      </c>
      <c r="C603" t="s">
        <v>1814</v>
      </c>
    </row>
    <row r="604" spans="1:3" x14ac:dyDescent="0.3">
      <c r="A604" t="s">
        <v>1815</v>
      </c>
      <c r="B604" t="s">
        <v>1816</v>
      </c>
      <c r="C604" t="s">
        <v>1817</v>
      </c>
    </row>
    <row r="605" spans="1:3" x14ac:dyDescent="0.3">
      <c r="A605" t="s">
        <v>1818</v>
      </c>
      <c r="B605" t="s">
        <v>1819</v>
      </c>
      <c r="C605" t="s">
        <v>1820</v>
      </c>
    </row>
    <row r="606" spans="1:3" x14ac:dyDescent="0.3">
      <c r="A606" t="s">
        <v>1821</v>
      </c>
      <c r="B606" t="s">
        <v>1822</v>
      </c>
      <c r="C606" t="s">
        <v>1823</v>
      </c>
    </row>
    <row r="607" spans="1:3" x14ac:dyDescent="0.3">
      <c r="A607" t="s">
        <v>1824</v>
      </c>
      <c r="B607" t="s">
        <v>1825</v>
      </c>
      <c r="C607" t="s">
        <v>1826</v>
      </c>
    </row>
    <row r="608" spans="1:3" x14ac:dyDescent="0.3">
      <c r="A608" t="s">
        <v>1827</v>
      </c>
      <c r="B608" t="s">
        <v>1828</v>
      </c>
      <c r="C608" t="s">
        <v>1829</v>
      </c>
    </row>
    <row r="609" spans="1:3" x14ac:dyDescent="0.3">
      <c r="A609" t="s">
        <v>1830</v>
      </c>
      <c r="B609" t="s">
        <v>1831</v>
      </c>
      <c r="C609" t="s">
        <v>1832</v>
      </c>
    </row>
    <row r="610" spans="1:3" x14ac:dyDescent="0.3">
      <c r="A610" t="s">
        <v>1833</v>
      </c>
      <c r="B610" t="s">
        <v>1834</v>
      </c>
      <c r="C610" t="s">
        <v>1835</v>
      </c>
    </row>
    <row r="611" spans="1:3" x14ac:dyDescent="0.3">
      <c r="A611" t="s">
        <v>1836</v>
      </c>
      <c r="B611" t="s">
        <v>1837</v>
      </c>
      <c r="C611" t="s">
        <v>1838</v>
      </c>
    </row>
    <row r="612" spans="1:3" x14ac:dyDescent="0.3">
      <c r="A612" t="s">
        <v>1836</v>
      </c>
      <c r="B612" t="s">
        <v>1837</v>
      </c>
      <c r="C612" t="s">
        <v>1838</v>
      </c>
    </row>
    <row r="613" spans="1:3" x14ac:dyDescent="0.3">
      <c r="A613" t="s">
        <v>1839</v>
      </c>
      <c r="B613" t="s">
        <v>1840</v>
      </c>
      <c r="C613" t="s">
        <v>1841</v>
      </c>
    </row>
    <row r="614" spans="1:3" x14ac:dyDescent="0.3">
      <c r="A614" t="s">
        <v>1839</v>
      </c>
      <c r="B614" t="s">
        <v>1840</v>
      </c>
      <c r="C614" t="s">
        <v>1841</v>
      </c>
    </row>
    <row r="615" spans="1:3" x14ac:dyDescent="0.3">
      <c r="A615" t="s">
        <v>1839</v>
      </c>
      <c r="B615" t="s">
        <v>1840</v>
      </c>
      <c r="C615" t="s">
        <v>1842</v>
      </c>
    </row>
    <row r="616" spans="1:3" x14ac:dyDescent="0.3">
      <c r="A616" t="s">
        <v>1843</v>
      </c>
      <c r="B616" t="s">
        <v>1844</v>
      </c>
      <c r="C616" t="s">
        <v>1845</v>
      </c>
    </row>
    <row r="617" spans="1:3" x14ac:dyDescent="0.3">
      <c r="A617" t="s">
        <v>1843</v>
      </c>
      <c r="B617" t="s">
        <v>1844</v>
      </c>
      <c r="C617" t="s">
        <v>1845</v>
      </c>
    </row>
    <row r="618" spans="1:3" x14ac:dyDescent="0.3">
      <c r="A618" t="s">
        <v>1846</v>
      </c>
      <c r="B618" t="s">
        <v>1847</v>
      </c>
      <c r="C618" t="s">
        <v>1848</v>
      </c>
    </row>
    <row r="619" spans="1:3" x14ac:dyDescent="0.3">
      <c r="A619" t="s">
        <v>1849</v>
      </c>
      <c r="B619" t="s">
        <v>1850</v>
      </c>
      <c r="C619" t="s">
        <v>1851</v>
      </c>
    </row>
    <row r="620" spans="1:3" x14ac:dyDescent="0.3">
      <c r="A620" t="s">
        <v>1852</v>
      </c>
      <c r="B620" t="s">
        <v>1853</v>
      </c>
      <c r="C620" t="s">
        <v>1854</v>
      </c>
    </row>
    <row r="621" spans="1:3" x14ac:dyDescent="0.3">
      <c r="A621" t="s">
        <v>1855</v>
      </c>
      <c r="B621" t="s">
        <v>1856</v>
      </c>
      <c r="C621" t="s">
        <v>1857</v>
      </c>
    </row>
    <row r="622" spans="1:3" x14ac:dyDescent="0.3">
      <c r="A622" t="s">
        <v>1858</v>
      </c>
      <c r="B622" t="s">
        <v>1859</v>
      </c>
      <c r="C622" t="s">
        <v>1860</v>
      </c>
    </row>
    <row r="623" spans="1:3" x14ac:dyDescent="0.3">
      <c r="A623" t="s">
        <v>9699</v>
      </c>
      <c r="B623" t="s">
        <v>9700</v>
      </c>
      <c r="C623" t="s">
        <v>9701</v>
      </c>
    </row>
    <row r="624" spans="1:3" x14ac:dyDescent="0.3">
      <c r="A624" t="s">
        <v>9708</v>
      </c>
      <c r="B624" t="s">
        <v>9709</v>
      </c>
      <c r="C624" t="s">
        <v>9710</v>
      </c>
    </row>
    <row r="625" spans="1:3" x14ac:dyDescent="0.3">
      <c r="A625" t="s">
        <v>9712</v>
      </c>
      <c r="B625" t="s">
        <v>9713</v>
      </c>
      <c r="C625" t="s">
        <v>9714</v>
      </c>
    </row>
    <row r="626" spans="1:3" x14ac:dyDescent="0.3">
      <c r="A626" t="s">
        <v>9715</v>
      </c>
      <c r="B626" t="s">
        <v>9716</v>
      </c>
      <c r="C626" t="s">
        <v>9717</v>
      </c>
    </row>
    <row r="627" spans="1:3" x14ac:dyDescent="0.3">
      <c r="A627" t="s">
        <v>1861</v>
      </c>
      <c r="B627" t="s">
        <v>1862</v>
      </c>
      <c r="C627" t="s">
        <v>1863</v>
      </c>
    </row>
    <row r="628" spans="1:3" x14ac:dyDescent="0.3">
      <c r="A628" t="s">
        <v>9718</v>
      </c>
      <c r="B628" t="s">
        <v>9719</v>
      </c>
      <c r="C628" t="s">
        <v>9720</v>
      </c>
    </row>
    <row r="629" spans="1:3" x14ac:dyDescent="0.3">
      <c r="A629" t="s">
        <v>9721</v>
      </c>
      <c r="B629" t="s">
        <v>9722</v>
      </c>
      <c r="C629" t="s">
        <v>9723</v>
      </c>
    </row>
    <row r="630" spans="1:3" x14ac:dyDescent="0.3">
      <c r="A630" t="s">
        <v>9733</v>
      </c>
      <c r="B630" t="s">
        <v>9734</v>
      </c>
      <c r="C630" t="s">
        <v>9735</v>
      </c>
    </row>
    <row r="631" spans="1:3" x14ac:dyDescent="0.3">
      <c r="A631" t="s">
        <v>9738</v>
      </c>
      <c r="B631" t="s">
        <v>9739</v>
      </c>
      <c r="C631" t="s">
        <v>9740</v>
      </c>
    </row>
    <row r="632" spans="1:3" x14ac:dyDescent="0.3">
      <c r="A632" t="s">
        <v>9620</v>
      </c>
      <c r="B632" t="s">
        <v>9621</v>
      </c>
      <c r="C632" t="s">
        <v>10309</v>
      </c>
    </row>
    <row r="633" spans="1:3" x14ac:dyDescent="0.3">
      <c r="A633" t="s">
        <v>9620</v>
      </c>
      <c r="B633" t="s">
        <v>9621</v>
      </c>
      <c r="C633" t="s">
        <v>9980</v>
      </c>
    </row>
    <row r="634" spans="1:3" x14ac:dyDescent="0.3">
      <c r="A634" t="s">
        <v>9623</v>
      </c>
      <c r="B634" t="s">
        <v>10189</v>
      </c>
      <c r="C634" t="s">
        <v>10190</v>
      </c>
    </row>
    <row r="635" spans="1:3" x14ac:dyDescent="0.3">
      <c r="A635" t="s">
        <v>9623</v>
      </c>
      <c r="B635" t="s">
        <v>10189</v>
      </c>
      <c r="C635" t="s">
        <v>10310</v>
      </c>
    </row>
    <row r="636" spans="1:3" x14ac:dyDescent="0.3">
      <c r="A636" t="s">
        <v>9624</v>
      </c>
      <c r="B636" t="s">
        <v>9625</v>
      </c>
      <c r="C636" t="s">
        <v>10311</v>
      </c>
    </row>
    <row r="637" spans="1:3" x14ac:dyDescent="0.3">
      <c r="A637" t="s">
        <v>9624</v>
      </c>
      <c r="B637" t="s">
        <v>9625</v>
      </c>
      <c r="C637" t="s">
        <v>9986</v>
      </c>
    </row>
    <row r="638" spans="1:3" x14ac:dyDescent="0.3">
      <c r="A638" t="s">
        <v>9626</v>
      </c>
      <c r="B638" t="s">
        <v>9627</v>
      </c>
      <c r="C638" t="s">
        <v>9991</v>
      </c>
    </row>
    <row r="639" spans="1:3" x14ac:dyDescent="0.3">
      <c r="A639" t="s">
        <v>9626</v>
      </c>
      <c r="B639" t="s">
        <v>9627</v>
      </c>
      <c r="C639" t="s">
        <v>10312</v>
      </c>
    </row>
    <row r="640" spans="1:3" x14ac:dyDescent="0.3">
      <c r="A640" t="s">
        <v>9628</v>
      </c>
      <c r="B640" t="s">
        <v>9629</v>
      </c>
      <c r="C640" t="s">
        <v>10313</v>
      </c>
    </row>
    <row r="641" spans="1:3" x14ac:dyDescent="0.3">
      <c r="A641" t="s">
        <v>9628</v>
      </c>
      <c r="B641" t="s">
        <v>9629</v>
      </c>
      <c r="C641" t="s">
        <v>9998</v>
      </c>
    </row>
    <row r="642" spans="1:3" x14ac:dyDescent="0.3">
      <c r="A642" t="s">
        <v>1864</v>
      </c>
      <c r="B642" t="s">
        <v>1865</v>
      </c>
      <c r="C642" t="s">
        <v>1866</v>
      </c>
    </row>
    <row r="643" spans="1:3" x14ac:dyDescent="0.3">
      <c r="A643" t="s">
        <v>9630</v>
      </c>
      <c r="B643" t="s">
        <v>9631</v>
      </c>
      <c r="C643" t="s">
        <v>10004</v>
      </c>
    </row>
    <row r="644" spans="1:3" x14ac:dyDescent="0.3">
      <c r="A644" t="s">
        <v>9630</v>
      </c>
      <c r="B644" t="s">
        <v>9631</v>
      </c>
      <c r="C644" t="s">
        <v>10314</v>
      </c>
    </row>
    <row r="645" spans="1:3" x14ac:dyDescent="0.3">
      <c r="A645" t="s">
        <v>9632</v>
      </c>
      <c r="B645" t="s">
        <v>9633</v>
      </c>
      <c r="C645" t="s">
        <v>10315</v>
      </c>
    </row>
    <row r="646" spans="1:3" x14ac:dyDescent="0.3">
      <c r="A646" t="s">
        <v>9632</v>
      </c>
      <c r="B646" t="s">
        <v>9633</v>
      </c>
      <c r="C646" t="s">
        <v>10010</v>
      </c>
    </row>
    <row r="647" spans="1:3" x14ac:dyDescent="0.3">
      <c r="A647" t="s">
        <v>9634</v>
      </c>
      <c r="B647" t="s">
        <v>9635</v>
      </c>
      <c r="C647" t="s">
        <v>10015</v>
      </c>
    </row>
    <row r="648" spans="1:3" x14ac:dyDescent="0.3">
      <c r="A648" t="s">
        <v>9634</v>
      </c>
      <c r="B648" t="s">
        <v>9635</v>
      </c>
      <c r="C648" t="s">
        <v>10316</v>
      </c>
    </row>
    <row r="649" spans="1:3" x14ac:dyDescent="0.3">
      <c r="A649" t="s">
        <v>9636</v>
      </c>
      <c r="B649" t="s">
        <v>9637</v>
      </c>
      <c r="C649" t="s">
        <v>10317</v>
      </c>
    </row>
    <row r="650" spans="1:3" x14ac:dyDescent="0.3">
      <c r="A650" t="s">
        <v>9636</v>
      </c>
      <c r="B650" t="s">
        <v>9637</v>
      </c>
      <c r="C650" t="s">
        <v>10019</v>
      </c>
    </row>
    <row r="651" spans="1:3" x14ac:dyDescent="0.3">
      <c r="A651" t="s">
        <v>9638</v>
      </c>
      <c r="B651" t="s">
        <v>9639</v>
      </c>
      <c r="C651" t="s">
        <v>10318</v>
      </c>
    </row>
    <row r="652" spans="1:3" x14ac:dyDescent="0.3">
      <c r="A652" t="s">
        <v>9638</v>
      </c>
      <c r="B652" t="s">
        <v>9639</v>
      </c>
      <c r="C652" t="s">
        <v>10025</v>
      </c>
    </row>
    <row r="653" spans="1:3" x14ac:dyDescent="0.3">
      <c r="A653" t="s">
        <v>9640</v>
      </c>
      <c r="B653" t="s">
        <v>9641</v>
      </c>
      <c r="C653" t="s">
        <v>10319</v>
      </c>
    </row>
    <row r="654" spans="1:3" x14ac:dyDescent="0.3">
      <c r="A654" t="s">
        <v>9640</v>
      </c>
      <c r="B654" t="s">
        <v>9641</v>
      </c>
      <c r="C654" t="s">
        <v>10030</v>
      </c>
    </row>
    <row r="655" spans="1:3" x14ac:dyDescent="0.3">
      <c r="A655" t="s">
        <v>9642</v>
      </c>
      <c r="B655" t="s">
        <v>9643</v>
      </c>
      <c r="C655" t="s">
        <v>10035</v>
      </c>
    </row>
    <row r="656" spans="1:3" x14ac:dyDescent="0.3">
      <c r="A656" t="s">
        <v>9642</v>
      </c>
      <c r="B656" t="s">
        <v>9643</v>
      </c>
      <c r="C656" t="s">
        <v>10320</v>
      </c>
    </row>
    <row r="657" spans="1:3" x14ac:dyDescent="0.3">
      <c r="A657" t="s">
        <v>9644</v>
      </c>
      <c r="B657" t="s">
        <v>9645</v>
      </c>
      <c r="C657" t="s">
        <v>10038</v>
      </c>
    </row>
    <row r="658" spans="1:3" x14ac:dyDescent="0.3">
      <c r="A658" t="s">
        <v>9646</v>
      </c>
      <c r="B658" t="s">
        <v>9647</v>
      </c>
      <c r="C658" t="s">
        <v>10135</v>
      </c>
    </row>
    <row r="659" spans="1:3" x14ac:dyDescent="0.3">
      <c r="A659" t="s">
        <v>9648</v>
      </c>
      <c r="B659" t="s">
        <v>9649</v>
      </c>
      <c r="C659" t="s">
        <v>10139</v>
      </c>
    </row>
    <row r="660" spans="1:3" x14ac:dyDescent="0.3">
      <c r="A660" t="s">
        <v>1867</v>
      </c>
      <c r="B660" t="s">
        <v>1868</v>
      </c>
      <c r="C660" t="s">
        <v>1869</v>
      </c>
    </row>
    <row r="661" spans="1:3" x14ac:dyDescent="0.3">
      <c r="A661" t="s">
        <v>9650</v>
      </c>
      <c r="B661" t="s">
        <v>9651</v>
      </c>
      <c r="C661" t="s">
        <v>10142</v>
      </c>
    </row>
    <row r="662" spans="1:3" x14ac:dyDescent="0.3">
      <c r="A662" t="s">
        <v>9652</v>
      </c>
      <c r="B662" t="s">
        <v>9653</v>
      </c>
      <c r="C662" t="s">
        <v>10148</v>
      </c>
    </row>
    <row r="663" spans="1:3" x14ac:dyDescent="0.3">
      <c r="A663" t="s">
        <v>9654</v>
      </c>
      <c r="B663" t="s">
        <v>9655</v>
      </c>
      <c r="C663" t="s">
        <v>10151</v>
      </c>
    </row>
    <row r="664" spans="1:3" x14ac:dyDescent="0.3">
      <c r="A664" t="s">
        <v>9656</v>
      </c>
      <c r="B664" t="s">
        <v>10156</v>
      </c>
      <c r="C664" t="s">
        <v>10845</v>
      </c>
    </row>
    <row r="665" spans="1:3" x14ac:dyDescent="0.3">
      <c r="A665" t="s">
        <v>9657</v>
      </c>
      <c r="B665" t="s">
        <v>9658</v>
      </c>
      <c r="C665" t="s">
        <v>10846</v>
      </c>
    </row>
    <row r="666" spans="1:3" x14ac:dyDescent="0.3">
      <c r="A666" t="s">
        <v>9659</v>
      </c>
      <c r="B666" t="s">
        <v>9660</v>
      </c>
      <c r="C666" t="s">
        <v>10041</v>
      </c>
    </row>
    <row r="667" spans="1:3" x14ac:dyDescent="0.3">
      <c r="A667" t="s">
        <v>9659</v>
      </c>
      <c r="B667" t="s">
        <v>9660</v>
      </c>
      <c r="C667" t="s">
        <v>10321</v>
      </c>
    </row>
    <row r="668" spans="1:3" x14ac:dyDescent="0.3">
      <c r="A668" t="s">
        <v>9661</v>
      </c>
      <c r="B668" t="s">
        <v>9662</v>
      </c>
      <c r="C668" t="s">
        <v>10047</v>
      </c>
    </row>
    <row r="669" spans="1:3" x14ac:dyDescent="0.3">
      <c r="A669" t="s">
        <v>9661</v>
      </c>
      <c r="B669" t="s">
        <v>9662</v>
      </c>
      <c r="C669" t="s">
        <v>10322</v>
      </c>
    </row>
    <row r="670" spans="1:3" x14ac:dyDescent="0.3">
      <c r="A670" t="s">
        <v>9663</v>
      </c>
      <c r="B670" t="s">
        <v>9664</v>
      </c>
      <c r="C670" t="s">
        <v>10052</v>
      </c>
    </row>
    <row r="671" spans="1:3" x14ac:dyDescent="0.3">
      <c r="A671" t="s">
        <v>9663</v>
      </c>
      <c r="B671" t="s">
        <v>9664</v>
      </c>
      <c r="C671" t="s">
        <v>10323</v>
      </c>
    </row>
    <row r="672" spans="1:3" x14ac:dyDescent="0.3">
      <c r="A672" t="s">
        <v>9665</v>
      </c>
      <c r="B672" t="s">
        <v>9666</v>
      </c>
      <c r="C672" t="s">
        <v>10324</v>
      </c>
    </row>
    <row r="673" spans="1:3" x14ac:dyDescent="0.3">
      <c r="A673" t="s">
        <v>9665</v>
      </c>
      <c r="B673" t="s">
        <v>9666</v>
      </c>
      <c r="C673" t="s">
        <v>10054</v>
      </c>
    </row>
    <row r="674" spans="1:3" x14ac:dyDescent="0.3">
      <c r="A674" t="s">
        <v>9667</v>
      </c>
      <c r="B674" t="s">
        <v>10056</v>
      </c>
      <c r="C674" t="s">
        <v>10057</v>
      </c>
    </row>
    <row r="675" spans="1:3" x14ac:dyDescent="0.3">
      <c r="A675" t="s">
        <v>9667</v>
      </c>
      <c r="B675" t="s">
        <v>10056</v>
      </c>
      <c r="C675" t="s">
        <v>10325</v>
      </c>
    </row>
    <row r="676" spans="1:3" x14ac:dyDescent="0.3">
      <c r="A676" t="s">
        <v>9668</v>
      </c>
      <c r="B676" t="s">
        <v>9669</v>
      </c>
      <c r="C676" t="s">
        <v>10067</v>
      </c>
    </row>
    <row r="677" spans="1:3" x14ac:dyDescent="0.3">
      <c r="A677" t="s">
        <v>9668</v>
      </c>
      <c r="B677" t="s">
        <v>9669</v>
      </c>
      <c r="C677" t="s">
        <v>10326</v>
      </c>
    </row>
    <row r="678" spans="1:3" x14ac:dyDescent="0.3">
      <c r="A678" t="s">
        <v>9670</v>
      </c>
      <c r="B678" t="s">
        <v>9671</v>
      </c>
      <c r="C678" t="s">
        <v>10327</v>
      </c>
    </row>
    <row r="679" spans="1:3" x14ac:dyDescent="0.3">
      <c r="A679" t="s">
        <v>9670</v>
      </c>
      <c r="B679" t="s">
        <v>9671</v>
      </c>
      <c r="C679" t="s">
        <v>10072</v>
      </c>
    </row>
    <row r="680" spans="1:3" x14ac:dyDescent="0.3">
      <c r="A680" t="s">
        <v>9672</v>
      </c>
      <c r="B680" t="s">
        <v>9673</v>
      </c>
      <c r="C680" t="s">
        <v>10328</v>
      </c>
    </row>
    <row r="681" spans="1:3" x14ac:dyDescent="0.3">
      <c r="A681" t="s">
        <v>9672</v>
      </c>
      <c r="B681" t="s">
        <v>9673</v>
      </c>
      <c r="C681" t="s">
        <v>10082</v>
      </c>
    </row>
    <row r="682" spans="1:3" x14ac:dyDescent="0.3">
      <c r="A682" t="s">
        <v>9674</v>
      </c>
      <c r="B682" t="s">
        <v>9675</v>
      </c>
      <c r="C682" t="s">
        <v>10087</v>
      </c>
    </row>
    <row r="683" spans="1:3" x14ac:dyDescent="0.3">
      <c r="A683" t="s">
        <v>9674</v>
      </c>
      <c r="B683" t="s">
        <v>9675</v>
      </c>
      <c r="C683" t="s">
        <v>10329</v>
      </c>
    </row>
    <row r="684" spans="1:3" x14ac:dyDescent="0.3">
      <c r="A684" t="s">
        <v>9676</v>
      </c>
      <c r="B684" t="s">
        <v>9677</v>
      </c>
      <c r="C684" t="s">
        <v>10092</v>
      </c>
    </row>
    <row r="685" spans="1:3" x14ac:dyDescent="0.3">
      <c r="A685" t="s">
        <v>9676</v>
      </c>
      <c r="B685" t="s">
        <v>9677</v>
      </c>
      <c r="C685" t="s">
        <v>10330</v>
      </c>
    </row>
    <row r="686" spans="1:3" x14ac:dyDescent="0.3">
      <c r="A686" t="s">
        <v>9678</v>
      </c>
      <c r="B686" t="s">
        <v>9679</v>
      </c>
      <c r="C686" t="s">
        <v>10331</v>
      </c>
    </row>
    <row r="687" spans="1:3" x14ac:dyDescent="0.3">
      <c r="A687" t="s">
        <v>9678</v>
      </c>
      <c r="B687" t="s">
        <v>9679</v>
      </c>
      <c r="C687" t="s">
        <v>10098</v>
      </c>
    </row>
    <row r="688" spans="1:3" x14ac:dyDescent="0.3">
      <c r="A688" t="s">
        <v>9680</v>
      </c>
      <c r="B688" t="s">
        <v>9681</v>
      </c>
      <c r="C688" t="s">
        <v>10103</v>
      </c>
    </row>
    <row r="689" spans="1:3" x14ac:dyDescent="0.3">
      <c r="A689" t="s">
        <v>9680</v>
      </c>
      <c r="B689" t="s">
        <v>9681</v>
      </c>
      <c r="C689" t="s">
        <v>10332</v>
      </c>
    </row>
    <row r="690" spans="1:3" x14ac:dyDescent="0.3">
      <c r="A690" t="s">
        <v>9682</v>
      </c>
      <c r="B690" t="s">
        <v>11674</v>
      </c>
      <c r="C690" t="s">
        <v>10106</v>
      </c>
    </row>
    <row r="691" spans="1:3" x14ac:dyDescent="0.3">
      <c r="A691" t="s">
        <v>9682</v>
      </c>
      <c r="B691" t="s">
        <v>11674</v>
      </c>
      <c r="C691" t="s">
        <v>10333</v>
      </c>
    </row>
    <row r="692" spans="1:3" x14ac:dyDescent="0.3">
      <c r="A692" t="s">
        <v>10163</v>
      </c>
      <c r="B692" t="s">
        <v>9476</v>
      </c>
      <c r="C692" t="s">
        <v>10164</v>
      </c>
    </row>
    <row r="693" spans="1:3" x14ac:dyDescent="0.3">
      <c r="A693" t="s">
        <v>9905</v>
      </c>
      <c r="B693" t="s">
        <v>10336</v>
      </c>
      <c r="C693" t="s">
        <v>9906</v>
      </c>
    </row>
    <row r="694" spans="1:3" x14ac:dyDescent="0.3">
      <c r="A694" t="s">
        <v>1870</v>
      </c>
      <c r="B694" t="s">
        <v>1871</v>
      </c>
      <c r="C694" t="s">
        <v>1872</v>
      </c>
    </row>
    <row r="695" spans="1:3" x14ac:dyDescent="0.3">
      <c r="A695" t="s">
        <v>9907</v>
      </c>
      <c r="B695" t="s">
        <v>10847</v>
      </c>
      <c r="C695" t="s">
        <v>9908</v>
      </c>
    </row>
    <row r="696" spans="1:3" x14ac:dyDescent="0.3">
      <c r="A696" t="s">
        <v>9909</v>
      </c>
      <c r="B696" t="s">
        <v>10341</v>
      </c>
      <c r="C696" t="s">
        <v>9910</v>
      </c>
    </row>
    <row r="697" spans="1:3" x14ac:dyDescent="0.3">
      <c r="A697" t="s">
        <v>9911</v>
      </c>
      <c r="B697" t="s">
        <v>1306</v>
      </c>
      <c r="C697" t="s">
        <v>11274</v>
      </c>
    </row>
    <row r="698" spans="1:3" x14ac:dyDescent="0.3">
      <c r="A698" t="s">
        <v>9911</v>
      </c>
      <c r="B698" t="s">
        <v>1306</v>
      </c>
      <c r="C698" t="s">
        <v>9912</v>
      </c>
    </row>
    <row r="699" spans="1:3" x14ac:dyDescent="0.3">
      <c r="A699" t="s">
        <v>9913</v>
      </c>
      <c r="B699" t="s">
        <v>9914</v>
      </c>
      <c r="C699" t="s">
        <v>9915</v>
      </c>
    </row>
    <row r="700" spans="1:3" x14ac:dyDescent="0.3">
      <c r="A700" t="s">
        <v>9917</v>
      </c>
      <c r="B700" t="s">
        <v>9918</v>
      </c>
      <c r="C700" t="s">
        <v>9919</v>
      </c>
    </row>
    <row r="701" spans="1:3" x14ac:dyDescent="0.3">
      <c r="A701" t="s">
        <v>9920</v>
      </c>
      <c r="B701" t="s">
        <v>9921</v>
      </c>
      <c r="C701" t="s">
        <v>10613</v>
      </c>
    </row>
    <row r="702" spans="1:3" x14ac:dyDescent="0.3">
      <c r="A702" t="s">
        <v>9920</v>
      </c>
      <c r="B702" t="s">
        <v>9921</v>
      </c>
      <c r="C702" t="s">
        <v>11275</v>
      </c>
    </row>
    <row r="703" spans="1:3" x14ac:dyDescent="0.3">
      <c r="A703" t="s">
        <v>9920</v>
      </c>
      <c r="B703" t="s">
        <v>9921</v>
      </c>
      <c r="C703" t="s">
        <v>9922</v>
      </c>
    </row>
    <row r="704" spans="1:3" x14ac:dyDescent="0.3">
      <c r="A704" t="s">
        <v>10111</v>
      </c>
      <c r="B704" t="s">
        <v>10112</v>
      </c>
      <c r="C704" t="s">
        <v>10113</v>
      </c>
    </row>
    <row r="705" spans="1:3" x14ac:dyDescent="0.3">
      <c r="A705" t="s">
        <v>10167</v>
      </c>
      <c r="B705" t="s">
        <v>10168</v>
      </c>
      <c r="C705" t="s">
        <v>10169</v>
      </c>
    </row>
    <row r="706" spans="1:3" x14ac:dyDescent="0.3">
      <c r="A706" t="s">
        <v>9923</v>
      </c>
      <c r="B706" t="s">
        <v>9924</v>
      </c>
      <c r="C706" t="s">
        <v>9925</v>
      </c>
    </row>
    <row r="707" spans="1:3" x14ac:dyDescent="0.3">
      <c r="A707" t="s">
        <v>9926</v>
      </c>
      <c r="B707" t="s">
        <v>9927</v>
      </c>
      <c r="C707" t="s">
        <v>9928</v>
      </c>
    </row>
    <row r="708" spans="1:3" x14ac:dyDescent="0.3">
      <c r="A708" t="s">
        <v>9929</v>
      </c>
      <c r="B708" t="s">
        <v>9930</v>
      </c>
      <c r="C708" t="s">
        <v>9931</v>
      </c>
    </row>
    <row r="709" spans="1:3" x14ac:dyDescent="0.3">
      <c r="A709" t="s">
        <v>9932</v>
      </c>
      <c r="B709" t="s">
        <v>9933</v>
      </c>
      <c r="C709" t="s">
        <v>9934</v>
      </c>
    </row>
    <row r="710" spans="1:3" x14ac:dyDescent="0.3">
      <c r="A710" t="s">
        <v>9935</v>
      </c>
      <c r="B710" t="s">
        <v>9936</v>
      </c>
      <c r="C710" t="s">
        <v>9937</v>
      </c>
    </row>
    <row r="711" spans="1:3" x14ac:dyDescent="0.3">
      <c r="A711" t="s">
        <v>9938</v>
      </c>
      <c r="B711" t="s">
        <v>11389</v>
      </c>
      <c r="C711" t="s">
        <v>9939</v>
      </c>
    </row>
    <row r="712" spans="1:3" x14ac:dyDescent="0.3">
      <c r="A712" t="s">
        <v>9940</v>
      </c>
      <c r="B712" t="s">
        <v>9941</v>
      </c>
      <c r="C712" t="s">
        <v>9942</v>
      </c>
    </row>
    <row r="713" spans="1:3" x14ac:dyDescent="0.3">
      <c r="A713" t="s">
        <v>9943</v>
      </c>
      <c r="B713" t="s">
        <v>9944</v>
      </c>
      <c r="C713" t="s">
        <v>9945</v>
      </c>
    </row>
    <row r="714" spans="1:3" x14ac:dyDescent="0.3">
      <c r="A714" t="s">
        <v>9946</v>
      </c>
      <c r="B714" t="s">
        <v>9947</v>
      </c>
      <c r="C714" t="s">
        <v>9948</v>
      </c>
    </row>
    <row r="715" spans="1:3" x14ac:dyDescent="0.3">
      <c r="A715" t="s">
        <v>9949</v>
      </c>
      <c r="B715" t="s">
        <v>10849</v>
      </c>
      <c r="C715" t="s">
        <v>9950</v>
      </c>
    </row>
    <row r="716" spans="1:3" x14ac:dyDescent="0.3">
      <c r="A716" t="s">
        <v>9951</v>
      </c>
      <c r="B716" t="s">
        <v>10850</v>
      </c>
      <c r="C716" t="s">
        <v>9952</v>
      </c>
    </row>
    <row r="717" spans="1:3" x14ac:dyDescent="0.3">
      <c r="A717" t="s">
        <v>9953</v>
      </c>
      <c r="B717" t="s">
        <v>9954</v>
      </c>
      <c r="C717" t="s">
        <v>9955</v>
      </c>
    </row>
    <row r="718" spans="1:3" x14ac:dyDescent="0.3">
      <c r="A718" t="s">
        <v>1873</v>
      </c>
      <c r="B718" t="s">
        <v>1874</v>
      </c>
      <c r="C718" t="s">
        <v>1875</v>
      </c>
    </row>
    <row r="719" spans="1:3" x14ac:dyDescent="0.3">
      <c r="A719" t="s">
        <v>10619</v>
      </c>
      <c r="B719" t="s">
        <v>10620</v>
      </c>
      <c r="C719" t="s">
        <v>10621</v>
      </c>
    </row>
    <row r="720" spans="1:3" x14ac:dyDescent="0.3">
      <c r="A720" t="s">
        <v>10623</v>
      </c>
      <c r="B720" t="s">
        <v>10624</v>
      </c>
      <c r="C720" t="s">
        <v>10625</v>
      </c>
    </row>
    <row r="721" spans="1:3" x14ac:dyDescent="0.3">
      <c r="A721" t="s">
        <v>10627</v>
      </c>
      <c r="B721" t="s">
        <v>10628</v>
      </c>
      <c r="C721" t="s">
        <v>10629</v>
      </c>
    </row>
    <row r="722" spans="1:3" x14ac:dyDescent="0.3">
      <c r="A722" t="s">
        <v>10851</v>
      </c>
      <c r="B722" t="s">
        <v>10852</v>
      </c>
      <c r="C722" t="s">
        <v>10853</v>
      </c>
    </row>
    <row r="723" spans="1:3" x14ac:dyDescent="0.3">
      <c r="A723" t="s">
        <v>10787</v>
      </c>
      <c r="B723" t="s">
        <v>11677</v>
      </c>
      <c r="C723" t="s">
        <v>10788</v>
      </c>
    </row>
    <row r="724" spans="1:3" x14ac:dyDescent="0.3">
      <c r="A724" t="s">
        <v>10588</v>
      </c>
      <c r="B724" t="s">
        <v>10589</v>
      </c>
      <c r="C724" t="s">
        <v>10590</v>
      </c>
    </row>
    <row r="725" spans="1:3" x14ac:dyDescent="0.3">
      <c r="A725" t="s">
        <v>10592</v>
      </c>
      <c r="B725" t="s">
        <v>10593</v>
      </c>
      <c r="C725" t="s">
        <v>10594</v>
      </c>
    </row>
    <row r="726" spans="1:3" x14ac:dyDescent="0.3">
      <c r="A726" t="s">
        <v>10596</v>
      </c>
      <c r="B726" t="s">
        <v>10597</v>
      </c>
      <c r="C726" t="s">
        <v>10598</v>
      </c>
    </row>
    <row r="727" spans="1:3" x14ac:dyDescent="0.3">
      <c r="A727" t="s">
        <v>10631</v>
      </c>
      <c r="B727" t="s">
        <v>10632</v>
      </c>
      <c r="C727" t="s">
        <v>10633</v>
      </c>
    </row>
    <row r="728" spans="1:3" x14ac:dyDescent="0.3">
      <c r="A728" t="s">
        <v>10705</v>
      </c>
      <c r="B728" t="s">
        <v>10706</v>
      </c>
      <c r="C728" t="s">
        <v>10707</v>
      </c>
    </row>
    <row r="729" spans="1:3" x14ac:dyDescent="0.3">
      <c r="A729" t="s">
        <v>1876</v>
      </c>
      <c r="B729" t="s">
        <v>1877</v>
      </c>
      <c r="C729" t="s">
        <v>1878</v>
      </c>
    </row>
    <row r="730" spans="1:3" x14ac:dyDescent="0.3">
      <c r="A730" t="s">
        <v>10718</v>
      </c>
      <c r="B730" t="s">
        <v>10719</v>
      </c>
      <c r="C730" t="s">
        <v>10720</v>
      </c>
    </row>
    <row r="731" spans="1:3" x14ac:dyDescent="0.3">
      <c r="A731" t="s">
        <v>10726</v>
      </c>
      <c r="B731" t="s">
        <v>10727</v>
      </c>
      <c r="C731" t="s">
        <v>10728</v>
      </c>
    </row>
    <row r="732" spans="1:3" x14ac:dyDescent="0.3">
      <c r="A732" t="s">
        <v>10579</v>
      </c>
      <c r="B732" t="s">
        <v>10580</v>
      </c>
      <c r="C732" t="s">
        <v>10582</v>
      </c>
    </row>
    <row r="733" spans="1:3" x14ac:dyDescent="0.3">
      <c r="A733" t="s">
        <v>10761</v>
      </c>
      <c r="B733" t="s">
        <v>10762</v>
      </c>
      <c r="C733" t="s">
        <v>10763</v>
      </c>
    </row>
    <row r="734" spans="1:3" x14ac:dyDescent="0.3">
      <c r="A734" t="s">
        <v>10764</v>
      </c>
      <c r="B734" t="s">
        <v>10765</v>
      </c>
      <c r="C734" t="s">
        <v>10766</v>
      </c>
    </row>
    <row r="735" spans="1:3" x14ac:dyDescent="0.3">
      <c r="A735" t="s">
        <v>10862</v>
      </c>
      <c r="B735" t="s">
        <v>10863</v>
      </c>
      <c r="C735" t="s">
        <v>10864</v>
      </c>
    </row>
    <row r="736" spans="1:3" x14ac:dyDescent="0.3">
      <c r="A736" t="s">
        <v>10865</v>
      </c>
      <c r="B736" t="s">
        <v>10866</v>
      </c>
      <c r="C736" t="s">
        <v>10867</v>
      </c>
    </row>
    <row r="737" spans="1:3" x14ac:dyDescent="0.3">
      <c r="A737" t="s">
        <v>10868</v>
      </c>
      <c r="B737" t="s">
        <v>10869</v>
      </c>
      <c r="C737" t="s">
        <v>10870</v>
      </c>
    </row>
    <row r="738" spans="1:3" x14ac:dyDescent="0.3">
      <c r="A738" t="s">
        <v>10871</v>
      </c>
      <c r="B738" t="s">
        <v>10872</v>
      </c>
      <c r="C738" t="s">
        <v>10873</v>
      </c>
    </row>
    <row r="739" spans="1:3" x14ac:dyDescent="0.3">
      <c r="A739" t="s">
        <v>1879</v>
      </c>
      <c r="B739" t="s">
        <v>1880</v>
      </c>
      <c r="C739" t="s">
        <v>1881</v>
      </c>
    </row>
    <row r="740" spans="1:3" x14ac:dyDescent="0.3">
      <c r="A740" t="s">
        <v>10874</v>
      </c>
      <c r="B740" t="s">
        <v>10875</v>
      </c>
      <c r="C740" t="s">
        <v>10876</v>
      </c>
    </row>
    <row r="741" spans="1:3" x14ac:dyDescent="0.3">
      <c r="A741" t="s">
        <v>10877</v>
      </c>
      <c r="B741" t="s">
        <v>10878</v>
      </c>
      <c r="C741" t="s">
        <v>10879</v>
      </c>
    </row>
    <row r="742" spans="1:3" x14ac:dyDescent="0.3">
      <c r="A742" t="s">
        <v>10880</v>
      </c>
      <c r="B742" t="s">
        <v>10881</v>
      </c>
      <c r="C742" t="s">
        <v>10882</v>
      </c>
    </row>
    <row r="743" spans="1:3" x14ac:dyDescent="0.3">
      <c r="A743" t="s">
        <v>10884</v>
      </c>
      <c r="B743" t="s">
        <v>10885</v>
      </c>
      <c r="C743" t="s">
        <v>10886</v>
      </c>
    </row>
    <row r="744" spans="1:3" x14ac:dyDescent="0.3">
      <c r="A744" t="s">
        <v>10634</v>
      </c>
      <c r="B744" t="s">
        <v>10635</v>
      </c>
      <c r="C744" t="s">
        <v>10636</v>
      </c>
    </row>
    <row r="745" spans="1:3" x14ac:dyDescent="0.3">
      <c r="A745" t="s">
        <v>10637</v>
      </c>
      <c r="B745" t="s">
        <v>10638</v>
      </c>
      <c r="C745" t="s">
        <v>10639</v>
      </c>
    </row>
    <row r="746" spans="1:3" x14ac:dyDescent="0.3">
      <c r="A746" t="s">
        <v>10640</v>
      </c>
      <c r="B746" t="s">
        <v>10641</v>
      </c>
      <c r="C746" t="s">
        <v>10642</v>
      </c>
    </row>
    <row r="747" spans="1:3" x14ac:dyDescent="0.3">
      <c r="A747" t="s">
        <v>10643</v>
      </c>
      <c r="B747" t="s">
        <v>10644</v>
      </c>
      <c r="C747" t="s">
        <v>10645</v>
      </c>
    </row>
    <row r="748" spans="1:3" x14ac:dyDescent="0.3">
      <c r="A748" t="s">
        <v>10646</v>
      </c>
      <c r="B748" t="s">
        <v>10647</v>
      </c>
      <c r="C748" t="s">
        <v>10648</v>
      </c>
    </row>
    <row r="749" spans="1:3" x14ac:dyDescent="0.3">
      <c r="A749" t="s">
        <v>10649</v>
      </c>
      <c r="B749" t="s">
        <v>10650</v>
      </c>
      <c r="C749" t="s">
        <v>10651</v>
      </c>
    </row>
    <row r="750" spans="1:3" x14ac:dyDescent="0.3">
      <c r="A750" t="s">
        <v>1882</v>
      </c>
      <c r="B750" t="s">
        <v>1883</v>
      </c>
      <c r="C750" t="s">
        <v>1884</v>
      </c>
    </row>
    <row r="751" spans="1:3" x14ac:dyDescent="0.3">
      <c r="A751" t="s">
        <v>10652</v>
      </c>
      <c r="B751" t="s">
        <v>10653</v>
      </c>
      <c r="C751" t="s">
        <v>10654</v>
      </c>
    </row>
    <row r="752" spans="1:3" x14ac:dyDescent="0.3">
      <c r="A752" t="s">
        <v>10655</v>
      </c>
      <c r="B752" t="s">
        <v>10656</v>
      </c>
      <c r="C752" t="s">
        <v>10657</v>
      </c>
    </row>
    <row r="753" spans="1:3" x14ac:dyDescent="0.3">
      <c r="A753" t="s">
        <v>10658</v>
      </c>
      <c r="B753" t="s">
        <v>10659</v>
      </c>
      <c r="C753" t="s">
        <v>10660</v>
      </c>
    </row>
    <row r="754" spans="1:3" x14ac:dyDescent="0.3">
      <c r="A754" t="s">
        <v>10661</v>
      </c>
      <c r="B754" t="s">
        <v>10662</v>
      </c>
      <c r="C754" t="s">
        <v>10663</v>
      </c>
    </row>
    <row r="755" spans="1:3" x14ac:dyDescent="0.3">
      <c r="A755" t="s">
        <v>10664</v>
      </c>
      <c r="B755" t="s">
        <v>10665</v>
      </c>
      <c r="C755" t="s">
        <v>10666</v>
      </c>
    </row>
    <row r="756" spans="1:3" x14ac:dyDescent="0.3">
      <c r="A756" t="s">
        <v>10667</v>
      </c>
      <c r="B756" t="s">
        <v>10668</v>
      </c>
      <c r="C756" t="s">
        <v>10669</v>
      </c>
    </row>
    <row r="757" spans="1:3" x14ac:dyDescent="0.3">
      <c r="A757" t="s">
        <v>10670</v>
      </c>
      <c r="B757" t="s">
        <v>10671</v>
      </c>
      <c r="C757" t="s">
        <v>10672</v>
      </c>
    </row>
    <row r="758" spans="1:3" x14ac:dyDescent="0.3">
      <c r="A758" t="s">
        <v>10673</v>
      </c>
      <c r="B758" t="s">
        <v>10674</v>
      </c>
      <c r="C758" t="s">
        <v>10675</v>
      </c>
    </row>
    <row r="759" spans="1:3" x14ac:dyDescent="0.3">
      <c r="A759" t="s">
        <v>10676</v>
      </c>
      <c r="B759" t="s">
        <v>10677</v>
      </c>
      <c r="C759" t="s">
        <v>10678</v>
      </c>
    </row>
    <row r="760" spans="1:3" x14ac:dyDescent="0.3">
      <c r="A760" t="s">
        <v>10679</v>
      </c>
      <c r="B760" t="s">
        <v>10680</v>
      </c>
      <c r="C760" t="s">
        <v>10681</v>
      </c>
    </row>
    <row r="761" spans="1:3" x14ac:dyDescent="0.3">
      <c r="A761" t="s">
        <v>1885</v>
      </c>
      <c r="B761" t="s">
        <v>1886</v>
      </c>
      <c r="C761" t="s">
        <v>1887</v>
      </c>
    </row>
    <row r="762" spans="1:3" x14ac:dyDescent="0.3">
      <c r="A762" t="s">
        <v>10682</v>
      </c>
      <c r="B762" t="s">
        <v>10683</v>
      </c>
      <c r="C762" t="s">
        <v>10684</v>
      </c>
    </row>
    <row r="763" spans="1:3" x14ac:dyDescent="0.3">
      <c r="A763" t="s">
        <v>1888</v>
      </c>
      <c r="B763" t="s">
        <v>1889</v>
      </c>
      <c r="C763" t="s">
        <v>1890</v>
      </c>
    </row>
    <row r="764" spans="1:3" x14ac:dyDescent="0.3">
      <c r="A764" t="s">
        <v>1891</v>
      </c>
      <c r="B764" t="s">
        <v>1892</v>
      </c>
      <c r="C764" t="s">
        <v>1893</v>
      </c>
    </row>
    <row r="765" spans="1:3" x14ac:dyDescent="0.3">
      <c r="A765" t="s">
        <v>1894</v>
      </c>
      <c r="B765" t="s">
        <v>1895</v>
      </c>
      <c r="C765" t="s">
        <v>1896</v>
      </c>
    </row>
    <row r="766" spans="1:3" x14ac:dyDescent="0.3">
      <c r="A766" t="s">
        <v>1897</v>
      </c>
      <c r="B766" t="s">
        <v>1898</v>
      </c>
      <c r="C766" t="s">
        <v>1899</v>
      </c>
    </row>
    <row r="767" spans="1:3" x14ac:dyDescent="0.3">
      <c r="A767" t="s">
        <v>1900</v>
      </c>
      <c r="B767" t="s">
        <v>1901</v>
      </c>
      <c r="C767" t="s">
        <v>1902</v>
      </c>
    </row>
    <row r="768" spans="1:3" x14ac:dyDescent="0.3">
      <c r="A768" t="s">
        <v>1903</v>
      </c>
      <c r="B768" t="s">
        <v>1904</v>
      </c>
      <c r="C768" t="s">
        <v>1905</v>
      </c>
    </row>
    <row r="769" spans="1:3" x14ac:dyDescent="0.3">
      <c r="A769" t="s">
        <v>1906</v>
      </c>
      <c r="B769" t="s">
        <v>1907</v>
      </c>
      <c r="C769" t="s">
        <v>1908</v>
      </c>
    </row>
    <row r="770" spans="1:3" x14ac:dyDescent="0.3">
      <c r="A770" t="s">
        <v>1909</v>
      </c>
      <c r="B770" t="s">
        <v>1910</v>
      </c>
      <c r="C770" t="s">
        <v>1911</v>
      </c>
    </row>
    <row r="771" spans="1:3" x14ac:dyDescent="0.3">
      <c r="A771" t="s">
        <v>1912</v>
      </c>
      <c r="B771" t="s">
        <v>1913</v>
      </c>
      <c r="C771" t="s">
        <v>1914</v>
      </c>
    </row>
    <row r="772" spans="1:3" x14ac:dyDescent="0.3">
      <c r="A772" t="s">
        <v>1915</v>
      </c>
      <c r="B772" t="s">
        <v>1916</v>
      </c>
      <c r="C772" t="s">
        <v>1917</v>
      </c>
    </row>
    <row r="773" spans="1:3" x14ac:dyDescent="0.3">
      <c r="A773" t="s">
        <v>1918</v>
      </c>
      <c r="B773" t="s">
        <v>1919</v>
      </c>
      <c r="C773" t="s">
        <v>1920</v>
      </c>
    </row>
    <row r="774" spans="1:3" x14ac:dyDescent="0.3">
      <c r="A774" t="s">
        <v>1921</v>
      </c>
      <c r="B774" t="s">
        <v>1922</v>
      </c>
      <c r="C774" t="s">
        <v>1923</v>
      </c>
    </row>
    <row r="775" spans="1:3" x14ac:dyDescent="0.3">
      <c r="A775" t="s">
        <v>1924</v>
      </c>
      <c r="B775" t="s">
        <v>1925</v>
      </c>
      <c r="C775" t="s">
        <v>1926</v>
      </c>
    </row>
    <row r="776" spans="1:3" x14ac:dyDescent="0.3">
      <c r="A776" t="s">
        <v>1927</v>
      </c>
      <c r="B776" t="s">
        <v>1928</v>
      </c>
      <c r="C776" t="s">
        <v>1929</v>
      </c>
    </row>
    <row r="777" spans="1:3" x14ac:dyDescent="0.3">
      <c r="A777" t="s">
        <v>1930</v>
      </c>
      <c r="B777" t="s">
        <v>1931</v>
      </c>
      <c r="C777" t="s">
        <v>1932</v>
      </c>
    </row>
    <row r="778" spans="1:3" x14ac:dyDescent="0.3">
      <c r="A778" t="s">
        <v>1933</v>
      </c>
      <c r="B778" t="s">
        <v>10767</v>
      </c>
      <c r="C778" t="s">
        <v>10334</v>
      </c>
    </row>
    <row r="779" spans="1:3" x14ac:dyDescent="0.3">
      <c r="A779" t="s">
        <v>1933</v>
      </c>
      <c r="B779" t="s">
        <v>10767</v>
      </c>
      <c r="C779" t="s">
        <v>1934</v>
      </c>
    </row>
    <row r="780" spans="1:3" x14ac:dyDescent="0.3">
      <c r="A780" t="s">
        <v>1935</v>
      </c>
      <c r="B780" t="s">
        <v>9974</v>
      </c>
      <c r="C780" t="s">
        <v>1936</v>
      </c>
    </row>
    <row r="781" spans="1:3" x14ac:dyDescent="0.3">
      <c r="A781" t="s">
        <v>1937</v>
      </c>
      <c r="B781" t="s">
        <v>1938</v>
      </c>
      <c r="C781" t="s">
        <v>1939</v>
      </c>
    </row>
    <row r="782" spans="1:3" x14ac:dyDescent="0.3">
      <c r="A782" t="s">
        <v>1940</v>
      </c>
      <c r="B782" t="s">
        <v>1941</v>
      </c>
      <c r="C782" t="s">
        <v>1942</v>
      </c>
    </row>
    <row r="783" spans="1:3" x14ac:dyDescent="0.3">
      <c r="A783" t="s">
        <v>1940</v>
      </c>
      <c r="B783" t="s">
        <v>1941</v>
      </c>
      <c r="C783" t="s">
        <v>1943</v>
      </c>
    </row>
    <row r="784" spans="1:3" x14ac:dyDescent="0.3">
      <c r="A784" t="s">
        <v>1944</v>
      </c>
      <c r="B784" t="s">
        <v>1945</v>
      </c>
      <c r="C784" t="s">
        <v>1946</v>
      </c>
    </row>
    <row r="785" spans="1:3" x14ac:dyDescent="0.3">
      <c r="A785" t="s">
        <v>1947</v>
      </c>
      <c r="B785" t="s">
        <v>1948</v>
      </c>
      <c r="C785" t="s">
        <v>1949</v>
      </c>
    </row>
    <row r="786" spans="1:3" x14ac:dyDescent="0.3">
      <c r="A786" t="s">
        <v>1950</v>
      </c>
      <c r="B786" t="s">
        <v>1951</v>
      </c>
      <c r="C786" t="s">
        <v>1952</v>
      </c>
    </row>
    <row r="787" spans="1:3" x14ac:dyDescent="0.3">
      <c r="A787" t="s">
        <v>1953</v>
      </c>
      <c r="B787" t="s">
        <v>1954</v>
      </c>
      <c r="C787" t="s">
        <v>1955</v>
      </c>
    </row>
    <row r="788" spans="1:3" x14ac:dyDescent="0.3">
      <c r="A788" t="s">
        <v>1956</v>
      </c>
      <c r="B788" t="s">
        <v>1957</v>
      </c>
      <c r="C788" t="s">
        <v>1958</v>
      </c>
    </row>
    <row r="789" spans="1:3" x14ac:dyDescent="0.3">
      <c r="A789" t="s">
        <v>1959</v>
      </c>
      <c r="B789" t="s">
        <v>1960</v>
      </c>
      <c r="C789" t="s">
        <v>1961</v>
      </c>
    </row>
    <row r="790" spans="1:3" x14ac:dyDescent="0.3">
      <c r="A790" t="s">
        <v>1962</v>
      </c>
      <c r="B790" t="s">
        <v>10172</v>
      </c>
      <c r="C790" t="s">
        <v>1963</v>
      </c>
    </row>
    <row r="791" spans="1:3" x14ac:dyDescent="0.3">
      <c r="A791" t="s">
        <v>1964</v>
      </c>
      <c r="B791" t="s">
        <v>10173</v>
      </c>
      <c r="C791" t="s">
        <v>1965</v>
      </c>
    </row>
    <row r="792" spans="1:3" x14ac:dyDescent="0.3">
      <c r="A792" t="s">
        <v>1966</v>
      </c>
      <c r="B792" t="s">
        <v>10174</v>
      </c>
      <c r="C792" t="s">
        <v>1967</v>
      </c>
    </row>
    <row r="793" spans="1:3" x14ac:dyDescent="0.3">
      <c r="A793" t="s">
        <v>1968</v>
      </c>
      <c r="B793" t="s">
        <v>10175</v>
      </c>
      <c r="C793" t="s">
        <v>1969</v>
      </c>
    </row>
    <row r="794" spans="1:3" x14ac:dyDescent="0.3">
      <c r="A794" t="s">
        <v>1970</v>
      </c>
      <c r="B794" t="s">
        <v>9724</v>
      </c>
      <c r="C794" t="s">
        <v>1971</v>
      </c>
    </row>
    <row r="795" spans="1:3" x14ac:dyDescent="0.3">
      <c r="A795" t="s">
        <v>1972</v>
      </c>
      <c r="B795" t="s">
        <v>10176</v>
      </c>
      <c r="C795" t="s">
        <v>1973</v>
      </c>
    </row>
    <row r="796" spans="1:3" x14ac:dyDescent="0.3">
      <c r="A796" t="s">
        <v>1974</v>
      </c>
      <c r="B796" t="s">
        <v>10177</v>
      </c>
      <c r="C796" t="s">
        <v>1975</v>
      </c>
    </row>
    <row r="797" spans="1:3" x14ac:dyDescent="0.3">
      <c r="A797" t="s">
        <v>1976</v>
      </c>
      <c r="B797" t="s">
        <v>9975</v>
      </c>
      <c r="C797" t="s">
        <v>1977</v>
      </c>
    </row>
    <row r="798" spans="1:3" x14ac:dyDescent="0.3">
      <c r="A798" t="s">
        <v>1978</v>
      </c>
      <c r="B798" t="s">
        <v>10178</v>
      </c>
      <c r="C798" t="s">
        <v>1979</v>
      </c>
    </row>
    <row r="799" spans="1:3" x14ac:dyDescent="0.3">
      <c r="A799" t="s">
        <v>1980</v>
      </c>
      <c r="B799" t="s">
        <v>1981</v>
      </c>
      <c r="C799" t="s">
        <v>1982</v>
      </c>
    </row>
    <row r="800" spans="1:3" x14ac:dyDescent="0.3">
      <c r="A800" t="s">
        <v>1983</v>
      </c>
      <c r="B800" t="s">
        <v>1984</v>
      </c>
      <c r="C800" t="s">
        <v>1985</v>
      </c>
    </row>
    <row r="801" spans="1:3" x14ac:dyDescent="0.3">
      <c r="A801" t="s">
        <v>1986</v>
      </c>
      <c r="B801" t="s">
        <v>1987</v>
      </c>
      <c r="C801" t="s">
        <v>1988</v>
      </c>
    </row>
    <row r="802" spans="1:3" x14ac:dyDescent="0.3">
      <c r="A802" t="s">
        <v>1989</v>
      </c>
      <c r="B802" t="s">
        <v>11024</v>
      </c>
      <c r="C802" t="s">
        <v>1990</v>
      </c>
    </row>
    <row r="803" spans="1:3" x14ac:dyDescent="0.3">
      <c r="A803" t="s">
        <v>1991</v>
      </c>
      <c r="B803" t="s">
        <v>9698</v>
      </c>
      <c r="C803" t="s">
        <v>1993</v>
      </c>
    </row>
    <row r="804" spans="1:3" x14ac:dyDescent="0.3">
      <c r="A804" t="s">
        <v>1991</v>
      </c>
      <c r="B804" t="s">
        <v>9698</v>
      </c>
      <c r="C804" t="s">
        <v>1992</v>
      </c>
    </row>
    <row r="805" spans="1:3" x14ac:dyDescent="0.3">
      <c r="A805" t="s">
        <v>1994</v>
      </c>
      <c r="B805" t="s">
        <v>1995</v>
      </c>
      <c r="C805" t="s">
        <v>1996</v>
      </c>
    </row>
    <row r="806" spans="1:3" x14ac:dyDescent="0.3">
      <c r="A806" t="s">
        <v>1997</v>
      </c>
      <c r="B806" t="s">
        <v>10770</v>
      </c>
      <c r="C806" t="s">
        <v>1998</v>
      </c>
    </row>
    <row r="807" spans="1:3" x14ac:dyDescent="0.3">
      <c r="A807" t="s">
        <v>1999</v>
      </c>
      <c r="B807" t="s">
        <v>2000</v>
      </c>
      <c r="C807" t="s">
        <v>2001</v>
      </c>
    </row>
    <row r="808" spans="1:3" x14ac:dyDescent="0.3">
      <c r="A808" t="s">
        <v>2002</v>
      </c>
      <c r="B808" t="s">
        <v>2003</v>
      </c>
      <c r="C808" t="s">
        <v>2004</v>
      </c>
    </row>
    <row r="809" spans="1:3" x14ac:dyDescent="0.3">
      <c r="A809" t="s">
        <v>2005</v>
      </c>
      <c r="B809" t="s">
        <v>2006</v>
      </c>
      <c r="C809" t="s">
        <v>2007</v>
      </c>
    </row>
    <row r="810" spans="1:3" x14ac:dyDescent="0.3">
      <c r="A810" t="s">
        <v>2008</v>
      </c>
      <c r="B810" t="s">
        <v>2009</v>
      </c>
      <c r="C810" t="s">
        <v>2010</v>
      </c>
    </row>
    <row r="811" spans="1:3" x14ac:dyDescent="0.3">
      <c r="A811" t="s">
        <v>2011</v>
      </c>
      <c r="B811" t="s">
        <v>2012</v>
      </c>
      <c r="C811" t="s">
        <v>2013</v>
      </c>
    </row>
    <row r="812" spans="1:3" x14ac:dyDescent="0.3">
      <c r="A812" t="s">
        <v>2014</v>
      </c>
      <c r="B812" t="s">
        <v>2015</v>
      </c>
      <c r="C812" t="s">
        <v>2016</v>
      </c>
    </row>
    <row r="813" spans="1:3" x14ac:dyDescent="0.3">
      <c r="A813" t="s">
        <v>2017</v>
      </c>
      <c r="B813" t="s">
        <v>2018</v>
      </c>
      <c r="C813" t="s">
        <v>2019</v>
      </c>
    </row>
    <row r="814" spans="1:3" x14ac:dyDescent="0.3">
      <c r="A814" t="s">
        <v>2020</v>
      </c>
      <c r="B814" t="s">
        <v>2021</v>
      </c>
      <c r="C814" t="s">
        <v>2022</v>
      </c>
    </row>
    <row r="815" spans="1:3" x14ac:dyDescent="0.3">
      <c r="A815" t="s">
        <v>2023</v>
      </c>
      <c r="B815" t="s">
        <v>2024</v>
      </c>
      <c r="C815" t="s">
        <v>2025</v>
      </c>
    </row>
    <row r="816" spans="1:3" x14ac:dyDescent="0.3">
      <c r="A816" t="s">
        <v>2026</v>
      </c>
      <c r="B816" t="s">
        <v>2027</v>
      </c>
      <c r="C816" t="s">
        <v>2028</v>
      </c>
    </row>
    <row r="817" spans="1:3" x14ac:dyDescent="0.3">
      <c r="A817" t="s">
        <v>2029</v>
      </c>
      <c r="B817" t="s">
        <v>2030</v>
      </c>
      <c r="C817" t="s">
        <v>2031</v>
      </c>
    </row>
    <row r="818" spans="1:3" x14ac:dyDescent="0.3">
      <c r="A818" t="s">
        <v>2032</v>
      </c>
      <c r="B818" t="s">
        <v>2033</v>
      </c>
      <c r="C818" t="s">
        <v>2034</v>
      </c>
    </row>
    <row r="819" spans="1:3" x14ac:dyDescent="0.3">
      <c r="A819" t="s">
        <v>2035</v>
      </c>
      <c r="B819" t="s">
        <v>2036</v>
      </c>
      <c r="C819" t="s">
        <v>2037</v>
      </c>
    </row>
    <row r="820" spans="1:3" x14ac:dyDescent="0.3">
      <c r="A820" t="s">
        <v>2035</v>
      </c>
      <c r="B820" t="s">
        <v>2036</v>
      </c>
      <c r="C820" t="s">
        <v>2038</v>
      </c>
    </row>
    <row r="821" spans="1:3" x14ac:dyDescent="0.3">
      <c r="A821" t="s">
        <v>2039</v>
      </c>
      <c r="B821" t="s">
        <v>2040</v>
      </c>
      <c r="C821" t="s">
        <v>2041</v>
      </c>
    </row>
    <row r="822" spans="1:3" x14ac:dyDescent="0.3">
      <c r="A822" t="s">
        <v>2042</v>
      </c>
      <c r="B822" t="s">
        <v>2043</v>
      </c>
      <c r="C822" t="s">
        <v>2044</v>
      </c>
    </row>
    <row r="823" spans="1:3" x14ac:dyDescent="0.3">
      <c r="A823" t="s">
        <v>2045</v>
      </c>
      <c r="B823" t="s">
        <v>2046</v>
      </c>
      <c r="C823" t="s">
        <v>2047</v>
      </c>
    </row>
    <row r="824" spans="1:3" x14ac:dyDescent="0.3">
      <c r="A824" t="s">
        <v>2048</v>
      </c>
      <c r="B824" t="s">
        <v>2049</v>
      </c>
      <c r="C824" t="s">
        <v>2050</v>
      </c>
    </row>
    <row r="825" spans="1:3" x14ac:dyDescent="0.3">
      <c r="A825" t="s">
        <v>2051</v>
      </c>
      <c r="B825" t="s">
        <v>2052</v>
      </c>
      <c r="C825" t="s">
        <v>2053</v>
      </c>
    </row>
    <row r="826" spans="1:3" x14ac:dyDescent="0.3">
      <c r="A826" t="s">
        <v>2054</v>
      </c>
      <c r="B826" t="s">
        <v>2055</v>
      </c>
      <c r="C826" t="s">
        <v>2056</v>
      </c>
    </row>
    <row r="827" spans="1:3" x14ac:dyDescent="0.3">
      <c r="A827" t="s">
        <v>2057</v>
      </c>
      <c r="B827" t="s">
        <v>2058</v>
      </c>
      <c r="C827" t="s">
        <v>2059</v>
      </c>
    </row>
    <row r="828" spans="1:3" x14ac:dyDescent="0.3">
      <c r="A828" t="s">
        <v>2060</v>
      </c>
      <c r="B828" t="s">
        <v>2061</v>
      </c>
      <c r="C828" t="s">
        <v>2062</v>
      </c>
    </row>
    <row r="829" spans="1:3" x14ac:dyDescent="0.3">
      <c r="A829" t="s">
        <v>2063</v>
      </c>
      <c r="B829" t="s">
        <v>2064</v>
      </c>
      <c r="C829" t="s">
        <v>2065</v>
      </c>
    </row>
    <row r="830" spans="1:3" x14ac:dyDescent="0.3">
      <c r="A830" t="s">
        <v>2066</v>
      </c>
      <c r="B830" t="s">
        <v>2067</v>
      </c>
      <c r="C830" t="s">
        <v>2068</v>
      </c>
    </row>
    <row r="831" spans="1:3" x14ac:dyDescent="0.3">
      <c r="A831" t="s">
        <v>2069</v>
      </c>
      <c r="B831" t="s">
        <v>10179</v>
      </c>
      <c r="C831" t="s">
        <v>2070</v>
      </c>
    </row>
    <row r="832" spans="1:3" x14ac:dyDescent="0.3">
      <c r="A832" t="s">
        <v>2071</v>
      </c>
      <c r="B832" t="s">
        <v>10600</v>
      </c>
      <c r="C832" t="s">
        <v>2073</v>
      </c>
    </row>
    <row r="833" spans="1:3" x14ac:dyDescent="0.3">
      <c r="A833" t="s">
        <v>2074</v>
      </c>
      <c r="B833" t="s">
        <v>2075</v>
      </c>
      <c r="C833" t="s">
        <v>2076</v>
      </c>
    </row>
    <row r="834" spans="1:3" x14ac:dyDescent="0.3">
      <c r="A834" t="s">
        <v>2077</v>
      </c>
      <c r="B834" t="s">
        <v>2078</v>
      </c>
      <c r="C834" t="s">
        <v>2079</v>
      </c>
    </row>
    <row r="835" spans="1:3" x14ac:dyDescent="0.3">
      <c r="A835" t="s">
        <v>2080</v>
      </c>
      <c r="B835" t="s">
        <v>2081</v>
      </c>
      <c r="C835" t="s">
        <v>2082</v>
      </c>
    </row>
    <row r="836" spans="1:3" x14ac:dyDescent="0.3">
      <c r="A836" t="s">
        <v>2083</v>
      </c>
      <c r="B836" t="s">
        <v>2084</v>
      </c>
      <c r="C836" t="s">
        <v>2085</v>
      </c>
    </row>
    <row r="837" spans="1:3" x14ac:dyDescent="0.3">
      <c r="A837" t="s">
        <v>2086</v>
      </c>
      <c r="B837" t="s">
        <v>2087</v>
      </c>
      <c r="C837" t="s">
        <v>2088</v>
      </c>
    </row>
    <row r="838" spans="1:3" x14ac:dyDescent="0.3">
      <c r="A838" t="s">
        <v>2089</v>
      </c>
      <c r="B838" t="s">
        <v>2090</v>
      </c>
      <c r="C838" t="s">
        <v>2091</v>
      </c>
    </row>
    <row r="839" spans="1:3" x14ac:dyDescent="0.3">
      <c r="A839" t="s">
        <v>2092</v>
      </c>
      <c r="B839" t="s">
        <v>10794</v>
      </c>
      <c r="C839" t="s">
        <v>108</v>
      </c>
    </row>
    <row r="840" spans="1:3" x14ac:dyDescent="0.3">
      <c r="A840" t="s">
        <v>2093</v>
      </c>
      <c r="B840" t="s">
        <v>2094</v>
      </c>
      <c r="C840" t="s">
        <v>2095</v>
      </c>
    </row>
    <row r="841" spans="1:3" x14ac:dyDescent="0.3">
      <c r="A841" t="s">
        <v>2096</v>
      </c>
      <c r="B841" t="s">
        <v>2097</v>
      </c>
      <c r="C841" t="s">
        <v>2098</v>
      </c>
    </row>
    <row r="842" spans="1:3" x14ac:dyDescent="0.3">
      <c r="A842" t="s">
        <v>2099</v>
      </c>
      <c r="B842" t="s">
        <v>2100</v>
      </c>
      <c r="C842" t="s">
        <v>2101</v>
      </c>
    </row>
    <row r="843" spans="1:3" x14ac:dyDescent="0.3">
      <c r="A843" t="s">
        <v>2102</v>
      </c>
      <c r="B843" t="s">
        <v>2103</v>
      </c>
      <c r="C843" t="s">
        <v>2104</v>
      </c>
    </row>
    <row r="844" spans="1:3" x14ac:dyDescent="0.3">
      <c r="A844" t="s">
        <v>2105</v>
      </c>
      <c r="B844" t="s">
        <v>2106</v>
      </c>
      <c r="C844" t="s">
        <v>2107</v>
      </c>
    </row>
    <row r="845" spans="1:3" x14ac:dyDescent="0.3">
      <c r="A845" t="s">
        <v>2105</v>
      </c>
      <c r="B845" t="s">
        <v>2106</v>
      </c>
      <c r="C845" t="s">
        <v>2108</v>
      </c>
    </row>
    <row r="846" spans="1:3" x14ac:dyDescent="0.3">
      <c r="A846" t="s">
        <v>2109</v>
      </c>
      <c r="B846" t="s">
        <v>2110</v>
      </c>
      <c r="C846" t="s">
        <v>2111</v>
      </c>
    </row>
    <row r="847" spans="1:3" x14ac:dyDescent="0.3">
      <c r="A847" t="s">
        <v>2109</v>
      </c>
      <c r="B847" t="s">
        <v>2110</v>
      </c>
      <c r="C847" t="s">
        <v>2112</v>
      </c>
    </row>
    <row r="848" spans="1:3" x14ac:dyDescent="0.3">
      <c r="A848" t="s">
        <v>2113</v>
      </c>
      <c r="B848" t="s">
        <v>2114</v>
      </c>
      <c r="C848" t="s">
        <v>2115</v>
      </c>
    </row>
    <row r="849" spans="1:3" x14ac:dyDescent="0.3">
      <c r="A849" t="s">
        <v>2116</v>
      </c>
      <c r="B849" t="s">
        <v>2117</v>
      </c>
      <c r="C849" t="s">
        <v>2118</v>
      </c>
    </row>
    <row r="850" spans="1:3" x14ac:dyDescent="0.3">
      <c r="A850" t="s">
        <v>2119</v>
      </c>
      <c r="B850" t="s">
        <v>2120</v>
      </c>
      <c r="C850" t="s">
        <v>2121</v>
      </c>
    </row>
    <row r="851" spans="1:3" x14ac:dyDescent="0.3">
      <c r="A851" t="s">
        <v>2122</v>
      </c>
      <c r="B851" t="s">
        <v>11026</v>
      </c>
      <c r="C851" t="s">
        <v>2123</v>
      </c>
    </row>
    <row r="852" spans="1:3" x14ac:dyDescent="0.3">
      <c r="A852" t="s">
        <v>2124</v>
      </c>
      <c r="B852" t="s">
        <v>11028</v>
      </c>
      <c r="C852" t="s">
        <v>2125</v>
      </c>
    </row>
    <row r="853" spans="1:3" x14ac:dyDescent="0.3">
      <c r="A853" t="s">
        <v>2126</v>
      </c>
      <c r="B853" t="s">
        <v>11030</v>
      </c>
      <c r="C853" t="s">
        <v>2127</v>
      </c>
    </row>
    <row r="854" spans="1:3" x14ac:dyDescent="0.3">
      <c r="A854" t="s">
        <v>2128</v>
      </c>
      <c r="B854" t="s">
        <v>10230</v>
      </c>
      <c r="C854" t="s">
        <v>2129</v>
      </c>
    </row>
    <row r="855" spans="1:3" x14ac:dyDescent="0.3">
      <c r="A855" t="s">
        <v>2130</v>
      </c>
      <c r="B855" t="s">
        <v>10231</v>
      </c>
      <c r="C855" t="s">
        <v>2131</v>
      </c>
    </row>
    <row r="856" spans="1:3" x14ac:dyDescent="0.3">
      <c r="A856" t="s">
        <v>2132</v>
      </c>
      <c r="B856" t="s">
        <v>10232</v>
      </c>
      <c r="C856" t="s">
        <v>2133</v>
      </c>
    </row>
    <row r="857" spans="1:3" x14ac:dyDescent="0.3">
      <c r="A857" t="s">
        <v>2134</v>
      </c>
      <c r="B857" t="s">
        <v>2135</v>
      </c>
      <c r="C857" t="s">
        <v>2136</v>
      </c>
    </row>
    <row r="858" spans="1:3" x14ac:dyDescent="0.3">
      <c r="A858" t="s">
        <v>2137</v>
      </c>
      <c r="B858" t="s">
        <v>11037</v>
      </c>
      <c r="C858" t="s">
        <v>2138</v>
      </c>
    </row>
    <row r="859" spans="1:3" x14ac:dyDescent="0.3">
      <c r="A859" t="s">
        <v>2139</v>
      </c>
      <c r="B859" t="s">
        <v>9755</v>
      </c>
      <c r="C859" t="s">
        <v>2140</v>
      </c>
    </row>
    <row r="860" spans="1:3" x14ac:dyDescent="0.3">
      <c r="A860" t="s">
        <v>2141</v>
      </c>
      <c r="B860" t="s">
        <v>11038</v>
      </c>
      <c r="C860" t="s">
        <v>2142</v>
      </c>
    </row>
    <row r="861" spans="1:3" x14ac:dyDescent="0.3">
      <c r="A861" t="s">
        <v>2143</v>
      </c>
      <c r="B861" t="s">
        <v>11039</v>
      </c>
      <c r="C861" t="s">
        <v>2144</v>
      </c>
    </row>
    <row r="862" spans="1:3" x14ac:dyDescent="0.3">
      <c r="A862" t="s">
        <v>2145</v>
      </c>
      <c r="B862" t="s">
        <v>2146</v>
      </c>
      <c r="C862" t="s">
        <v>2147</v>
      </c>
    </row>
    <row r="863" spans="1:3" x14ac:dyDescent="0.3">
      <c r="A863" t="s">
        <v>2148</v>
      </c>
      <c r="B863" t="s">
        <v>11042</v>
      </c>
      <c r="C863" t="s">
        <v>2149</v>
      </c>
    </row>
    <row r="864" spans="1:3" x14ac:dyDescent="0.3">
      <c r="A864" t="s">
        <v>2150</v>
      </c>
      <c r="B864" t="s">
        <v>11043</v>
      </c>
      <c r="C864" t="s">
        <v>2151</v>
      </c>
    </row>
    <row r="865" spans="1:3" x14ac:dyDescent="0.3">
      <c r="A865" t="s">
        <v>2152</v>
      </c>
      <c r="B865" t="s">
        <v>11044</v>
      </c>
      <c r="C865" t="s">
        <v>2153</v>
      </c>
    </row>
    <row r="866" spans="1:3" x14ac:dyDescent="0.3">
      <c r="A866" t="s">
        <v>2154</v>
      </c>
      <c r="B866" t="s">
        <v>11046</v>
      </c>
      <c r="C866" t="s">
        <v>2155</v>
      </c>
    </row>
    <row r="867" spans="1:3" x14ac:dyDescent="0.3">
      <c r="A867" t="s">
        <v>2156</v>
      </c>
      <c r="B867" t="s">
        <v>10235</v>
      </c>
      <c r="C867" t="s">
        <v>2157</v>
      </c>
    </row>
    <row r="868" spans="1:3" x14ac:dyDescent="0.3">
      <c r="A868" t="s">
        <v>2158</v>
      </c>
      <c r="B868" t="s">
        <v>11047</v>
      </c>
      <c r="C868" t="s">
        <v>2159</v>
      </c>
    </row>
    <row r="869" spans="1:3" x14ac:dyDescent="0.3">
      <c r="A869" t="s">
        <v>2160</v>
      </c>
      <c r="B869" t="s">
        <v>2161</v>
      </c>
      <c r="C869" t="s">
        <v>2162</v>
      </c>
    </row>
    <row r="870" spans="1:3" x14ac:dyDescent="0.3">
      <c r="A870" t="s">
        <v>2163</v>
      </c>
      <c r="B870" t="s">
        <v>2164</v>
      </c>
      <c r="C870" t="s">
        <v>2165</v>
      </c>
    </row>
    <row r="871" spans="1:3" x14ac:dyDescent="0.3">
      <c r="A871" t="s">
        <v>2166</v>
      </c>
      <c r="B871" t="s">
        <v>2167</v>
      </c>
      <c r="C871" t="s">
        <v>2168</v>
      </c>
    </row>
    <row r="872" spans="1:3" x14ac:dyDescent="0.3">
      <c r="A872" t="s">
        <v>2169</v>
      </c>
      <c r="B872" t="s">
        <v>2170</v>
      </c>
      <c r="C872" t="s">
        <v>2171</v>
      </c>
    </row>
    <row r="873" spans="1:3" x14ac:dyDescent="0.3">
      <c r="A873" t="s">
        <v>2172</v>
      </c>
      <c r="B873" t="s">
        <v>2173</v>
      </c>
      <c r="C873" t="s">
        <v>2174</v>
      </c>
    </row>
    <row r="874" spans="1:3" x14ac:dyDescent="0.3">
      <c r="A874" t="s">
        <v>2175</v>
      </c>
      <c r="B874" t="s">
        <v>2176</v>
      </c>
      <c r="C874" t="s">
        <v>2177</v>
      </c>
    </row>
    <row r="875" spans="1:3" x14ac:dyDescent="0.3">
      <c r="A875" t="s">
        <v>2178</v>
      </c>
      <c r="B875" t="s">
        <v>2179</v>
      </c>
      <c r="C875" t="s">
        <v>2180</v>
      </c>
    </row>
    <row r="876" spans="1:3" x14ac:dyDescent="0.3">
      <c r="A876" t="s">
        <v>2178</v>
      </c>
      <c r="B876" t="s">
        <v>2179</v>
      </c>
      <c r="C876" t="s">
        <v>2181</v>
      </c>
    </row>
    <row r="877" spans="1:3" x14ac:dyDescent="0.3">
      <c r="A877" t="s">
        <v>2182</v>
      </c>
      <c r="B877" t="s">
        <v>2183</v>
      </c>
      <c r="C877" t="s">
        <v>2184</v>
      </c>
    </row>
    <row r="878" spans="1:3" x14ac:dyDescent="0.3">
      <c r="A878" t="s">
        <v>2185</v>
      </c>
      <c r="B878" t="s">
        <v>2186</v>
      </c>
      <c r="C878" t="s">
        <v>2187</v>
      </c>
    </row>
    <row r="879" spans="1:3" x14ac:dyDescent="0.3">
      <c r="A879" t="s">
        <v>2188</v>
      </c>
      <c r="B879" t="s">
        <v>2189</v>
      </c>
      <c r="C879" t="s">
        <v>2190</v>
      </c>
    </row>
    <row r="880" spans="1:3" x14ac:dyDescent="0.3">
      <c r="A880" t="s">
        <v>2191</v>
      </c>
      <c r="B880" t="s">
        <v>2192</v>
      </c>
      <c r="C880" t="s">
        <v>2193</v>
      </c>
    </row>
    <row r="881" spans="1:3" x14ac:dyDescent="0.3">
      <c r="A881" t="s">
        <v>2194</v>
      </c>
      <c r="B881" t="s">
        <v>2195</v>
      </c>
      <c r="C881" t="s">
        <v>2196</v>
      </c>
    </row>
    <row r="882" spans="1:3" x14ac:dyDescent="0.3">
      <c r="A882" t="s">
        <v>2197</v>
      </c>
      <c r="B882" t="s">
        <v>10779</v>
      </c>
      <c r="C882" t="s">
        <v>2198</v>
      </c>
    </row>
    <row r="883" spans="1:3" x14ac:dyDescent="0.3">
      <c r="A883" t="s">
        <v>2199</v>
      </c>
      <c r="B883" t="s">
        <v>2200</v>
      </c>
      <c r="C883" t="s">
        <v>2201</v>
      </c>
    </row>
    <row r="884" spans="1:3" x14ac:dyDescent="0.3">
      <c r="A884" t="s">
        <v>2199</v>
      </c>
      <c r="B884" t="s">
        <v>2200</v>
      </c>
      <c r="C884" t="s">
        <v>2202</v>
      </c>
    </row>
    <row r="885" spans="1:3" x14ac:dyDescent="0.3">
      <c r="A885" t="s">
        <v>2203</v>
      </c>
      <c r="B885" t="s">
        <v>9978</v>
      </c>
      <c r="C885" t="s">
        <v>2204</v>
      </c>
    </row>
    <row r="886" spans="1:3" x14ac:dyDescent="0.3">
      <c r="A886" t="s">
        <v>2205</v>
      </c>
      <c r="B886" t="s">
        <v>2206</v>
      </c>
      <c r="C886" t="s">
        <v>2207</v>
      </c>
    </row>
    <row r="887" spans="1:3" x14ac:dyDescent="0.3">
      <c r="A887" t="s">
        <v>2205</v>
      </c>
      <c r="B887" t="s">
        <v>2206</v>
      </c>
      <c r="C887" t="s">
        <v>2208</v>
      </c>
    </row>
    <row r="888" spans="1:3" x14ac:dyDescent="0.3">
      <c r="A888" t="s">
        <v>2209</v>
      </c>
      <c r="B888" t="s">
        <v>2210</v>
      </c>
      <c r="C888" t="s">
        <v>2211</v>
      </c>
    </row>
    <row r="889" spans="1:3" x14ac:dyDescent="0.3">
      <c r="A889" t="s">
        <v>2212</v>
      </c>
      <c r="B889" t="s">
        <v>2213</v>
      </c>
      <c r="C889" t="s">
        <v>2214</v>
      </c>
    </row>
    <row r="890" spans="1:3" x14ac:dyDescent="0.3">
      <c r="A890" t="s">
        <v>2215</v>
      </c>
      <c r="B890" t="s">
        <v>2216</v>
      </c>
      <c r="C890" t="s">
        <v>2217</v>
      </c>
    </row>
    <row r="891" spans="1:3" x14ac:dyDescent="0.3">
      <c r="A891" t="s">
        <v>2218</v>
      </c>
      <c r="B891" t="s">
        <v>2219</v>
      </c>
      <c r="C891" t="s">
        <v>2220</v>
      </c>
    </row>
    <row r="892" spans="1:3" x14ac:dyDescent="0.3">
      <c r="A892" t="s">
        <v>2221</v>
      </c>
      <c r="B892" t="s">
        <v>2222</v>
      </c>
      <c r="C892" t="s">
        <v>2223</v>
      </c>
    </row>
    <row r="893" spans="1:3" x14ac:dyDescent="0.3">
      <c r="A893" t="s">
        <v>2224</v>
      </c>
      <c r="B893" t="s">
        <v>2225</v>
      </c>
      <c r="C893" t="s">
        <v>2226</v>
      </c>
    </row>
    <row r="894" spans="1:3" x14ac:dyDescent="0.3">
      <c r="A894" t="s">
        <v>2227</v>
      </c>
      <c r="B894" t="s">
        <v>2228</v>
      </c>
      <c r="C894" t="s">
        <v>2229</v>
      </c>
    </row>
    <row r="895" spans="1:3" x14ac:dyDescent="0.3">
      <c r="A895" t="s">
        <v>2230</v>
      </c>
      <c r="B895" t="s">
        <v>2231</v>
      </c>
      <c r="C895" t="s">
        <v>2232</v>
      </c>
    </row>
    <row r="896" spans="1:3" x14ac:dyDescent="0.3">
      <c r="A896" t="s">
        <v>2233</v>
      </c>
      <c r="B896" t="s">
        <v>2234</v>
      </c>
      <c r="C896" t="s">
        <v>2235</v>
      </c>
    </row>
    <row r="897" spans="1:3" x14ac:dyDescent="0.3">
      <c r="A897" t="s">
        <v>2236</v>
      </c>
      <c r="B897" t="s">
        <v>2237</v>
      </c>
      <c r="C897" t="s">
        <v>2238</v>
      </c>
    </row>
    <row r="898" spans="1:3" x14ac:dyDescent="0.3">
      <c r="A898" t="s">
        <v>2239</v>
      </c>
      <c r="B898" t="s">
        <v>2240</v>
      </c>
      <c r="C898" t="s">
        <v>2241</v>
      </c>
    </row>
    <row r="899" spans="1:3" x14ac:dyDescent="0.3">
      <c r="A899" t="s">
        <v>2242</v>
      </c>
      <c r="B899" t="s">
        <v>2243</v>
      </c>
      <c r="C899" t="s">
        <v>2244</v>
      </c>
    </row>
    <row r="900" spans="1:3" x14ac:dyDescent="0.3">
      <c r="A900" t="s">
        <v>2245</v>
      </c>
      <c r="B900" t="s">
        <v>2246</v>
      </c>
      <c r="C900" t="s">
        <v>2247</v>
      </c>
    </row>
    <row r="901" spans="1:3" x14ac:dyDescent="0.3">
      <c r="A901" t="s">
        <v>2248</v>
      </c>
      <c r="B901" t="s">
        <v>2249</v>
      </c>
      <c r="C901" t="s">
        <v>2250</v>
      </c>
    </row>
    <row r="902" spans="1:3" x14ac:dyDescent="0.3">
      <c r="A902" t="s">
        <v>2251</v>
      </c>
      <c r="B902" t="s">
        <v>2252</v>
      </c>
      <c r="C902" t="s">
        <v>2253</v>
      </c>
    </row>
    <row r="903" spans="1:3" x14ac:dyDescent="0.3">
      <c r="A903" t="s">
        <v>2254</v>
      </c>
      <c r="B903" t="s">
        <v>2255</v>
      </c>
      <c r="C903" t="s">
        <v>2256</v>
      </c>
    </row>
    <row r="904" spans="1:3" x14ac:dyDescent="0.3">
      <c r="A904" t="s">
        <v>2257</v>
      </c>
      <c r="B904" t="s">
        <v>2258</v>
      </c>
      <c r="C904" t="s">
        <v>2259</v>
      </c>
    </row>
    <row r="905" spans="1:3" x14ac:dyDescent="0.3">
      <c r="A905" t="s">
        <v>2260</v>
      </c>
      <c r="B905" t="s">
        <v>2261</v>
      </c>
      <c r="C905" t="s">
        <v>2262</v>
      </c>
    </row>
    <row r="906" spans="1:3" x14ac:dyDescent="0.3">
      <c r="A906" t="s">
        <v>2263</v>
      </c>
      <c r="B906" t="s">
        <v>2264</v>
      </c>
      <c r="C906" t="s">
        <v>2265</v>
      </c>
    </row>
    <row r="907" spans="1:3" x14ac:dyDescent="0.3">
      <c r="A907" t="s">
        <v>2266</v>
      </c>
      <c r="B907" t="s">
        <v>2267</v>
      </c>
      <c r="C907" t="s">
        <v>2268</v>
      </c>
    </row>
    <row r="908" spans="1:3" x14ac:dyDescent="0.3">
      <c r="A908" t="s">
        <v>2269</v>
      </c>
      <c r="B908" t="s">
        <v>2270</v>
      </c>
      <c r="C908" t="s">
        <v>2271</v>
      </c>
    </row>
    <row r="909" spans="1:3" x14ac:dyDescent="0.3">
      <c r="A909" t="s">
        <v>2272</v>
      </c>
      <c r="B909" t="s">
        <v>2273</v>
      </c>
      <c r="C909" t="s">
        <v>2274</v>
      </c>
    </row>
    <row r="910" spans="1:3" x14ac:dyDescent="0.3">
      <c r="A910" t="s">
        <v>2275</v>
      </c>
      <c r="B910" t="s">
        <v>2276</v>
      </c>
      <c r="C910" t="s">
        <v>2277</v>
      </c>
    </row>
    <row r="911" spans="1:3" x14ac:dyDescent="0.3">
      <c r="A911" t="s">
        <v>2278</v>
      </c>
      <c r="B911" t="s">
        <v>2279</v>
      </c>
      <c r="C911" t="s">
        <v>2280</v>
      </c>
    </row>
    <row r="912" spans="1:3" x14ac:dyDescent="0.3">
      <c r="A912" t="s">
        <v>2281</v>
      </c>
      <c r="B912" t="s">
        <v>2282</v>
      </c>
      <c r="C912" t="s">
        <v>2283</v>
      </c>
    </row>
    <row r="913" spans="1:3" x14ac:dyDescent="0.3">
      <c r="A913" t="s">
        <v>2284</v>
      </c>
      <c r="B913" t="s">
        <v>2285</v>
      </c>
      <c r="C913" t="s">
        <v>2286</v>
      </c>
    </row>
    <row r="914" spans="1:3" x14ac:dyDescent="0.3">
      <c r="A914" t="s">
        <v>2287</v>
      </c>
      <c r="B914" t="s">
        <v>2288</v>
      </c>
      <c r="C914" t="s">
        <v>2289</v>
      </c>
    </row>
    <row r="915" spans="1:3" x14ac:dyDescent="0.3">
      <c r="A915" t="s">
        <v>2290</v>
      </c>
      <c r="B915" t="s">
        <v>2291</v>
      </c>
      <c r="C915" t="s">
        <v>2292</v>
      </c>
    </row>
    <row r="916" spans="1:3" x14ac:dyDescent="0.3">
      <c r="A916" t="s">
        <v>2293</v>
      </c>
      <c r="B916" t="s">
        <v>2294</v>
      </c>
      <c r="C916" t="s">
        <v>2295</v>
      </c>
    </row>
    <row r="917" spans="1:3" x14ac:dyDescent="0.3">
      <c r="A917" t="s">
        <v>2296</v>
      </c>
      <c r="B917" t="s">
        <v>2297</v>
      </c>
      <c r="C917" t="s">
        <v>2298</v>
      </c>
    </row>
    <row r="918" spans="1:3" x14ac:dyDescent="0.3">
      <c r="A918" t="s">
        <v>2299</v>
      </c>
      <c r="B918" t="s">
        <v>2300</v>
      </c>
      <c r="C918" t="s">
        <v>2301</v>
      </c>
    </row>
    <row r="919" spans="1:3" x14ac:dyDescent="0.3">
      <c r="A919" t="s">
        <v>2302</v>
      </c>
      <c r="B919" t="s">
        <v>2303</v>
      </c>
      <c r="C919" t="s">
        <v>2304</v>
      </c>
    </row>
    <row r="920" spans="1:3" x14ac:dyDescent="0.3">
      <c r="A920" t="s">
        <v>2305</v>
      </c>
      <c r="B920" t="s">
        <v>2306</v>
      </c>
      <c r="C920" t="s">
        <v>2307</v>
      </c>
    </row>
    <row r="921" spans="1:3" x14ac:dyDescent="0.3">
      <c r="A921" t="s">
        <v>2308</v>
      </c>
      <c r="B921" t="s">
        <v>2309</v>
      </c>
      <c r="C921" t="s">
        <v>2310</v>
      </c>
    </row>
    <row r="922" spans="1:3" x14ac:dyDescent="0.3">
      <c r="A922" t="s">
        <v>2311</v>
      </c>
      <c r="B922" t="s">
        <v>2312</v>
      </c>
      <c r="C922" t="s">
        <v>2313</v>
      </c>
    </row>
    <row r="923" spans="1:3" x14ac:dyDescent="0.3">
      <c r="A923" t="s">
        <v>2314</v>
      </c>
      <c r="B923" t="s">
        <v>2315</v>
      </c>
      <c r="C923" t="s">
        <v>2316</v>
      </c>
    </row>
    <row r="924" spans="1:3" x14ac:dyDescent="0.3">
      <c r="A924" t="s">
        <v>2317</v>
      </c>
      <c r="B924" t="s">
        <v>2318</v>
      </c>
      <c r="C924" t="s">
        <v>2319</v>
      </c>
    </row>
    <row r="925" spans="1:3" x14ac:dyDescent="0.3">
      <c r="A925" t="s">
        <v>2320</v>
      </c>
      <c r="B925" t="s">
        <v>2321</v>
      </c>
      <c r="C925" t="s">
        <v>2322</v>
      </c>
    </row>
    <row r="926" spans="1:3" x14ac:dyDescent="0.3">
      <c r="A926" t="s">
        <v>2323</v>
      </c>
      <c r="B926" t="s">
        <v>2324</v>
      </c>
      <c r="C926" t="s">
        <v>2325</v>
      </c>
    </row>
    <row r="927" spans="1:3" x14ac:dyDescent="0.3">
      <c r="A927" t="s">
        <v>2323</v>
      </c>
      <c r="B927" t="s">
        <v>2324</v>
      </c>
      <c r="C927" t="s">
        <v>2326</v>
      </c>
    </row>
    <row r="928" spans="1:3" x14ac:dyDescent="0.3">
      <c r="A928" t="s">
        <v>2327</v>
      </c>
      <c r="B928" t="s">
        <v>2328</v>
      </c>
      <c r="C928" t="s">
        <v>2329</v>
      </c>
    </row>
    <row r="929" spans="1:3" x14ac:dyDescent="0.3">
      <c r="A929" t="s">
        <v>2330</v>
      </c>
      <c r="B929" t="s">
        <v>2331</v>
      </c>
      <c r="C929" t="s">
        <v>2332</v>
      </c>
    </row>
    <row r="930" spans="1:3" x14ac:dyDescent="0.3">
      <c r="A930" t="s">
        <v>2330</v>
      </c>
      <c r="B930" t="s">
        <v>2331</v>
      </c>
      <c r="C930" t="s">
        <v>2333</v>
      </c>
    </row>
    <row r="931" spans="1:3" x14ac:dyDescent="0.3">
      <c r="A931" t="s">
        <v>2334</v>
      </c>
      <c r="B931" t="s">
        <v>2335</v>
      </c>
      <c r="C931" t="s">
        <v>2336</v>
      </c>
    </row>
    <row r="932" spans="1:3" x14ac:dyDescent="0.3">
      <c r="A932" t="s">
        <v>2334</v>
      </c>
      <c r="B932" t="s">
        <v>2335</v>
      </c>
      <c r="C932" t="s">
        <v>2337</v>
      </c>
    </row>
    <row r="933" spans="1:3" x14ac:dyDescent="0.3">
      <c r="A933" t="s">
        <v>2338</v>
      </c>
      <c r="B933" t="s">
        <v>2339</v>
      </c>
      <c r="C933" t="s">
        <v>2340</v>
      </c>
    </row>
    <row r="934" spans="1:3" x14ac:dyDescent="0.3">
      <c r="A934" t="s">
        <v>2338</v>
      </c>
      <c r="B934" t="s">
        <v>2339</v>
      </c>
      <c r="C934" t="s">
        <v>2341</v>
      </c>
    </row>
    <row r="935" spans="1:3" x14ac:dyDescent="0.3">
      <c r="A935" t="s">
        <v>2342</v>
      </c>
      <c r="B935" t="s">
        <v>2343</v>
      </c>
      <c r="C935" t="s">
        <v>2344</v>
      </c>
    </row>
    <row r="936" spans="1:3" x14ac:dyDescent="0.3">
      <c r="A936" t="s">
        <v>2345</v>
      </c>
      <c r="B936" t="s">
        <v>2346</v>
      </c>
      <c r="C936" t="s">
        <v>2347</v>
      </c>
    </row>
    <row r="937" spans="1:3" x14ac:dyDescent="0.3">
      <c r="A937" t="s">
        <v>2348</v>
      </c>
      <c r="B937" t="s">
        <v>2349</v>
      </c>
      <c r="C937" t="s">
        <v>2350</v>
      </c>
    </row>
    <row r="938" spans="1:3" x14ac:dyDescent="0.3">
      <c r="A938" t="s">
        <v>2351</v>
      </c>
      <c r="B938" t="s">
        <v>2352</v>
      </c>
      <c r="C938" t="s">
        <v>2353</v>
      </c>
    </row>
    <row r="939" spans="1:3" x14ac:dyDescent="0.3">
      <c r="A939" t="s">
        <v>2354</v>
      </c>
      <c r="B939" t="s">
        <v>2355</v>
      </c>
      <c r="C939" t="s">
        <v>2356</v>
      </c>
    </row>
    <row r="940" spans="1:3" x14ac:dyDescent="0.3">
      <c r="A940" t="s">
        <v>2357</v>
      </c>
      <c r="B940" t="s">
        <v>2358</v>
      </c>
      <c r="C940" t="s">
        <v>2359</v>
      </c>
    </row>
    <row r="941" spans="1:3" x14ac:dyDescent="0.3">
      <c r="A941" t="s">
        <v>2360</v>
      </c>
      <c r="B941" t="s">
        <v>2361</v>
      </c>
      <c r="C941" t="s">
        <v>2362</v>
      </c>
    </row>
    <row r="942" spans="1:3" x14ac:dyDescent="0.3">
      <c r="A942" t="s">
        <v>2363</v>
      </c>
      <c r="B942" t="s">
        <v>2364</v>
      </c>
      <c r="C942" t="s">
        <v>2365</v>
      </c>
    </row>
    <row r="943" spans="1:3" x14ac:dyDescent="0.3">
      <c r="A943" t="s">
        <v>2366</v>
      </c>
      <c r="B943" t="s">
        <v>2367</v>
      </c>
      <c r="C943" t="s">
        <v>2368</v>
      </c>
    </row>
    <row r="944" spans="1:3" x14ac:dyDescent="0.3">
      <c r="A944" t="s">
        <v>2369</v>
      </c>
      <c r="B944" t="s">
        <v>2370</v>
      </c>
      <c r="C944" t="s">
        <v>2371</v>
      </c>
    </row>
    <row r="945" spans="1:3" x14ac:dyDescent="0.3">
      <c r="A945" t="s">
        <v>2372</v>
      </c>
      <c r="B945" t="s">
        <v>2373</v>
      </c>
      <c r="C945" t="s">
        <v>2374</v>
      </c>
    </row>
    <row r="946" spans="1:3" x14ac:dyDescent="0.3">
      <c r="A946" t="s">
        <v>2375</v>
      </c>
      <c r="B946" t="s">
        <v>2376</v>
      </c>
      <c r="C946" t="s">
        <v>2377</v>
      </c>
    </row>
    <row r="947" spans="1:3" x14ac:dyDescent="0.3">
      <c r="A947" t="s">
        <v>2378</v>
      </c>
      <c r="B947" t="s">
        <v>2379</v>
      </c>
      <c r="C947" t="s">
        <v>2380</v>
      </c>
    </row>
    <row r="948" spans="1:3" x14ac:dyDescent="0.3">
      <c r="A948" t="s">
        <v>2381</v>
      </c>
      <c r="B948" t="s">
        <v>2382</v>
      </c>
      <c r="C948" t="s">
        <v>2383</v>
      </c>
    </row>
    <row r="949" spans="1:3" x14ac:dyDescent="0.3">
      <c r="A949" t="s">
        <v>2384</v>
      </c>
      <c r="B949" t="s">
        <v>868</v>
      </c>
      <c r="C949" t="s">
        <v>2385</v>
      </c>
    </row>
    <row r="950" spans="1:3" x14ac:dyDescent="0.3">
      <c r="A950" t="s">
        <v>2384</v>
      </c>
      <c r="B950" t="s">
        <v>868</v>
      </c>
      <c r="C950" t="s">
        <v>2386</v>
      </c>
    </row>
    <row r="951" spans="1:3" x14ac:dyDescent="0.3">
      <c r="A951" t="s">
        <v>2387</v>
      </c>
      <c r="B951" t="s">
        <v>2388</v>
      </c>
      <c r="C951" t="s">
        <v>2389</v>
      </c>
    </row>
    <row r="952" spans="1:3" x14ac:dyDescent="0.3">
      <c r="A952" t="s">
        <v>2390</v>
      </c>
      <c r="B952" t="s">
        <v>2391</v>
      </c>
      <c r="C952" t="s">
        <v>2392</v>
      </c>
    </row>
    <row r="953" spans="1:3" x14ac:dyDescent="0.3">
      <c r="A953" t="s">
        <v>2393</v>
      </c>
      <c r="B953" t="s">
        <v>2394</v>
      </c>
      <c r="C953" t="s">
        <v>2395</v>
      </c>
    </row>
    <row r="954" spans="1:3" x14ac:dyDescent="0.3">
      <c r="A954" t="s">
        <v>2396</v>
      </c>
      <c r="B954" t="s">
        <v>2397</v>
      </c>
      <c r="C954" t="s">
        <v>2398</v>
      </c>
    </row>
    <row r="955" spans="1:3" x14ac:dyDescent="0.3">
      <c r="A955" t="s">
        <v>2399</v>
      </c>
      <c r="B955" t="s">
        <v>2400</v>
      </c>
      <c r="C955" t="s">
        <v>2401</v>
      </c>
    </row>
    <row r="956" spans="1:3" x14ac:dyDescent="0.3">
      <c r="A956" t="s">
        <v>2402</v>
      </c>
      <c r="B956" t="s">
        <v>2403</v>
      </c>
      <c r="C956" t="s">
        <v>2404</v>
      </c>
    </row>
    <row r="957" spans="1:3" x14ac:dyDescent="0.3">
      <c r="A957" t="s">
        <v>2405</v>
      </c>
      <c r="B957" t="s">
        <v>2406</v>
      </c>
      <c r="C957" t="s">
        <v>2407</v>
      </c>
    </row>
    <row r="958" spans="1:3" x14ac:dyDescent="0.3">
      <c r="A958" t="s">
        <v>2408</v>
      </c>
      <c r="B958" t="s">
        <v>2409</v>
      </c>
      <c r="C958" t="s">
        <v>2410</v>
      </c>
    </row>
    <row r="959" spans="1:3" x14ac:dyDescent="0.3">
      <c r="A959" t="s">
        <v>2411</v>
      </c>
      <c r="B959" t="s">
        <v>2412</v>
      </c>
      <c r="C959" t="s">
        <v>2413</v>
      </c>
    </row>
    <row r="960" spans="1:3" x14ac:dyDescent="0.3">
      <c r="A960" t="s">
        <v>2414</v>
      </c>
      <c r="B960" t="s">
        <v>2415</v>
      </c>
      <c r="C960" t="s">
        <v>2416</v>
      </c>
    </row>
    <row r="961" spans="1:3" x14ac:dyDescent="0.3">
      <c r="A961" t="s">
        <v>2417</v>
      </c>
      <c r="B961" t="s">
        <v>2418</v>
      </c>
      <c r="C961" t="s">
        <v>2419</v>
      </c>
    </row>
    <row r="962" spans="1:3" x14ac:dyDescent="0.3">
      <c r="A962" t="s">
        <v>2420</v>
      </c>
      <c r="B962" t="s">
        <v>2421</v>
      </c>
      <c r="C962" t="s">
        <v>2422</v>
      </c>
    </row>
    <row r="963" spans="1:3" x14ac:dyDescent="0.3">
      <c r="A963" t="s">
        <v>2423</v>
      </c>
      <c r="B963" t="s">
        <v>2424</v>
      </c>
      <c r="C963" t="s">
        <v>2425</v>
      </c>
    </row>
    <row r="964" spans="1:3" x14ac:dyDescent="0.3">
      <c r="A964" t="s">
        <v>2426</v>
      </c>
      <c r="B964" t="s">
        <v>2427</v>
      </c>
      <c r="C964" t="s">
        <v>2428</v>
      </c>
    </row>
    <row r="965" spans="1:3" x14ac:dyDescent="0.3">
      <c r="A965" t="s">
        <v>2429</v>
      </c>
      <c r="B965" t="s">
        <v>2430</v>
      </c>
      <c r="C965" t="s">
        <v>2431</v>
      </c>
    </row>
    <row r="966" spans="1:3" x14ac:dyDescent="0.3">
      <c r="A966" t="s">
        <v>2429</v>
      </c>
      <c r="B966" t="s">
        <v>2430</v>
      </c>
      <c r="C966" t="s">
        <v>2432</v>
      </c>
    </row>
    <row r="967" spans="1:3" x14ac:dyDescent="0.3">
      <c r="A967" t="s">
        <v>2433</v>
      </c>
      <c r="B967" t="s">
        <v>2434</v>
      </c>
      <c r="C967" t="s">
        <v>2435</v>
      </c>
    </row>
    <row r="968" spans="1:3" x14ac:dyDescent="0.3">
      <c r="A968" t="s">
        <v>2433</v>
      </c>
      <c r="B968" t="s">
        <v>2434</v>
      </c>
      <c r="C968" t="s">
        <v>2436</v>
      </c>
    </row>
    <row r="969" spans="1:3" x14ac:dyDescent="0.3">
      <c r="A969" t="s">
        <v>2437</v>
      </c>
      <c r="B969" t="s">
        <v>2438</v>
      </c>
      <c r="C969" t="s">
        <v>2439</v>
      </c>
    </row>
    <row r="970" spans="1:3" x14ac:dyDescent="0.3">
      <c r="A970" t="s">
        <v>2440</v>
      </c>
      <c r="B970" t="s">
        <v>2441</v>
      </c>
      <c r="C970" t="s">
        <v>2442</v>
      </c>
    </row>
    <row r="971" spans="1:3" x14ac:dyDescent="0.3">
      <c r="A971" t="s">
        <v>2443</v>
      </c>
      <c r="B971" t="s">
        <v>2444</v>
      </c>
      <c r="C971" t="s">
        <v>2445</v>
      </c>
    </row>
    <row r="972" spans="1:3" x14ac:dyDescent="0.3">
      <c r="A972" t="s">
        <v>2446</v>
      </c>
      <c r="B972" t="s">
        <v>2447</v>
      </c>
      <c r="C972" t="s">
        <v>2448</v>
      </c>
    </row>
    <row r="973" spans="1:3" x14ac:dyDescent="0.3">
      <c r="A973" t="s">
        <v>2449</v>
      </c>
      <c r="B973" t="s">
        <v>2450</v>
      </c>
      <c r="C973" t="s">
        <v>2451</v>
      </c>
    </row>
    <row r="974" spans="1:3" x14ac:dyDescent="0.3">
      <c r="A974" t="s">
        <v>2452</v>
      </c>
      <c r="B974" t="s">
        <v>2453</v>
      </c>
      <c r="C974" t="s">
        <v>2454</v>
      </c>
    </row>
    <row r="975" spans="1:3" x14ac:dyDescent="0.3">
      <c r="A975" t="s">
        <v>2455</v>
      </c>
      <c r="B975" t="s">
        <v>2456</v>
      </c>
      <c r="C975" t="s">
        <v>2457</v>
      </c>
    </row>
    <row r="976" spans="1:3" x14ac:dyDescent="0.3">
      <c r="A976" t="s">
        <v>2458</v>
      </c>
      <c r="B976" t="s">
        <v>2459</v>
      </c>
      <c r="C976" t="s">
        <v>2460</v>
      </c>
    </row>
    <row r="977" spans="1:3" x14ac:dyDescent="0.3">
      <c r="A977" t="s">
        <v>2461</v>
      </c>
      <c r="B977" t="s">
        <v>2462</v>
      </c>
      <c r="C977" t="s">
        <v>2463</v>
      </c>
    </row>
    <row r="978" spans="1:3" x14ac:dyDescent="0.3">
      <c r="A978" t="s">
        <v>2464</v>
      </c>
      <c r="B978" t="s">
        <v>2465</v>
      </c>
      <c r="C978" t="s">
        <v>2466</v>
      </c>
    </row>
    <row r="979" spans="1:3" x14ac:dyDescent="0.3">
      <c r="A979" t="s">
        <v>2467</v>
      </c>
      <c r="B979" t="s">
        <v>2468</v>
      </c>
      <c r="C979" t="s">
        <v>2469</v>
      </c>
    </row>
    <row r="980" spans="1:3" x14ac:dyDescent="0.3">
      <c r="A980" t="s">
        <v>2470</v>
      </c>
      <c r="B980" t="s">
        <v>2471</v>
      </c>
      <c r="C980" t="s">
        <v>2472</v>
      </c>
    </row>
    <row r="981" spans="1:3" x14ac:dyDescent="0.3">
      <c r="A981" t="s">
        <v>2473</v>
      </c>
      <c r="B981" t="s">
        <v>2474</v>
      </c>
      <c r="C981" t="s">
        <v>2475</v>
      </c>
    </row>
    <row r="982" spans="1:3" x14ac:dyDescent="0.3">
      <c r="A982" t="s">
        <v>2476</v>
      </c>
      <c r="B982" t="s">
        <v>2477</v>
      </c>
      <c r="C982" t="s">
        <v>2478</v>
      </c>
    </row>
    <row r="983" spans="1:3" x14ac:dyDescent="0.3">
      <c r="A983" t="s">
        <v>2479</v>
      </c>
      <c r="B983" t="s">
        <v>2480</v>
      </c>
      <c r="C983" t="s">
        <v>2481</v>
      </c>
    </row>
    <row r="984" spans="1:3" x14ac:dyDescent="0.3">
      <c r="A984" t="s">
        <v>2482</v>
      </c>
      <c r="B984" t="s">
        <v>2483</v>
      </c>
      <c r="C984" t="s">
        <v>2484</v>
      </c>
    </row>
    <row r="985" spans="1:3" x14ac:dyDescent="0.3">
      <c r="A985" t="s">
        <v>2485</v>
      </c>
      <c r="B985" t="s">
        <v>2486</v>
      </c>
      <c r="C985" t="s">
        <v>2487</v>
      </c>
    </row>
    <row r="986" spans="1:3" x14ac:dyDescent="0.3">
      <c r="A986" t="s">
        <v>2488</v>
      </c>
      <c r="B986" t="s">
        <v>2489</v>
      </c>
      <c r="C986" t="s">
        <v>2490</v>
      </c>
    </row>
    <row r="987" spans="1:3" x14ac:dyDescent="0.3">
      <c r="A987" t="s">
        <v>2491</v>
      </c>
      <c r="B987" t="s">
        <v>2492</v>
      </c>
      <c r="C987" t="s">
        <v>2493</v>
      </c>
    </row>
    <row r="988" spans="1:3" x14ac:dyDescent="0.3">
      <c r="A988" t="s">
        <v>2494</v>
      </c>
      <c r="B988" t="s">
        <v>2495</v>
      </c>
      <c r="C988" t="s">
        <v>2496</v>
      </c>
    </row>
    <row r="989" spans="1:3" x14ac:dyDescent="0.3">
      <c r="A989" t="s">
        <v>2497</v>
      </c>
      <c r="B989" t="s">
        <v>2498</v>
      </c>
      <c r="C989" t="s">
        <v>2499</v>
      </c>
    </row>
    <row r="990" spans="1:3" x14ac:dyDescent="0.3">
      <c r="A990" t="s">
        <v>2500</v>
      </c>
      <c r="B990" t="s">
        <v>2501</v>
      </c>
      <c r="C990" t="s">
        <v>2502</v>
      </c>
    </row>
    <row r="991" spans="1:3" x14ac:dyDescent="0.3">
      <c r="A991" t="s">
        <v>2503</v>
      </c>
      <c r="B991" t="s">
        <v>2504</v>
      </c>
      <c r="C991" t="s">
        <v>2505</v>
      </c>
    </row>
    <row r="992" spans="1:3" x14ac:dyDescent="0.3">
      <c r="A992" t="s">
        <v>2506</v>
      </c>
      <c r="B992" t="s">
        <v>2507</v>
      </c>
      <c r="C992" t="s">
        <v>2508</v>
      </c>
    </row>
    <row r="993" spans="1:3" x14ac:dyDescent="0.3">
      <c r="A993" t="s">
        <v>2509</v>
      </c>
      <c r="B993" t="s">
        <v>2510</v>
      </c>
      <c r="C993" t="s">
        <v>2511</v>
      </c>
    </row>
    <row r="994" spans="1:3" x14ac:dyDescent="0.3">
      <c r="A994" t="s">
        <v>2512</v>
      </c>
      <c r="B994" t="s">
        <v>10240</v>
      </c>
      <c r="C994" t="s">
        <v>2513</v>
      </c>
    </row>
    <row r="995" spans="1:3" x14ac:dyDescent="0.3">
      <c r="A995" t="s">
        <v>2514</v>
      </c>
      <c r="B995" t="s">
        <v>2515</v>
      </c>
      <c r="C995" t="s">
        <v>2516</v>
      </c>
    </row>
    <row r="996" spans="1:3" x14ac:dyDescent="0.3">
      <c r="A996" t="s">
        <v>2517</v>
      </c>
      <c r="B996" t="s">
        <v>2518</v>
      </c>
      <c r="C996" t="s">
        <v>2519</v>
      </c>
    </row>
    <row r="997" spans="1:3" x14ac:dyDescent="0.3">
      <c r="A997" t="s">
        <v>2520</v>
      </c>
      <c r="B997" t="s">
        <v>2521</v>
      </c>
      <c r="C997" t="s">
        <v>2522</v>
      </c>
    </row>
    <row r="998" spans="1:3" x14ac:dyDescent="0.3">
      <c r="A998" t="s">
        <v>2523</v>
      </c>
      <c r="B998" t="s">
        <v>2524</v>
      </c>
      <c r="C998" t="s">
        <v>2525</v>
      </c>
    </row>
    <row r="999" spans="1:3" x14ac:dyDescent="0.3">
      <c r="A999" t="s">
        <v>2526</v>
      </c>
      <c r="B999" t="s">
        <v>2527</v>
      </c>
      <c r="C999" t="s">
        <v>2528</v>
      </c>
    </row>
    <row r="1000" spans="1:3" x14ac:dyDescent="0.3">
      <c r="A1000" t="s">
        <v>2529</v>
      </c>
      <c r="B1000" t="s">
        <v>2530</v>
      </c>
      <c r="C1000" t="s">
        <v>2531</v>
      </c>
    </row>
    <row r="1001" spans="1:3" x14ac:dyDescent="0.3">
      <c r="A1001" t="s">
        <v>2532</v>
      </c>
      <c r="B1001" t="s">
        <v>2533</v>
      </c>
      <c r="C1001" t="s">
        <v>2534</v>
      </c>
    </row>
    <row r="1002" spans="1:3" x14ac:dyDescent="0.3">
      <c r="A1002" t="s">
        <v>2535</v>
      </c>
      <c r="B1002" t="s">
        <v>2536</v>
      </c>
      <c r="C1002" t="s">
        <v>2537</v>
      </c>
    </row>
    <row r="1003" spans="1:3" x14ac:dyDescent="0.3">
      <c r="A1003" t="s">
        <v>2538</v>
      </c>
      <c r="B1003" t="s">
        <v>2539</v>
      </c>
      <c r="C1003" t="s">
        <v>2540</v>
      </c>
    </row>
    <row r="1004" spans="1:3" x14ac:dyDescent="0.3">
      <c r="A1004" t="s">
        <v>2541</v>
      </c>
      <c r="B1004" t="s">
        <v>2542</v>
      </c>
      <c r="C1004" t="s">
        <v>2543</v>
      </c>
    </row>
    <row r="1005" spans="1:3" x14ac:dyDescent="0.3">
      <c r="A1005" t="s">
        <v>2544</v>
      </c>
      <c r="B1005" t="s">
        <v>2545</v>
      </c>
      <c r="C1005" t="s">
        <v>2546</v>
      </c>
    </row>
    <row r="1006" spans="1:3" x14ac:dyDescent="0.3">
      <c r="A1006" t="s">
        <v>2547</v>
      </c>
      <c r="B1006" t="s">
        <v>2548</v>
      </c>
      <c r="C1006" t="s">
        <v>2549</v>
      </c>
    </row>
    <row r="1007" spans="1:3" x14ac:dyDescent="0.3">
      <c r="A1007" t="s">
        <v>2550</v>
      </c>
      <c r="B1007" t="s">
        <v>10685</v>
      </c>
      <c r="C1007" t="s">
        <v>2551</v>
      </c>
    </row>
    <row r="1008" spans="1:3" x14ac:dyDescent="0.3">
      <c r="A1008" t="s">
        <v>2552</v>
      </c>
      <c r="B1008" t="s">
        <v>2553</v>
      </c>
      <c r="C1008" t="s">
        <v>2554</v>
      </c>
    </row>
    <row r="1009" spans="1:3" x14ac:dyDescent="0.3">
      <c r="A1009" t="s">
        <v>2555</v>
      </c>
      <c r="B1009" t="s">
        <v>2556</v>
      </c>
      <c r="C1009" t="s">
        <v>2557</v>
      </c>
    </row>
    <row r="1010" spans="1:3" x14ac:dyDescent="0.3">
      <c r="A1010" t="s">
        <v>2558</v>
      </c>
      <c r="B1010" t="s">
        <v>2559</v>
      </c>
      <c r="C1010" t="s">
        <v>2560</v>
      </c>
    </row>
    <row r="1011" spans="1:3" x14ac:dyDescent="0.3">
      <c r="A1011" t="s">
        <v>2561</v>
      </c>
      <c r="B1011" t="s">
        <v>2562</v>
      </c>
      <c r="C1011" t="s">
        <v>2563</v>
      </c>
    </row>
    <row r="1012" spans="1:3" x14ac:dyDescent="0.3">
      <c r="A1012" t="s">
        <v>2564</v>
      </c>
      <c r="B1012" t="s">
        <v>2565</v>
      </c>
      <c r="C1012" t="s">
        <v>2566</v>
      </c>
    </row>
    <row r="1013" spans="1:3" x14ac:dyDescent="0.3">
      <c r="A1013" t="s">
        <v>2567</v>
      </c>
      <c r="B1013" t="s">
        <v>2568</v>
      </c>
      <c r="C1013" t="s">
        <v>2569</v>
      </c>
    </row>
    <row r="1014" spans="1:3" x14ac:dyDescent="0.3">
      <c r="A1014" t="s">
        <v>2570</v>
      </c>
      <c r="B1014" t="s">
        <v>2571</v>
      </c>
      <c r="C1014" t="s">
        <v>2572</v>
      </c>
    </row>
    <row r="1015" spans="1:3" x14ac:dyDescent="0.3">
      <c r="A1015" t="s">
        <v>2573</v>
      </c>
      <c r="B1015" t="s">
        <v>2574</v>
      </c>
      <c r="C1015" t="s">
        <v>2575</v>
      </c>
    </row>
    <row r="1016" spans="1:3" x14ac:dyDescent="0.3">
      <c r="A1016" t="s">
        <v>2576</v>
      </c>
      <c r="B1016" t="s">
        <v>2577</v>
      </c>
      <c r="C1016" t="s">
        <v>2578</v>
      </c>
    </row>
    <row r="1017" spans="1:3" x14ac:dyDescent="0.3">
      <c r="A1017" t="s">
        <v>2579</v>
      </c>
      <c r="B1017" t="s">
        <v>2580</v>
      </c>
      <c r="C1017" t="s">
        <v>2581</v>
      </c>
    </row>
    <row r="1018" spans="1:3" x14ac:dyDescent="0.3">
      <c r="A1018" t="s">
        <v>2582</v>
      </c>
      <c r="B1018" t="s">
        <v>2583</v>
      </c>
      <c r="C1018" t="s">
        <v>2584</v>
      </c>
    </row>
    <row r="1019" spans="1:3" x14ac:dyDescent="0.3">
      <c r="A1019" t="s">
        <v>9896</v>
      </c>
      <c r="B1019" t="s">
        <v>9897</v>
      </c>
      <c r="C1019" t="s">
        <v>9898</v>
      </c>
    </row>
    <row r="1020" spans="1:3" x14ac:dyDescent="0.3">
      <c r="A1020" t="s">
        <v>2585</v>
      </c>
      <c r="B1020" t="s">
        <v>2586</v>
      </c>
      <c r="C1020" t="s">
        <v>2587</v>
      </c>
    </row>
    <row r="1021" spans="1:3" x14ac:dyDescent="0.3">
      <c r="A1021" t="s">
        <v>2588</v>
      </c>
      <c r="B1021" t="s">
        <v>2589</v>
      </c>
      <c r="C1021" t="s">
        <v>2590</v>
      </c>
    </row>
    <row r="1022" spans="1:3" x14ac:dyDescent="0.3">
      <c r="A1022" t="s">
        <v>9899</v>
      </c>
      <c r="B1022" t="s">
        <v>9900</v>
      </c>
      <c r="C1022" t="s">
        <v>9901</v>
      </c>
    </row>
    <row r="1023" spans="1:3" x14ac:dyDescent="0.3">
      <c r="A1023" t="s">
        <v>9902</v>
      </c>
      <c r="B1023" t="s">
        <v>9903</v>
      </c>
      <c r="C1023" t="s">
        <v>9904</v>
      </c>
    </row>
    <row r="1024" spans="1:3" x14ac:dyDescent="0.3">
      <c r="A1024" t="s">
        <v>2591</v>
      </c>
      <c r="B1024" t="s">
        <v>11066</v>
      </c>
      <c r="C1024" t="s">
        <v>2592</v>
      </c>
    </row>
    <row r="1025" spans="1:3" x14ac:dyDescent="0.3">
      <c r="A1025" t="s">
        <v>2593</v>
      </c>
      <c r="B1025" t="s">
        <v>9979</v>
      </c>
      <c r="C1025" t="s">
        <v>2594</v>
      </c>
    </row>
    <row r="1026" spans="1:3" x14ac:dyDescent="0.3">
      <c r="A1026" t="s">
        <v>10686</v>
      </c>
      <c r="B1026" t="s">
        <v>10687</v>
      </c>
      <c r="C1026" t="s">
        <v>10688</v>
      </c>
    </row>
    <row r="1027" spans="1:3" x14ac:dyDescent="0.3">
      <c r="A1027" t="s">
        <v>10689</v>
      </c>
      <c r="B1027" t="s">
        <v>10690</v>
      </c>
      <c r="C1027" t="s">
        <v>10691</v>
      </c>
    </row>
    <row r="1028" spans="1:3" x14ac:dyDescent="0.3">
      <c r="A1028" t="s">
        <v>10692</v>
      </c>
      <c r="B1028" t="s">
        <v>10693</v>
      </c>
      <c r="C1028" t="s">
        <v>10694</v>
      </c>
    </row>
    <row r="1029" spans="1:3" x14ac:dyDescent="0.3">
      <c r="A1029" t="s">
        <v>10695</v>
      </c>
      <c r="B1029" t="s">
        <v>10696</v>
      </c>
      <c r="C1029" t="s">
        <v>10697</v>
      </c>
    </row>
    <row r="1030" spans="1:3" x14ac:dyDescent="0.3">
      <c r="A1030" t="s">
        <v>10698</v>
      </c>
      <c r="B1030" t="s">
        <v>10699</v>
      </c>
      <c r="C1030" t="s">
        <v>10700</v>
      </c>
    </row>
    <row r="1031" spans="1:3" x14ac:dyDescent="0.3">
      <c r="A1031" t="s">
        <v>10730</v>
      </c>
      <c r="B1031" t="s">
        <v>11461</v>
      </c>
      <c r="C1031" t="s">
        <v>10732</v>
      </c>
    </row>
    <row r="1032" spans="1:3" x14ac:dyDescent="0.3">
      <c r="A1032" t="s">
        <v>10738</v>
      </c>
      <c r="B1032" t="s">
        <v>11465</v>
      </c>
      <c r="C1032" t="s">
        <v>10740</v>
      </c>
    </row>
    <row r="1033" spans="1:3" x14ac:dyDescent="0.3">
      <c r="A1033" t="s">
        <v>2595</v>
      </c>
      <c r="B1033" t="s">
        <v>10602</v>
      </c>
      <c r="C1033" t="s">
        <v>2596</v>
      </c>
    </row>
    <row r="1034" spans="1:3" x14ac:dyDescent="0.3">
      <c r="A1034" t="s">
        <v>2597</v>
      </c>
      <c r="B1034" t="s">
        <v>2598</v>
      </c>
      <c r="C1034" t="s">
        <v>2599</v>
      </c>
    </row>
    <row r="1035" spans="1:3" x14ac:dyDescent="0.3">
      <c r="A1035" t="s">
        <v>2600</v>
      </c>
      <c r="B1035" t="s">
        <v>2601</v>
      </c>
      <c r="C1035" t="s">
        <v>2602</v>
      </c>
    </row>
    <row r="1036" spans="1:3" x14ac:dyDescent="0.3">
      <c r="A1036" t="s">
        <v>2603</v>
      </c>
      <c r="B1036" t="s">
        <v>2604</v>
      </c>
      <c r="C1036" t="s">
        <v>2605</v>
      </c>
    </row>
    <row r="1037" spans="1:3" x14ac:dyDescent="0.3">
      <c r="A1037" t="s">
        <v>2606</v>
      </c>
      <c r="B1037" t="s">
        <v>2607</v>
      </c>
      <c r="C1037" t="s">
        <v>2608</v>
      </c>
    </row>
    <row r="1038" spans="1:3" x14ac:dyDescent="0.3">
      <c r="A1038" t="s">
        <v>2609</v>
      </c>
      <c r="B1038" t="s">
        <v>2610</v>
      </c>
      <c r="C1038" t="s">
        <v>2611</v>
      </c>
    </row>
    <row r="1039" spans="1:3" x14ac:dyDescent="0.3">
      <c r="A1039" t="s">
        <v>2612</v>
      </c>
      <c r="B1039" t="s">
        <v>2613</v>
      </c>
      <c r="C1039" t="s">
        <v>2614</v>
      </c>
    </row>
    <row r="1040" spans="1:3" x14ac:dyDescent="0.3">
      <c r="A1040" t="s">
        <v>2615</v>
      </c>
      <c r="B1040" t="s">
        <v>2616</v>
      </c>
      <c r="C1040" t="s">
        <v>2617</v>
      </c>
    </row>
    <row r="1041" spans="1:3" x14ac:dyDescent="0.3">
      <c r="A1041" t="s">
        <v>2618</v>
      </c>
      <c r="B1041" t="s">
        <v>2619</v>
      </c>
      <c r="C1041" t="s">
        <v>2620</v>
      </c>
    </row>
    <row r="1042" spans="1:3" x14ac:dyDescent="0.3">
      <c r="A1042" t="s">
        <v>2621</v>
      </c>
      <c r="B1042" t="s">
        <v>2622</v>
      </c>
      <c r="C1042" t="s">
        <v>2623</v>
      </c>
    </row>
    <row r="1043" spans="1:3" x14ac:dyDescent="0.3">
      <c r="A1043" t="s">
        <v>2624</v>
      </c>
      <c r="B1043" t="s">
        <v>2625</v>
      </c>
      <c r="C1043" t="s">
        <v>2626</v>
      </c>
    </row>
    <row r="1044" spans="1:3" x14ac:dyDescent="0.3">
      <c r="A1044" t="s">
        <v>2627</v>
      </c>
      <c r="B1044" t="s">
        <v>2628</v>
      </c>
      <c r="C1044" t="s">
        <v>2629</v>
      </c>
    </row>
    <row r="1045" spans="1:3" x14ac:dyDescent="0.3">
      <c r="A1045" t="s">
        <v>2630</v>
      </c>
      <c r="B1045" t="s">
        <v>2631</v>
      </c>
      <c r="C1045" t="s">
        <v>2632</v>
      </c>
    </row>
    <row r="1046" spans="1:3" x14ac:dyDescent="0.3">
      <c r="A1046" t="s">
        <v>2633</v>
      </c>
      <c r="B1046" t="s">
        <v>2634</v>
      </c>
      <c r="C1046" t="s">
        <v>2635</v>
      </c>
    </row>
    <row r="1047" spans="1:3" x14ac:dyDescent="0.3">
      <c r="A1047" t="s">
        <v>2636</v>
      </c>
      <c r="B1047" t="s">
        <v>859</v>
      </c>
      <c r="C1047" t="s">
        <v>2637</v>
      </c>
    </row>
    <row r="1048" spans="1:3" x14ac:dyDescent="0.3">
      <c r="A1048" t="s">
        <v>2636</v>
      </c>
      <c r="B1048" t="s">
        <v>859</v>
      </c>
      <c r="C1048" t="s">
        <v>2638</v>
      </c>
    </row>
    <row r="1049" spans="1:3" x14ac:dyDescent="0.3">
      <c r="A1049" t="s">
        <v>2639</v>
      </c>
      <c r="B1049" t="s">
        <v>865</v>
      </c>
      <c r="C1049" t="s">
        <v>2640</v>
      </c>
    </row>
    <row r="1050" spans="1:3" x14ac:dyDescent="0.3">
      <c r="A1050" t="s">
        <v>2639</v>
      </c>
      <c r="B1050" t="s">
        <v>865</v>
      </c>
      <c r="C1050" t="s">
        <v>2641</v>
      </c>
    </row>
    <row r="1051" spans="1:3" x14ac:dyDescent="0.3">
      <c r="A1051" t="s">
        <v>2642</v>
      </c>
      <c r="B1051" t="s">
        <v>2643</v>
      </c>
      <c r="C1051" t="s">
        <v>2644</v>
      </c>
    </row>
    <row r="1052" spans="1:3" x14ac:dyDescent="0.3">
      <c r="A1052" t="s">
        <v>2645</v>
      </c>
      <c r="B1052" t="s">
        <v>2646</v>
      </c>
      <c r="C1052" t="s">
        <v>2647</v>
      </c>
    </row>
    <row r="1053" spans="1:3" x14ac:dyDescent="0.3">
      <c r="A1053" t="s">
        <v>2648</v>
      </c>
      <c r="B1053" t="s">
        <v>2649</v>
      </c>
      <c r="C1053" t="s">
        <v>2650</v>
      </c>
    </row>
    <row r="1054" spans="1:3" x14ac:dyDescent="0.3">
      <c r="A1054" t="s">
        <v>2651</v>
      </c>
      <c r="B1054" t="s">
        <v>2652</v>
      </c>
      <c r="C1054" t="s">
        <v>2653</v>
      </c>
    </row>
    <row r="1055" spans="1:3" x14ac:dyDescent="0.3">
      <c r="A1055" t="s">
        <v>2654</v>
      </c>
      <c r="B1055" t="s">
        <v>9745</v>
      </c>
      <c r="C1055" t="s">
        <v>2655</v>
      </c>
    </row>
    <row r="1056" spans="1:3" x14ac:dyDescent="0.3">
      <c r="A1056" t="s">
        <v>2654</v>
      </c>
      <c r="B1056" t="s">
        <v>9745</v>
      </c>
      <c r="C1056" t="s">
        <v>2656</v>
      </c>
    </row>
    <row r="1057" spans="1:3" x14ac:dyDescent="0.3">
      <c r="A1057" t="s">
        <v>2657</v>
      </c>
      <c r="B1057" t="s">
        <v>2658</v>
      </c>
      <c r="C1057" t="s">
        <v>2659</v>
      </c>
    </row>
    <row r="1058" spans="1:3" x14ac:dyDescent="0.3">
      <c r="A1058" t="s">
        <v>2660</v>
      </c>
      <c r="B1058" t="s">
        <v>2661</v>
      </c>
      <c r="C1058" t="s">
        <v>2662</v>
      </c>
    </row>
    <row r="1059" spans="1:3" x14ac:dyDescent="0.3">
      <c r="A1059" t="s">
        <v>2663</v>
      </c>
      <c r="B1059" t="s">
        <v>2664</v>
      </c>
      <c r="C1059" t="s">
        <v>2665</v>
      </c>
    </row>
    <row r="1060" spans="1:3" x14ac:dyDescent="0.3">
      <c r="A1060" t="s">
        <v>2666</v>
      </c>
      <c r="B1060" t="s">
        <v>2667</v>
      </c>
      <c r="C1060" t="s">
        <v>2668</v>
      </c>
    </row>
    <row r="1061" spans="1:3" x14ac:dyDescent="0.3">
      <c r="A1061" t="s">
        <v>2669</v>
      </c>
      <c r="B1061" t="s">
        <v>2670</v>
      </c>
      <c r="C1061" t="s">
        <v>2671</v>
      </c>
    </row>
    <row r="1062" spans="1:3" x14ac:dyDescent="0.3">
      <c r="A1062" t="s">
        <v>2672</v>
      </c>
      <c r="B1062" t="s">
        <v>2673</v>
      </c>
      <c r="C1062" t="s">
        <v>2674</v>
      </c>
    </row>
    <row r="1063" spans="1:3" x14ac:dyDescent="0.3">
      <c r="A1063" t="s">
        <v>2675</v>
      </c>
      <c r="B1063" t="s">
        <v>2676</v>
      </c>
      <c r="C1063" t="s">
        <v>2677</v>
      </c>
    </row>
    <row r="1064" spans="1:3" x14ac:dyDescent="0.3">
      <c r="A1064" t="s">
        <v>2678</v>
      </c>
      <c r="B1064" t="s">
        <v>2679</v>
      </c>
      <c r="C1064" t="s">
        <v>2680</v>
      </c>
    </row>
    <row r="1065" spans="1:3" x14ac:dyDescent="0.3">
      <c r="A1065" t="s">
        <v>2681</v>
      </c>
      <c r="B1065" t="s">
        <v>2682</v>
      </c>
      <c r="C1065" t="s">
        <v>2683</v>
      </c>
    </row>
    <row r="1066" spans="1:3" x14ac:dyDescent="0.3">
      <c r="A1066" t="s">
        <v>2684</v>
      </c>
      <c r="B1066" t="s">
        <v>2685</v>
      </c>
      <c r="C1066" t="s">
        <v>2686</v>
      </c>
    </row>
    <row r="1067" spans="1:3" x14ac:dyDescent="0.3">
      <c r="A1067" t="s">
        <v>2687</v>
      </c>
      <c r="B1067" t="s">
        <v>2688</v>
      </c>
      <c r="C1067" t="s">
        <v>2689</v>
      </c>
    </row>
    <row r="1068" spans="1:3" x14ac:dyDescent="0.3">
      <c r="A1068" t="s">
        <v>2690</v>
      </c>
      <c r="B1068" t="s">
        <v>2691</v>
      </c>
      <c r="C1068" t="s">
        <v>2692</v>
      </c>
    </row>
    <row r="1069" spans="1:3" x14ac:dyDescent="0.3">
      <c r="A1069" t="s">
        <v>2693</v>
      </c>
      <c r="B1069" t="s">
        <v>10186</v>
      </c>
      <c r="C1069" t="s">
        <v>2694</v>
      </c>
    </row>
    <row r="1070" spans="1:3" x14ac:dyDescent="0.3">
      <c r="A1070" t="s">
        <v>2695</v>
      </c>
      <c r="B1070" t="s">
        <v>2696</v>
      </c>
      <c r="C1070" t="s">
        <v>2697</v>
      </c>
    </row>
    <row r="1071" spans="1:3" x14ac:dyDescent="0.3">
      <c r="A1071" t="s">
        <v>2698</v>
      </c>
      <c r="B1071" t="s">
        <v>2699</v>
      </c>
      <c r="C1071" t="s">
        <v>2700</v>
      </c>
    </row>
    <row r="1072" spans="1:3" x14ac:dyDescent="0.3">
      <c r="A1072" t="s">
        <v>2701</v>
      </c>
      <c r="B1072" t="s">
        <v>2702</v>
      </c>
      <c r="C1072" t="s">
        <v>2703</v>
      </c>
    </row>
    <row r="1073" spans="1:3" x14ac:dyDescent="0.3">
      <c r="A1073" t="s">
        <v>2704</v>
      </c>
      <c r="B1073" t="s">
        <v>2705</v>
      </c>
      <c r="C1073" t="s">
        <v>2706</v>
      </c>
    </row>
    <row r="1074" spans="1:3" x14ac:dyDescent="0.3">
      <c r="A1074" t="s">
        <v>2707</v>
      </c>
      <c r="B1074" t="s">
        <v>2708</v>
      </c>
      <c r="C1074" t="s">
        <v>2709</v>
      </c>
    </row>
    <row r="1075" spans="1:3" x14ac:dyDescent="0.3">
      <c r="A1075" t="s">
        <v>2710</v>
      </c>
      <c r="B1075" t="s">
        <v>2711</v>
      </c>
      <c r="C1075" t="s">
        <v>2712</v>
      </c>
    </row>
    <row r="1076" spans="1:3" x14ac:dyDescent="0.3">
      <c r="A1076" t="s">
        <v>2710</v>
      </c>
      <c r="B1076" t="s">
        <v>2711</v>
      </c>
      <c r="C1076" t="s">
        <v>2713</v>
      </c>
    </row>
    <row r="1077" spans="1:3" x14ac:dyDescent="0.3">
      <c r="A1077" t="s">
        <v>2714</v>
      </c>
      <c r="B1077" t="s">
        <v>2715</v>
      </c>
      <c r="C1077" t="s">
        <v>2716</v>
      </c>
    </row>
    <row r="1078" spans="1:3" x14ac:dyDescent="0.3">
      <c r="A1078" t="s">
        <v>2717</v>
      </c>
      <c r="B1078" t="s">
        <v>2718</v>
      </c>
      <c r="C1078" t="s">
        <v>2719</v>
      </c>
    </row>
    <row r="1079" spans="1:3" x14ac:dyDescent="0.3">
      <c r="A1079" t="s">
        <v>2720</v>
      </c>
      <c r="B1079" t="s">
        <v>2721</v>
      </c>
      <c r="C1079" t="s">
        <v>2722</v>
      </c>
    </row>
    <row r="1080" spans="1:3" x14ac:dyDescent="0.3">
      <c r="A1080" t="s">
        <v>2723</v>
      </c>
      <c r="B1080" t="s">
        <v>2724</v>
      </c>
      <c r="C1080" t="s">
        <v>2725</v>
      </c>
    </row>
    <row r="1081" spans="1:3" x14ac:dyDescent="0.3">
      <c r="A1081" t="s">
        <v>2726</v>
      </c>
      <c r="B1081" t="s">
        <v>2727</v>
      </c>
      <c r="C1081" t="s">
        <v>2728</v>
      </c>
    </row>
    <row r="1082" spans="1:3" x14ac:dyDescent="0.3">
      <c r="A1082" t="s">
        <v>2729</v>
      </c>
      <c r="B1082" t="s">
        <v>2730</v>
      </c>
      <c r="C1082" t="s">
        <v>2731</v>
      </c>
    </row>
    <row r="1083" spans="1:3" x14ac:dyDescent="0.3">
      <c r="A1083" t="s">
        <v>2732</v>
      </c>
      <c r="B1083" t="s">
        <v>2733</v>
      </c>
      <c r="C1083" t="s">
        <v>2734</v>
      </c>
    </row>
    <row r="1084" spans="1:3" x14ac:dyDescent="0.3">
      <c r="A1084" t="s">
        <v>2735</v>
      </c>
      <c r="B1084" t="s">
        <v>2736</v>
      </c>
      <c r="C1084" t="s">
        <v>2737</v>
      </c>
    </row>
    <row r="1085" spans="1:3" x14ac:dyDescent="0.3">
      <c r="A1085" t="s">
        <v>2738</v>
      </c>
      <c r="B1085" t="s">
        <v>2739</v>
      </c>
      <c r="C1085" t="s">
        <v>2740</v>
      </c>
    </row>
    <row r="1086" spans="1:3" x14ac:dyDescent="0.3">
      <c r="A1086" t="s">
        <v>2741</v>
      </c>
      <c r="B1086" t="s">
        <v>2742</v>
      </c>
      <c r="C1086" t="s">
        <v>2743</v>
      </c>
    </row>
    <row r="1087" spans="1:3" x14ac:dyDescent="0.3">
      <c r="A1087" t="s">
        <v>2744</v>
      </c>
      <c r="B1087" t="s">
        <v>2745</v>
      </c>
      <c r="C1087" t="s">
        <v>2746</v>
      </c>
    </row>
    <row r="1088" spans="1:3" x14ac:dyDescent="0.3">
      <c r="A1088" t="s">
        <v>2747</v>
      </c>
      <c r="B1088" t="s">
        <v>2748</v>
      </c>
      <c r="C1088" t="s">
        <v>2749</v>
      </c>
    </row>
    <row r="1089" spans="1:3" x14ac:dyDescent="0.3">
      <c r="A1089" t="s">
        <v>2750</v>
      </c>
      <c r="B1089" t="s">
        <v>2751</v>
      </c>
      <c r="C1089" t="s">
        <v>2752</v>
      </c>
    </row>
    <row r="1090" spans="1:3" x14ac:dyDescent="0.3">
      <c r="A1090" t="s">
        <v>2753</v>
      </c>
      <c r="B1090" t="s">
        <v>2754</v>
      </c>
      <c r="C1090" t="s">
        <v>2755</v>
      </c>
    </row>
    <row r="1091" spans="1:3" x14ac:dyDescent="0.3">
      <c r="A1091" t="s">
        <v>2756</v>
      </c>
      <c r="B1091" t="s">
        <v>2757</v>
      </c>
      <c r="C1091" t="s">
        <v>2758</v>
      </c>
    </row>
    <row r="1092" spans="1:3" x14ac:dyDescent="0.3">
      <c r="A1092" t="s">
        <v>2759</v>
      </c>
      <c r="B1092" t="s">
        <v>2760</v>
      </c>
      <c r="C1092" t="s">
        <v>2761</v>
      </c>
    </row>
    <row r="1093" spans="1:3" x14ac:dyDescent="0.3">
      <c r="A1093" t="s">
        <v>2762</v>
      </c>
      <c r="B1093" t="s">
        <v>2763</v>
      </c>
      <c r="C1093" t="s">
        <v>2764</v>
      </c>
    </row>
    <row r="1094" spans="1:3" x14ac:dyDescent="0.3">
      <c r="A1094" t="s">
        <v>2765</v>
      </c>
      <c r="B1094" t="s">
        <v>2766</v>
      </c>
      <c r="C1094" t="s">
        <v>2767</v>
      </c>
    </row>
    <row r="1095" spans="1:3" x14ac:dyDescent="0.3">
      <c r="A1095" t="s">
        <v>2768</v>
      </c>
      <c r="B1095" t="s">
        <v>2769</v>
      </c>
      <c r="C1095" t="s">
        <v>2770</v>
      </c>
    </row>
    <row r="1096" spans="1:3" x14ac:dyDescent="0.3">
      <c r="A1096" t="s">
        <v>2771</v>
      </c>
      <c r="B1096" t="s">
        <v>2772</v>
      </c>
      <c r="C1096" t="s">
        <v>2773</v>
      </c>
    </row>
    <row r="1097" spans="1:3" x14ac:dyDescent="0.3">
      <c r="A1097" t="s">
        <v>2774</v>
      </c>
      <c r="B1097" t="s">
        <v>2775</v>
      </c>
      <c r="C1097" t="s">
        <v>2776</v>
      </c>
    </row>
    <row r="1098" spans="1:3" x14ac:dyDescent="0.3">
      <c r="A1098" t="s">
        <v>2777</v>
      </c>
      <c r="B1098" t="s">
        <v>2778</v>
      </c>
      <c r="C1098" t="s">
        <v>2779</v>
      </c>
    </row>
    <row r="1099" spans="1:3" x14ac:dyDescent="0.3">
      <c r="A1099" t="s">
        <v>2780</v>
      </c>
      <c r="B1099" t="s">
        <v>2781</v>
      </c>
      <c r="C1099" t="s">
        <v>2782</v>
      </c>
    </row>
    <row r="1100" spans="1:3" x14ac:dyDescent="0.3">
      <c r="A1100" t="s">
        <v>2783</v>
      </c>
      <c r="B1100" t="s">
        <v>2784</v>
      </c>
      <c r="C1100" t="s">
        <v>2785</v>
      </c>
    </row>
    <row r="1101" spans="1:3" x14ac:dyDescent="0.3">
      <c r="A1101" t="s">
        <v>2786</v>
      </c>
      <c r="B1101" t="s">
        <v>2787</v>
      </c>
      <c r="C1101" t="s">
        <v>2788</v>
      </c>
    </row>
    <row r="1102" spans="1:3" x14ac:dyDescent="0.3">
      <c r="A1102" t="s">
        <v>2789</v>
      </c>
      <c r="B1102" t="s">
        <v>2790</v>
      </c>
      <c r="C1102" t="s">
        <v>2791</v>
      </c>
    </row>
    <row r="1103" spans="1:3" x14ac:dyDescent="0.3">
      <c r="A1103" t="s">
        <v>2792</v>
      </c>
      <c r="B1103" t="s">
        <v>2793</v>
      </c>
      <c r="C1103" t="s">
        <v>2794</v>
      </c>
    </row>
    <row r="1104" spans="1:3" x14ac:dyDescent="0.3">
      <c r="A1104" t="s">
        <v>2795</v>
      </c>
      <c r="B1104" t="s">
        <v>2796</v>
      </c>
      <c r="C1104" t="s">
        <v>2797</v>
      </c>
    </row>
    <row r="1105" spans="1:3" x14ac:dyDescent="0.3">
      <c r="A1105" t="s">
        <v>2798</v>
      </c>
      <c r="B1105" t="s">
        <v>2799</v>
      </c>
      <c r="C1105" t="s">
        <v>2800</v>
      </c>
    </row>
    <row r="1106" spans="1:3" x14ac:dyDescent="0.3">
      <c r="A1106" t="s">
        <v>2801</v>
      </c>
      <c r="B1106" t="s">
        <v>2802</v>
      </c>
      <c r="C1106" t="s">
        <v>2803</v>
      </c>
    </row>
    <row r="1107" spans="1:3" x14ac:dyDescent="0.3">
      <c r="A1107" t="s">
        <v>2804</v>
      </c>
      <c r="B1107" t="s">
        <v>2805</v>
      </c>
      <c r="C1107" t="s">
        <v>2806</v>
      </c>
    </row>
    <row r="1108" spans="1:3" x14ac:dyDescent="0.3">
      <c r="A1108" t="s">
        <v>2807</v>
      </c>
      <c r="B1108" t="s">
        <v>2808</v>
      </c>
      <c r="C1108" t="s">
        <v>2809</v>
      </c>
    </row>
    <row r="1109" spans="1:3" x14ac:dyDescent="0.3">
      <c r="A1109" t="s">
        <v>2810</v>
      </c>
      <c r="B1109" t="s">
        <v>2811</v>
      </c>
      <c r="C1109" t="s">
        <v>2812</v>
      </c>
    </row>
    <row r="1110" spans="1:3" x14ac:dyDescent="0.3">
      <c r="A1110" t="s">
        <v>2813</v>
      </c>
      <c r="B1110" t="s">
        <v>2814</v>
      </c>
      <c r="C1110" t="s">
        <v>2815</v>
      </c>
    </row>
    <row r="1111" spans="1:3" x14ac:dyDescent="0.3">
      <c r="A1111" t="s">
        <v>2816</v>
      </c>
      <c r="B1111" t="s">
        <v>2817</v>
      </c>
      <c r="C1111" t="s">
        <v>2818</v>
      </c>
    </row>
    <row r="1112" spans="1:3" x14ac:dyDescent="0.3">
      <c r="A1112" t="s">
        <v>2819</v>
      </c>
      <c r="B1112" t="s">
        <v>2820</v>
      </c>
      <c r="C1112" t="s">
        <v>2821</v>
      </c>
    </row>
    <row r="1113" spans="1:3" x14ac:dyDescent="0.3">
      <c r="A1113" t="s">
        <v>2822</v>
      </c>
      <c r="B1113" t="s">
        <v>2823</v>
      </c>
      <c r="C1113" t="s">
        <v>2824</v>
      </c>
    </row>
    <row r="1114" spans="1:3" x14ac:dyDescent="0.3">
      <c r="A1114" t="s">
        <v>2825</v>
      </c>
      <c r="B1114" t="s">
        <v>2826</v>
      </c>
      <c r="C1114" t="s">
        <v>2827</v>
      </c>
    </row>
    <row r="1115" spans="1:3" x14ac:dyDescent="0.3">
      <c r="A1115" t="s">
        <v>2828</v>
      </c>
      <c r="B1115" t="s">
        <v>10241</v>
      </c>
      <c r="C1115" t="s">
        <v>2829</v>
      </c>
    </row>
    <row r="1116" spans="1:3" x14ac:dyDescent="0.3">
      <c r="A1116" t="s">
        <v>2830</v>
      </c>
      <c r="B1116" t="s">
        <v>2831</v>
      </c>
      <c r="C1116" t="s">
        <v>2832</v>
      </c>
    </row>
    <row r="1117" spans="1:3" x14ac:dyDescent="0.3">
      <c r="A1117" t="s">
        <v>2833</v>
      </c>
      <c r="B1117" t="s">
        <v>2834</v>
      </c>
      <c r="C1117" t="s">
        <v>2835</v>
      </c>
    </row>
    <row r="1118" spans="1:3" x14ac:dyDescent="0.3">
      <c r="A1118" t="s">
        <v>2836</v>
      </c>
      <c r="B1118" t="s">
        <v>2837</v>
      </c>
      <c r="C1118" t="s">
        <v>2838</v>
      </c>
    </row>
    <row r="1119" spans="1:3" x14ac:dyDescent="0.3">
      <c r="A1119" t="s">
        <v>2839</v>
      </c>
      <c r="B1119" t="s">
        <v>2840</v>
      </c>
      <c r="C1119" t="s">
        <v>2841</v>
      </c>
    </row>
    <row r="1120" spans="1:3" x14ac:dyDescent="0.3">
      <c r="A1120" t="s">
        <v>2842</v>
      </c>
      <c r="B1120" t="s">
        <v>2843</v>
      </c>
      <c r="C1120" t="s">
        <v>2844</v>
      </c>
    </row>
    <row r="1121" spans="1:3" x14ac:dyDescent="0.3">
      <c r="A1121" t="s">
        <v>2845</v>
      </c>
      <c r="B1121" t="s">
        <v>2846</v>
      </c>
      <c r="C1121" t="s">
        <v>2847</v>
      </c>
    </row>
    <row r="1122" spans="1:3" x14ac:dyDescent="0.3">
      <c r="A1122" t="s">
        <v>2848</v>
      </c>
      <c r="B1122" t="s">
        <v>2849</v>
      </c>
      <c r="C1122" t="s">
        <v>2850</v>
      </c>
    </row>
    <row r="1123" spans="1:3" x14ac:dyDescent="0.3">
      <c r="A1123" t="s">
        <v>2851</v>
      </c>
      <c r="B1123" t="s">
        <v>2852</v>
      </c>
      <c r="C1123" t="s">
        <v>2853</v>
      </c>
    </row>
    <row r="1124" spans="1:3" x14ac:dyDescent="0.3">
      <c r="A1124" t="s">
        <v>2854</v>
      </c>
      <c r="B1124" t="s">
        <v>2855</v>
      </c>
      <c r="C1124" t="s">
        <v>2856</v>
      </c>
    </row>
    <row r="1125" spans="1:3" x14ac:dyDescent="0.3">
      <c r="A1125" t="s">
        <v>2857</v>
      </c>
      <c r="B1125" t="s">
        <v>2858</v>
      </c>
      <c r="C1125" t="s">
        <v>2859</v>
      </c>
    </row>
    <row r="1126" spans="1:3" x14ac:dyDescent="0.3">
      <c r="A1126" t="s">
        <v>2860</v>
      </c>
      <c r="B1126" t="s">
        <v>2861</v>
      </c>
      <c r="C1126" t="s">
        <v>2862</v>
      </c>
    </row>
    <row r="1127" spans="1:3" x14ac:dyDescent="0.3">
      <c r="A1127" t="s">
        <v>2863</v>
      </c>
      <c r="B1127" t="s">
        <v>2864</v>
      </c>
      <c r="C1127" t="s">
        <v>2865</v>
      </c>
    </row>
    <row r="1128" spans="1:3" x14ac:dyDescent="0.3">
      <c r="A1128" t="s">
        <v>2866</v>
      </c>
      <c r="B1128" t="s">
        <v>2867</v>
      </c>
      <c r="C1128" t="s">
        <v>2868</v>
      </c>
    </row>
    <row r="1129" spans="1:3" x14ac:dyDescent="0.3">
      <c r="A1129" t="s">
        <v>2869</v>
      </c>
      <c r="B1129" t="s">
        <v>2870</v>
      </c>
      <c r="C1129" t="s">
        <v>2871</v>
      </c>
    </row>
    <row r="1130" spans="1:3" x14ac:dyDescent="0.3">
      <c r="A1130" t="s">
        <v>2872</v>
      </c>
      <c r="B1130" t="s">
        <v>2873</v>
      </c>
      <c r="C1130" t="s">
        <v>2874</v>
      </c>
    </row>
    <row r="1131" spans="1:3" x14ac:dyDescent="0.3">
      <c r="A1131" t="s">
        <v>2875</v>
      </c>
      <c r="B1131" t="s">
        <v>2876</v>
      </c>
      <c r="C1131" t="s">
        <v>2877</v>
      </c>
    </row>
    <row r="1132" spans="1:3" x14ac:dyDescent="0.3">
      <c r="A1132" t="s">
        <v>2878</v>
      </c>
      <c r="B1132" t="s">
        <v>2879</v>
      </c>
      <c r="C1132" t="s">
        <v>2880</v>
      </c>
    </row>
    <row r="1133" spans="1:3" x14ac:dyDescent="0.3">
      <c r="A1133" t="s">
        <v>2881</v>
      </c>
      <c r="B1133" t="s">
        <v>10242</v>
      </c>
      <c r="C1133" t="s">
        <v>2882</v>
      </c>
    </row>
    <row r="1134" spans="1:3" x14ac:dyDescent="0.3">
      <c r="A1134" t="s">
        <v>2883</v>
      </c>
      <c r="B1134" t="s">
        <v>2884</v>
      </c>
      <c r="C1134" t="s">
        <v>2885</v>
      </c>
    </row>
    <row r="1135" spans="1:3" x14ac:dyDescent="0.3">
      <c r="A1135" t="s">
        <v>2886</v>
      </c>
      <c r="B1135" t="s">
        <v>2887</v>
      </c>
      <c r="C1135" t="s">
        <v>2888</v>
      </c>
    </row>
    <row r="1136" spans="1:3" x14ac:dyDescent="0.3">
      <c r="A1136" t="s">
        <v>2889</v>
      </c>
      <c r="B1136" t="s">
        <v>2890</v>
      </c>
      <c r="C1136" t="s">
        <v>2891</v>
      </c>
    </row>
    <row r="1137" spans="1:3" x14ac:dyDescent="0.3">
      <c r="A1137" t="s">
        <v>2892</v>
      </c>
      <c r="B1137" t="s">
        <v>2893</v>
      </c>
      <c r="C1137" t="s">
        <v>2894</v>
      </c>
    </row>
    <row r="1138" spans="1:3" x14ac:dyDescent="0.3">
      <c r="A1138" t="s">
        <v>2895</v>
      </c>
      <c r="B1138" t="s">
        <v>2896</v>
      </c>
      <c r="C1138" t="s">
        <v>2897</v>
      </c>
    </row>
    <row r="1139" spans="1:3" x14ac:dyDescent="0.3">
      <c r="A1139" t="s">
        <v>2898</v>
      </c>
      <c r="B1139" t="s">
        <v>2899</v>
      </c>
      <c r="C1139" t="s">
        <v>2900</v>
      </c>
    </row>
    <row r="1140" spans="1:3" x14ac:dyDescent="0.3">
      <c r="A1140" t="s">
        <v>2901</v>
      </c>
      <c r="B1140" t="s">
        <v>2902</v>
      </c>
      <c r="C1140" t="s">
        <v>2903</v>
      </c>
    </row>
    <row r="1141" spans="1:3" x14ac:dyDescent="0.3">
      <c r="A1141" t="s">
        <v>2904</v>
      </c>
      <c r="B1141" t="s">
        <v>2905</v>
      </c>
      <c r="C1141" t="s">
        <v>2906</v>
      </c>
    </row>
    <row r="1142" spans="1:3" x14ac:dyDescent="0.3">
      <c r="A1142" t="s">
        <v>2907</v>
      </c>
      <c r="B1142" t="s">
        <v>2908</v>
      </c>
      <c r="C1142" t="s">
        <v>2909</v>
      </c>
    </row>
    <row r="1143" spans="1:3" x14ac:dyDescent="0.3">
      <c r="A1143" t="s">
        <v>2910</v>
      </c>
      <c r="B1143" t="s">
        <v>2911</v>
      </c>
      <c r="C1143" t="s">
        <v>2912</v>
      </c>
    </row>
    <row r="1144" spans="1:3" x14ac:dyDescent="0.3">
      <c r="A1144" t="s">
        <v>2913</v>
      </c>
      <c r="B1144" t="s">
        <v>2914</v>
      </c>
      <c r="C1144" t="s">
        <v>2915</v>
      </c>
    </row>
    <row r="1145" spans="1:3" x14ac:dyDescent="0.3">
      <c r="A1145" t="s">
        <v>2916</v>
      </c>
      <c r="B1145" t="s">
        <v>2917</v>
      </c>
      <c r="C1145" t="s">
        <v>2918</v>
      </c>
    </row>
    <row r="1146" spans="1:3" x14ac:dyDescent="0.3">
      <c r="A1146" t="s">
        <v>2919</v>
      </c>
      <c r="B1146" t="s">
        <v>2920</v>
      </c>
      <c r="C1146" t="s">
        <v>2921</v>
      </c>
    </row>
    <row r="1147" spans="1:3" x14ac:dyDescent="0.3">
      <c r="A1147" t="s">
        <v>2922</v>
      </c>
      <c r="B1147" t="s">
        <v>2923</v>
      </c>
      <c r="C1147" t="s">
        <v>2924</v>
      </c>
    </row>
    <row r="1148" spans="1:3" x14ac:dyDescent="0.3">
      <c r="A1148" t="s">
        <v>2925</v>
      </c>
      <c r="B1148" t="s">
        <v>2926</v>
      </c>
      <c r="C1148" t="s">
        <v>2927</v>
      </c>
    </row>
    <row r="1149" spans="1:3" x14ac:dyDescent="0.3">
      <c r="A1149" t="s">
        <v>2928</v>
      </c>
      <c r="B1149" t="s">
        <v>2929</v>
      </c>
      <c r="C1149" t="s">
        <v>2930</v>
      </c>
    </row>
    <row r="1150" spans="1:3" x14ac:dyDescent="0.3">
      <c r="A1150" t="s">
        <v>2931</v>
      </c>
      <c r="B1150" t="s">
        <v>2932</v>
      </c>
      <c r="C1150" t="s">
        <v>2933</v>
      </c>
    </row>
    <row r="1151" spans="1:3" x14ac:dyDescent="0.3">
      <c r="A1151" t="s">
        <v>2934</v>
      </c>
      <c r="B1151" t="s">
        <v>2935</v>
      </c>
      <c r="C1151" t="s">
        <v>2936</v>
      </c>
    </row>
    <row r="1152" spans="1:3" x14ac:dyDescent="0.3">
      <c r="A1152" t="s">
        <v>2937</v>
      </c>
      <c r="B1152" t="s">
        <v>2938</v>
      </c>
      <c r="C1152" t="s">
        <v>2939</v>
      </c>
    </row>
    <row r="1153" spans="1:3" x14ac:dyDescent="0.3">
      <c r="A1153" t="s">
        <v>2940</v>
      </c>
      <c r="B1153" t="s">
        <v>2941</v>
      </c>
      <c r="C1153" t="s">
        <v>2942</v>
      </c>
    </row>
    <row r="1154" spans="1:3" x14ac:dyDescent="0.3">
      <c r="A1154" t="s">
        <v>2943</v>
      </c>
      <c r="B1154" t="s">
        <v>2944</v>
      </c>
      <c r="C1154" t="s">
        <v>2945</v>
      </c>
    </row>
    <row r="1155" spans="1:3" x14ac:dyDescent="0.3">
      <c r="A1155" t="s">
        <v>2946</v>
      </c>
      <c r="B1155" t="s">
        <v>2947</v>
      </c>
      <c r="C1155" t="s">
        <v>2948</v>
      </c>
    </row>
    <row r="1156" spans="1:3" x14ac:dyDescent="0.3">
      <c r="A1156" t="s">
        <v>2949</v>
      </c>
      <c r="B1156" t="s">
        <v>2950</v>
      </c>
      <c r="C1156" t="s">
        <v>2951</v>
      </c>
    </row>
    <row r="1157" spans="1:3" x14ac:dyDescent="0.3">
      <c r="A1157" t="s">
        <v>2952</v>
      </c>
      <c r="B1157" t="s">
        <v>2953</v>
      </c>
      <c r="C1157" t="s">
        <v>2954</v>
      </c>
    </row>
    <row r="1158" spans="1:3" x14ac:dyDescent="0.3">
      <c r="A1158" t="s">
        <v>2955</v>
      </c>
      <c r="B1158" t="s">
        <v>2956</v>
      </c>
      <c r="C1158" t="s">
        <v>2957</v>
      </c>
    </row>
    <row r="1159" spans="1:3" x14ac:dyDescent="0.3">
      <c r="A1159" t="s">
        <v>2958</v>
      </c>
      <c r="B1159" t="s">
        <v>2959</v>
      </c>
      <c r="C1159" t="s">
        <v>2960</v>
      </c>
    </row>
    <row r="1160" spans="1:3" x14ac:dyDescent="0.3">
      <c r="A1160" t="s">
        <v>2961</v>
      </c>
      <c r="B1160" t="s">
        <v>2962</v>
      </c>
      <c r="C1160" t="s">
        <v>2963</v>
      </c>
    </row>
    <row r="1161" spans="1:3" x14ac:dyDescent="0.3">
      <c r="A1161" t="s">
        <v>2964</v>
      </c>
      <c r="B1161" t="s">
        <v>2965</v>
      </c>
      <c r="C1161" t="s">
        <v>2966</v>
      </c>
    </row>
    <row r="1162" spans="1:3" x14ac:dyDescent="0.3">
      <c r="A1162" t="s">
        <v>2967</v>
      </c>
      <c r="B1162" t="s">
        <v>2968</v>
      </c>
      <c r="C1162" t="s">
        <v>2969</v>
      </c>
    </row>
    <row r="1163" spans="1:3" x14ac:dyDescent="0.3">
      <c r="A1163" t="s">
        <v>2970</v>
      </c>
      <c r="B1163" t="s">
        <v>2971</v>
      </c>
      <c r="C1163" t="s">
        <v>2972</v>
      </c>
    </row>
    <row r="1164" spans="1:3" x14ac:dyDescent="0.3">
      <c r="A1164" t="s">
        <v>2973</v>
      </c>
      <c r="B1164" t="s">
        <v>2974</v>
      </c>
      <c r="C1164" t="s">
        <v>2975</v>
      </c>
    </row>
    <row r="1165" spans="1:3" x14ac:dyDescent="0.3">
      <c r="A1165" t="s">
        <v>2976</v>
      </c>
      <c r="B1165" t="s">
        <v>2977</v>
      </c>
      <c r="C1165" t="s">
        <v>2978</v>
      </c>
    </row>
    <row r="1166" spans="1:3" x14ac:dyDescent="0.3">
      <c r="A1166" t="s">
        <v>2979</v>
      </c>
      <c r="B1166" t="s">
        <v>2980</v>
      </c>
      <c r="C1166" t="s">
        <v>2981</v>
      </c>
    </row>
    <row r="1167" spans="1:3" x14ac:dyDescent="0.3">
      <c r="A1167" t="s">
        <v>2982</v>
      </c>
      <c r="B1167" t="s">
        <v>2983</v>
      </c>
      <c r="C1167" t="s">
        <v>2984</v>
      </c>
    </row>
    <row r="1168" spans="1:3" x14ac:dyDescent="0.3">
      <c r="A1168" t="s">
        <v>2985</v>
      </c>
      <c r="B1168" t="s">
        <v>2986</v>
      </c>
      <c r="C1168" t="s">
        <v>2987</v>
      </c>
    </row>
    <row r="1169" spans="1:3" x14ac:dyDescent="0.3">
      <c r="A1169" t="s">
        <v>2988</v>
      </c>
      <c r="B1169" t="s">
        <v>2989</v>
      </c>
      <c r="C1169" t="s">
        <v>2990</v>
      </c>
    </row>
    <row r="1170" spans="1:3" x14ac:dyDescent="0.3">
      <c r="A1170" t="s">
        <v>2991</v>
      </c>
      <c r="B1170" t="s">
        <v>2992</v>
      </c>
      <c r="C1170" t="s">
        <v>2993</v>
      </c>
    </row>
    <row r="1171" spans="1:3" x14ac:dyDescent="0.3">
      <c r="A1171" t="s">
        <v>2994</v>
      </c>
      <c r="B1171" t="s">
        <v>2995</v>
      </c>
      <c r="C1171" t="s">
        <v>2996</v>
      </c>
    </row>
    <row r="1172" spans="1:3" x14ac:dyDescent="0.3">
      <c r="A1172" t="s">
        <v>2997</v>
      </c>
      <c r="B1172" t="s">
        <v>2998</v>
      </c>
      <c r="C1172" t="s">
        <v>2999</v>
      </c>
    </row>
    <row r="1173" spans="1:3" x14ac:dyDescent="0.3">
      <c r="A1173" t="s">
        <v>3000</v>
      </c>
      <c r="B1173" t="s">
        <v>3001</v>
      </c>
      <c r="C1173" t="s">
        <v>3002</v>
      </c>
    </row>
    <row r="1174" spans="1:3" x14ac:dyDescent="0.3">
      <c r="A1174" t="s">
        <v>3003</v>
      </c>
      <c r="B1174" t="s">
        <v>3004</v>
      </c>
      <c r="C1174" t="s">
        <v>3005</v>
      </c>
    </row>
    <row r="1175" spans="1:3" x14ac:dyDescent="0.3">
      <c r="A1175" t="s">
        <v>3006</v>
      </c>
      <c r="B1175" t="s">
        <v>3007</v>
      </c>
      <c r="C1175" t="s">
        <v>3008</v>
      </c>
    </row>
    <row r="1176" spans="1:3" x14ac:dyDescent="0.3">
      <c r="A1176" t="s">
        <v>3009</v>
      </c>
      <c r="B1176" t="s">
        <v>3010</v>
      </c>
      <c r="C1176" t="s">
        <v>3011</v>
      </c>
    </row>
    <row r="1177" spans="1:3" x14ac:dyDescent="0.3">
      <c r="A1177" t="s">
        <v>3012</v>
      </c>
      <c r="B1177" t="s">
        <v>3013</v>
      </c>
      <c r="C1177" t="s">
        <v>3014</v>
      </c>
    </row>
    <row r="1178" spans="1:3" x14ac:dyDescent="0.3">
      <c r="A1178" t="s">
        <v>3015</v>
      </c>
      <c r="B1178" t="s">
        <v>3016</v>
      </c>
      <c r="C1178" t="s">
        <v>3017</v>
      </c>
    </row>
    <row r="1179" spans="1:3" x14ac:dyDescent="0.3">
      <c r="A1179" t="s">
        <v>3018</v>
      </c>
      <c r="B1179" t="s">
        <v>3019</v>
      </c>
      <c r="C1179" t="s">
        <v>3020</v>
      </c>
    </row>
    <row r="1180" spans="1:3" x14ac:dyDescent="0.3">
      <c r="A1180" t="s">
        <v>3021</v>
      </c>
      <c r="B1180" t="s">
        <v>3022</v>
      </c>
      <c r="C1180" t="s">
        <v>3023</v>
      </c>
    </row>
    <row r="1181" spans="1:3" x14ac:dyDescent="0.3">
      <c r="A1181" t="s">
        <v>3024</v>
      </c>
      <c r="B1181" t="s">
        <v>3025</v>
      </c>
      <c r="C1181" t="s">
        <v>3026</v>
      </c>
    </row>
    <row r="1182" spans="1:3" x14ac:dyDescent="0.3">
      <c r="A1182" t="s">
        <v>3027</v>
      </c>
      <c r="B1182" t="s">
        <v>3028</v>
      </c>
      <c r="C1182" t="s">
        <v>3029</v>
      </c>
    </row>
    <row r="1183" spans="1:3" x14ac:dyDescent="0.3">
      <c r="A1183" t="s">
        <v>3030</v>
      </c>
      <c r="B1183" t="s">
        <v>3031</v>
      </c>
      <c r="C1183" t="s">
        <v>3032</v>
      </c>
    </row>
    <row r="1184" spans="1:3" x14ac:dyDescent="0.3">
      <c r="A1184" t="s">
        <v>3033</v>
      </c>
      <c r="B1184" t="s">
        <v>3034</v>
      </c>
      <c r="C1184" t="s">
        <v>3035</v>
      </c>
    </row>
    <row r="1185" spans="1:3" x14ac:dyDescent="0.3">
      <c r="A1185" t="s">
        <v>3036</v>
      </c>
      <c r="B1185" t="s">
        <v>3037</v>
      </c>
      <c r="C1185" t="s">
        <v>3038</v>
      </c>
    </row>
    <row r="1186" spans="1:3" x14ac:dyDescent="0.3">
      <c r="A1186" t="s">
        <v>3039</v>
      </c>
      <c r="B1186" t="s">
        <v>3040</v>
      </c>
      <c r="C1186" t="s">
        <v>3041</v>
      </c>
    </row>
    <row r="1187" spans="1:3" x14ac:dyDescent="0.3">
      <c r="A1187" t="s">
        <v>3042</v>
      </c>
      <c r="B1187" t="s">
        <v>3043</v>
      </c>
      <c r="C1187" t="s">
        <v>3044</v>
      </c>
    </row>
    <row r="1188" spans="1:3" x14ac:dyDescent="0.3">
      <c r="A1188" t="s">
        <v>3045</v>
      </c>
      <c r="B1188" t="s">
        <v>3046</v>
      </c>
      <c r="C1188" t="s">
        <v>3047</v>
      </c>
    </row>
    <row r="1189" spans="1:3" x14ac:dyDescent="0.3">
      <c r="A1189" t="s">
        <v>3048</v>
      </c>
      <c r="B1189" t="s">
        <v>3049</v>
      </c>
      <c r="C1189" t="s">
        <v>3050</v>
      </c>
    </row>
    <row r="1190" spans="1:3" x14ac:dyDescent="0.3">
      <c r="A1190" t="s">
        <v>3051</v>
      </c>
      <c r="B1190" t="s">
        <v>3052</v>
      </c>
      <c r="C1190" t="s">
        <v>3053</v>
      </c>
    </row>
    <row r="1191" spans="1:3" x14ac:dyDescent="0.3">
      <c r="A1191" t="s">
        <v>3054</v>
      </c>
      <c r="B1191" t="s">
        <v>3055</v>
      </c>
      <c r="C1191" t="s">
        <v>3056</v>
      </c>
    </row>
    <row r="1192" spans="1:3" x14ac:dyDescent="0.3">
      <c r="A1192" t="s">
        <v>3057</v>
      </c>
      <c r="B1192" t="s">
        <v>3058</v>
      </c>
      <c r="C1192" t="s">
        <v>3059</v>
      </c>
    </row>
    <row r="1193" spans="1:3" x14ac:dyDescent="0.3">
      <c r="A1193" t="s">
        <v>3060</v>
      </c>
      <c r="B1193" t="s">
        <v>3061</v>
      </c>
      <c r="C1193" t="s">
        <v>3062</v>
      </c>
    </row>
    <row r="1194" spans="1:3" x14ac:dyDescent="0.3">
      <c r="A1194" t="s">
        <v>3063</v>
      </c>
      <c r="B1194" t="s">
        <v>3064</v>
      </c>
      <c r="C1194" t="s">
        <v>3065</v>
      </c>
    </row>
    <row r="1195" spans="1:3" x14ac:dyDescent="0.3">
      <c r="A1195" t="s">
        <v>3066</v>
      </c>
      <c r="B1195" t="s">
        <v>3067</v>
      </c>
      <c r="C1195" t="s">
        <v>3068</v>
      </c>
    </row>
    <row r="1196" spans="1:3" x14ac:dyDescent="0.3">
      <c r="A1196" t="s">
        <v>3069</v>
      </c>
      <c r="B1196" t="s">
        <v>3070</v>
      </c>
      <c r="C1196" t="s">
        <v>3071</v>
      </c>
    </row>
    <row r="1197" spans="1:3" x14ac:dyDescent="0.3">
      <c r="A1197" t="s">
        <v>3072</v>
      </c>
      <c r="B1197" t="s">
        <v>3073</v>
      </c>
      <c r="C1197" t="s">
        <v>3074</v>
      </c>
    </row>
    <row r="1198" spans="1:3" x14ac:dyDescent="0.3">
      <c r="A1198" t="s">
        <v>3075</v>
      </c>
      <c r="B1198" t="s">
        <v>3076</v>
      </c>
      <c r="C1198" t="s">
        <v>3077</v>
      </c>
    </row>
    <row r="1199" spans="1:3" x14ac:dyDescent="0.3">
      <c r="A1199" t="s">
        <v>3078</v>
      </c>
      <c r="B1199" t="s">
        <v>3079</v>
      </c>
      <c r="C1199" t="s">
        <v>3080</v>
      </c>
    </row>
    <row r="1200" spans="1:3" x14ac:dyDescent="0.3">
      <c r="A1200" t="s">
        <v>3081</v>
      </c>
      <c r="B1200" t="s">
        <v>3082</v>
      </c>
      <c r="C1200" t="s">
        <v>3083</v>
      </c>
    </row>
    <row r="1201" spans="1:3" x14ac:dyDescent="0.3">
      <c r="A1201" t="s">
        <v>3084</v>
      </c>
      <c r="B1201" t="s">
        <v>3085</v>
      </c>
      <c r="C1201" t="s">
        <v>3086</v>
      </c>
    </row>
    <row r="1202" spans="1:3" x14ac:dyDescent="0.3">
      <c r="A1202" t="s">
        <v>3087</v>
      </c>
      <c r="B1202" t="s">
        <v>9976</v>
      </c>
      <c r="C1202" t="s">
        <v>3088</v>
      </c>
    </row>
    <row r="1203" spans="1:3" x14ac:dyDescent="0.3">
      <c r="A1203" t="s">
        <v>3089</v>
      </c>
      <c r="B1203" t="s">
        <v>10243</v>
      </c>
      <c r="C1203" t="s">
        <v>3090</v>
      </c>
    </row>
    <row r="1204" spans="1:3" x14ac:dyDescent="0.3">
      <c r="A1204" t="s">
        <v>3091</v>
      </c>
      <c r="B1204" t="s">
        <v>3092</v>
      </c>
      <c r="C1204" t="s">
        <v>3093</v>
      </c>
    </row>
    <row r="1205" spans="1:3" x14ac:dyDescent="0.3">
      <c r="A1205" t="s">
        <v>3094</v>
      </c>
      <c r="B1205" t="s">
        <v>3095</v>
      </c>
      <c r="C1205" t="s">
        <v>3096</v>
      </c>
    </row>
    <row r="1206" spans="1:3" x14ac:dyDescent="0.3">
      <c r="A1206" t="s">
        <v>3097</v>
      </c>
      <c r="B1206" t="s">
        <v>10603</v>
      </c>
      <c r="C1206" t="s">
        <v>3099</v>
      </c>
    </row>
    <row r="1207" spans="1:3" x14ac:dyDescent="0.3">
      <c r="A1207" t="s">
        <v>3100</v>
      </c>
      <c r="B1207" t="s">
        <v>3101</v>
      </c>
      <c r="C1207" t="s">
        <v>3102</v>
      </c>
    </row>
    <row r="1208" spans="1:3" x14ac:dyDescent="0.3">
      <c r="A1208" t="s">
        <v>3103</v>
      </c>
      <c r="B1208" t="s">
        <v>3104</v>
      </c>
      <c r="C1208" t="s">
        <v>3105</v>
      </c>
    </row>
    <row r="1209" spans="1:3" x14ac:dyDescent="0.3">
      <c r="A1209" t="s">
        <v>3106</v>
      </c>
      <c r="B1209" t="s">
        <v>3107</v>
      </c>
      <c r="C1209" t="s">
        <v>3108</v>
      </c>
    </row>
    <row r="1210" spans="1:3" x14ac:dyDescent="0.3">
      <c r="A1210" t="s">
        <v>3109</v>
      </c>
      <c r="B1210" t="s">
        <v>3110</v>
      </c>
      <c r="C1210" t="s">
        <v>3111</v>
      </c>
    </row>
    <row r="1211" spans="1:3" x14ac:dyDescent="0.3">
      <c r="A1211" t="s">
        <v>3112</v>
      </c>
      <c r="B1211" t="s">
        <v>3113</v>
      </c>
      <c r="C1211" t="s">
        <v>3114</v>
      </c>
    </row>
    <row r="1212" spans="1:3" x14ac:dyDescent="0.3">
      <c r="A1212" t="s">
        <v>3115</v>
      </c>
      <c r="B1212" t="s">
        <v>3116</v>
      </c>
      <c r="C1212" t="s">
        <v>3117</v>
      </c>
    </row>
    <row r="1213" spans="1:3" x14ac:dyDescent="0.3">
      <c r="A1213" t="s">
        <v>3118</v>
      </c>
      <c r="B1213" t="s">
        <v>3119</v>
      </c>
      <c r="C1213" t="s">
        <v>3120</v>
      </c>
    </row>
    <row r="1214" spans="1:3" x14ac:dyDescent="0.3">
      <c r="A1214" t="s">
        <v>3121</v>
      </c>
      <c r="B1214" t="s">
        <v>3122</v>
      </c>
      <c r="C1214" t="s">
        <v>3123</v>
      </c>
    </row>
    <row r="1215" spans="1:3" x14ac:dyDescent="0.3">
      <c r="A1215" t="s">
        <v>3124</v>
      </c>
      <c r="B1215" t="s">
        <v>3125</v>
      </c>
      <c r="C1215" t="s">
        <v>3126</v>
      </c>
    </row>
    <row r="1216" spans="1:3" x14ac:dyDescent="0.3">
      <c r="A1216" t="s">
        <v>3127</v>
      </c>
      <c r="B1216" t="s">
        <v>3128</v>
      </c>
      <c r="C1216" t="s">
        <v>3129</v>
      </c>
    </row>
    <row r="1217" spans="1:3" x14ac:dyDescent="0.3">
      <c r="A1217" t="s">
        <v>3130</v>
      </c>
      <c r="B1217" t="s">
        <v>3131</v>
      </c>
      <c r="C1217" t="s">
        <v>3132</v>
      </c>
    </row>
    <row r="1218" spans="1:3" x14ac:dyDescent="0.3">
      <c r="A1218" t="s">
        <v>3133</v>
      </c>
      <c r="B1218" t="s">
        <v>3134</v>
      </c>
      <c r="C1218" t="s">
        <v>3135</v>
      </c>
    </row>
    <row r="1219" spans="1:3" x14ac:dyDescent="0.3">
      <c r="A1219" t="s">
        <v>3136</v>
      </c>
      <c r="B1219" t="s">
        <v>3137</v>
      </c>
      <c r="C1219" t="s">
        <v>3138</v>
      </c>
    </row>
    <row r="1220" spans="1:3" x14ac:dyDescent="0.3">
      <c r="A1220" t="s">
        <v>3139</v>
      </c>
      <c r="B1220" t="s">
        <v>3140</v>
      </c>
      <c r="C1220" t="s">
        <v>3141</v>
      </c>
    </row>
    <row r="1221" spans="1:3" x14ac:dyDescent="0.3">
      <c r="A1221" t="s">
        <v>3142</v>
      </c>
      <c r="B1221" t="s">
        <v>3143</v>
      </c>
      <c r="C1221" t="s">
        <v>3144</v>
      </c>
    </row>
    <row r="1222" spans="1:3" x14ac:dyDescent="0.3">
      <c r="A1222" t="s">
        <v>3142</v>
      </c>
      <c r="B1222" t="s">
        <v>3143</v>
      </c>
      <c r="C1222" t="s">
        <v>3145</v>
      </c>
    </row>
    <row r="1223" spans="1:3" x14ac:dyDescent="0.3">
      <c r="A1223" t="s">
        <v>3146</v>
      </c>
      <c r="B1223" t="s">
        <v>3147</v>
      </c>
      <c r="C1223" t="s">
        <v>3148</v>
      </c>
    </row>
    <row r="1224" spans="1:3" x14ac:dyDescent="0.3">
      <c r="A1224" t="s">
        <v>3149</v>
      </c>
      <c r="B1224" t="s">
        <v>3150</v>
      </c>
      <c r="C1224" t="s">
        <v>3151</v>
      </c>
    </row>
    <row r="1225" spans="1:3" x14ac:dyDescent="0.3">
      <c r="A1225" t="s">
        <v>3152</v>
      </c>
      <c r="B1225" t="s">
        <v>3153</v>
      </c>
      <c r="C1225" t="s">
        <v>3154</v>
      </c>
    </row>
    <row r="1226" spans="1:3" x14ac:dyDescent="0.3">
      <c r="A1226" t="s">
        <v>3155</v>
      </c>
      <c r="B1226" t="s">
        <v>3156</v>
      </c>
      <c r="C1226" t="s">
        <v>3157</v>
      </c>
    </row>
    <row r="1227" spans="1:3" x14ac:dyDescent="0.3">
      <c r="A1227" t="s">
        <v>3158</v>
      </c>
      <c r="B1227" t="s">
        <v>3159</v>
      </c>
      <c r="C1227" t="s">
        <v>3160</v>
      </c>
    </row>
    <row r="1228" spans="1:3" x14ac:dyDescent="0.3">
      <c r="A1228" t="s">
        <v>3161</v>
      </c>
      <c r="B1228" t="s">
        <v>3162</v>
      </c>
      <c r="C1228" t="s">
        <v>3163</v>
      </c>
    </row>
    <row r="1229" spans="1:3" x14ac:dyDescent="0.3">
      <c r="A1229" t="s">
        <v>3164</v>
      </c>
      <c r="B1229" t="s">
        <v>10258</v>
      </c>
      <c r="C1229" t="s">
        <v>3165</v>
      </c>
    </row>
    <row r="1230" spans="1:3" x14ac:dyDescent="0.3">
      <c r="A1230" t="s">
        <v>3166</v>
      </c>
      <c r="B1230" t="s">
        <v>3167</v>
      </c>
      <c r="C1230" t="s">
        <v>3168</v>
      </c>
    </row>
    <row r="1231" spans="1:3" x14ac:dyDescent="0.3">
      <c r="A1231" t="s">
        <v>3169</v>
      </c>
      <c r="B1231" t="s">
        <v>3170</v>
      </c>
      <c r="C1231" t="s">
        <v>3171</v>
      </c>
    </row>
    <row r="1232" spans="1:3" x14ac:dyDescent="0.3">
      <c r="A1232" t="s">
        <v>3172</v>
      </c>
      <c r="B1232" t="s">
        <v>3173</v>
      </c>
      <c r="C1232" t="s">
        <v>3174</v>
      </c>
    </row>
    <row r="1233" spans="1:3" x14ac:dyDescent="0.3">
      <c r="A1233" t="s">
        <v>3175</v>
      </c>
      <c r="B1233" t="s">
        <v>3176</v>
      </c>
      <c r="C1233" t="s">
        <v>3177</v>
      </c>
    </row>
    <row r="1234" spans="1:3" x14ac:dyDescent="0.3">
      <c r="A1234" t="s">
        <v>3178</v>
      </c>
      <c r="B1234" t="s">
        <v>10244</v>
      </c>
      <c r="C1234" t="s">
        <v>3179</v>
      </c>
    </row>
    <row r="1235" spans="1:3" x14ac:dyDescent="0.3">
      <c r="A1235" t="s">
        <v>3180</v>
      </c>
      <c r="B1235" t="s">
        <v>3181</v>
      </c>
      <c r="C1235" t="s">
        <v>10781</v>
      </c>
    </row>
    <row r="1236" spans="1:3" x14ac:dyDescent="0.3">
      <c r="A1236" t="s">
        <v>3183</v>
      </c>
      <c r="B1236" t="s">
        <v>10245</v>
      </c>
      <c r="C1236" t="s">
        <v>3184</v>
      </c>
    </row>
    <row r="1237" spans="1:3" x14ac:dyDescent="0.3">
      <c r="A1237" t="s">
        <v>3185</v>
      </c>
      <c r="B1237" t="s">
        <v>10246</v>
      </c>
      <c r="C1237" t="s">
        <v>3186</v>
      </c>
    </row>
    <row r="1238" spans="1:3" x14ac:dyDescent="0.3">
      <c r="A1238" t="s">
        <v>3187</v>
      </c>
      <c r="B1238" t="s">
        <v>10247</v>
      </c>
      <c r="C1238" t="s">
        <v>3188</v>
      </c>
    </row>
    <row r="1239" spans="1:3" x14ac:dyDescent="0.3">
      <c r="A1239" t="s">
        <v>3189</v>
      </c>
      <c r="B1239" t="s">
        <v>10248</v>
      </c>
      <c r="C1239" t="s">
        <v>3190</v>
      </c>
    </row>
    <row r="1240" spans="1:3" x14ac:dyDescent="0.3">
      <c r="A1240" t="s">
        <v>3191</v>
      </c>
      <c r="B1240" t="s">
        <v>10200</v>
      </c>
      <c r="C1240" t="s">
        <v>3192</v>
      </c>
    </row>
    <row r="1241" spans="1:3" x14ac:dyDescent="0.3">
      <c r="A1241" t="s">
        <v>3193</v>
      </c>
      <c r="B1241" t="s">
        <v>3194</v>
      </c>
      <c r="C1241" t="s">
        <v>3195</v>
      </c>
    </row>
    <row r="1242" spans="1:3" x14ac:dyDescent="0.3">
      <c r="A1242" t="s">
        <v>3196</v>
      </c>
      <c r="B1242" t="s">
        <v>10249</v>
      </c>
      <c r="C1242" t="s">
        <v>3197</v>
      </c>
    </row>
    <row r="1243" spans="1:3" x14ac:dyDescent="0.3">
      <c r="A1243" t="s">
        <v>3198</v>
      </c>
      <c r="B1243" t="s">
        <v>10250</v>
      </c>
      <c r="C1243" t="s">
        <v>3199</v>
      </c>
    </row>
    <row r="1244" spans="1:3" x14ac:dyDescent="0.3">
      <c r="A1244" t="s">
        <v>3200</v>
      </c>
      <c r="B1244" t="s">
        <v>3201</v>
      </c>
      <c r="C1244" t="s">
        <v>3202</v>
      </c>
    </row>
    <row r="1245" spans="1:3" x14ac:dyDescent="0.3">
      <c r="A1245" t="s">
        <v>3203</v>
      </c>
      <c r="B1245" t="s">
        <v>3204</v>
      </c>
      <c r="C1245" t="s">
        <v>3205</v>
      </c>
    </row>
    <row r="1246" spans="1:3" x14ac:dyDescent="0.3">
      <c r="A1246" t="s">
        <v>3206</v>
      </c>
      <c r="B1246" t="s">
        <v>3207</v>
      </c>
      <c r="C1246" t="s">
        <v>3208</v>
      </c>
    </row>
    <row r="1247" spans="1:3" x14ac:dyDescent="0.3">
      <c r="A1247" t="s">
        <v>3209</v>
      </c>
      <c r="B1247" t="s">
        <v>10251</v>
      </c>
      <c r="C1247" t="s">
        <v>3210</v>
      </c>
    </row>
    <row r="1248" spans="1:3" x14ac:dyDescent="0.3">
      <c r="A1248" t="s">
        <v>3211</v>
      </c>
      <c r="B1248" t="s">
        <v>3212</v>
      </c>
      <c r="C1248" t="s">
        <v>3213</v>
      </c>
    </row>
    <row r="1249" spans="1:3" x14ac:dyDescent="0.3">
      <c r="A1249" t="s">
        <v>3214</v>
      </c>
      <c r="B1249" t="s">
        <v>9758</v>
      </c>
      <c r="C1249" t="s">
        <v>3215</v>
      </c>
    </row>
    <row r="1250" spans="1:3" x14ac:dyDescent="0.3">
      <c r="A1250" t="s">
        <v>3216</v>
      </c>
      <c r="B1250" t="s">
        <v>10252</v>
      </c>
      <c r="C1250" t="s">
        <v>3217</v>
      </c>
    </row>
    <row r="1251" spans="1:3" x14ac:dyDescent="0.3">
      <c r="A1251" t="s">
        <v>3218</v>
      </c>
      <c r="B1251" t="s">
        <v>3219</v>
      </c>
      <c r="C1251" t="s">
        <v>3220</v>
      </c>
    </row>
    <row r="1252" spans="1:3" x14ac:dyDescent="0.3">
      <c r="A1252" t="s">
        <v>3221</v>
      </c>
      <c r="B1252" t="s">
        <v>9744</v>
      </c>
      <c r="C1252" t="s">
        <v>3222</v>
      </c>
    </row>
    <row r="1253" spans="1:3" x14ac:dyDescent="0.3">
      <c r="A1253" t="s">
        <v>3223</v>
      </c>
      <c r="B1253" t="s">
        <v>3224</v>
      </c>
      <c r="C1253" t="s">
        <v>3225</v>
      </c>
    </row>
    <row r="1254" spans="1:3" x14ac:dyDescent="0.3">
      <c r="A1254" t="s">
        <v>3226</v>
      </c>
      <c r="B1254" t="s">
        <v>10253</v>
      </c>
      <c r="C1254" t="s">
        <v>3227</v>
      </c>
    </row>
    <row r="1255" spans="1:3" x14ac:dyDescent="0.3">
      <c r="A1255" t="s">
        <v>3228</v>
      </c>
      <c r="B1255" t="s">
        <v>10254</v>
      </c>
      <c r="C1255" t="s">
        <v>3229</v>
      </c>
    </row>
    <row r="1256" spans="1:3" x14ac:dyDescent="0.3">
      <c r="A1256" t="s">
        <v>3230</v>
      </c>
      <c r="B1256" t="s">
        <v>3231</v>
      </c>
      <c r="C1256" t="s">
        <v>3232</v>
      </c>
    </row>
    <row r="1257" spans="1:3" x14ac:dyDescent="0.3">
      <c r="A1257" t="s">
        <v>3230</v>
      </c>
      <c r="B1257" t="s">
        <v>3231</v>
      </c>
      <c r="C1257" t="s">
        <v>3233</v>
      </c>
    </row>
    <row r="1258" spans="1:3" x14ac:dyDescent="0.3">
      <c r="A1258" t="s">
        <v>3234</v>
      </c>
      <c r="B1258" t="s">
        <v>3235</v>
      </c>
      <c r="C1258" t="s">
        <v>3236</v>
      </c>
    </row>
    <row r="1259" spans="1:3" x14ac:dyDescent="0.3">
      <c r="A1259" t="s">
        <v>3237</v>
      </c>
      <c r="B1259" t="s">
        <v>10188</v>
      </c>
      <c r="C1259" t="s">
        <v>3238</v>
      </c>
    </row>
    <row r="1260" spans="1:3" x14ac:dyDescent="0.3">
      <c r="A1260" t="s">
        <v>3239</v>
      </c>
      <c r="B1260" t="s">
        <v>3240</v>
      </c>
      <c r="C1260" t="s">
        <v>3241</v>
      </c>
    </row>
    <row r="1261" spans="1:3" x14ac:dyDescent="0.3">
      <c r="A1261" t="s">
        <v>3242</v>
      </c>
      <c r="B1261" t="s">
        <v>10255</v>
      </c>
      <c r="C1261" t="s">
        <v>3243</v>
      </c>
    </row>
    <row r="1262" spans="1:3" x14ac:dyDescent="0.3">
      <c r="A1262" t="s">
        <v>3244</v>
      </c>
      <c r="B1262" t="s">
        <v>3245</v>
      </c>
      <c r="C1262" t="s">
        <v>3246</v>
      </c>
    </row>
    <row r="1263" spans="1:3" x14ac:dyDescent="0.3">
      <c r="A1263" t="s">
        <v>3247</v>
      </c>
      <c r="B1263" t="s">
        <v>3248</v>
      </c>
      <c r="C1263" t="s">
        <v>3249</v>
      </c>
    </row>
    <row r="1264" spans="1:3" x14ac:dyDescent="0.3">
      <c r="A1264" t="s">
        <v>3250</v>
      </c>
      <c r="B1264" t="s">
        <v>3251</v>
      </c>
      <c r="C1264" t="s">
        <v>3252</v>
      </c>
    </row>
    <row r="1265" spans="1:3" x14ac:dyDescent="0.3">
      <c r="A1265" t="s">
        <v>3253</v>
      </c>
      <c r="B1265" t="s">
        <v>3254</v>
      </c>
      <c r="C1265" t="s">
        <v>3255</v>
      </c>
    </row>
    <row r="1266" spans="1:3" x14ac:dyDescent="0.3">
      <c r="A1266" t="s">
        <v>3256</v>
      </c>
      <c r="B1266" t="s">
        <v>3257</v>
      </c>
      <c r="C1266" t="s">
        <v>3258</v>
      </c>
    </row>
    <row r="1267" spans="1:3" x14ac:dyDescent="0.3">
      <c r="A1267" t="s">
        <v>3259</v>
      </c>
      <c r="B1267" t="s">
        <v>3260</v>
      </c>
      <c r="C1267" t="s">
        <v>3261</v>
      </c>
    </row>
    <row r="1268" spans="1:3" x14ac:dyDescent="0.3">
      <c r="A1268" t="s">
        <v>3262</v>
      </c>
      <c r="B1268" t="s">
        <v>3263</v>
      </c>
      <c r="C1268" t="s">
        <v>3264</v>
      </c>
    </row>
    <row r="1269" spans="1:3" x14ac:dyDescent="0.3">
      <c r="A1269" t="s">
        <v>3265</v>
      </c>
      <c r="B1269" t="s">
        <v>3266</v>
      </c>
      <c r="C1269" t="s">
        <v>3267</v>
      </c>
    </row>
    <row r="1270" spans="1:3" x14ac:dyDescent="0.3">
      <c r="A1270" t="s">
        <v>3268</v>
      </c>
      <c r="B1270" t="s">
        <v>3269</v>
      </c>
      <c r="C1270" t="s">
        <v>3270</v>
      </c>
    </row>
    <row r="1271" spans="1:3" x14ac:dyDescent="0.3">
      <c r="A1271" t="s">
        <v>3271</v>
      </c>
      <c r="B1271" t="s">
        <v>11085</v>
      </c>
      <c r="C1271" t="s">
        <v>3272</v>
      </c>
    </row>
    <row r="1272" spans="1:3" x14ac:dyDescent="0.3">
      <c r="A1272" t="s">
        <v>3273</v>
      </c>
      <c r="B1272" t="s">
        <v>3274</v>
      </c>
      <c r="C1272" t="s">
        <v>3275</v>
      </c>
    </row>
    <row r="1273" spans="1:3" x14ac:dyDescent="0.3">
      <c r="A1273" t="s">
        <v>3273</v>
      </c>
      <c r="B1273" t="s">
        <v>3274</v>
      </c>
      <c r="C1273" t="s">
        <v>3276</v>
      </c>
    </row>
    <row r="1274" spans="1:3" x14ac:dyDescent="0.3">
      <c r="A1274" t="s">
        <v>3277</v>
      </c>
      <c r="B1274" t="s">
        <v>3278</v>
      </c>
      <c r="C1274" t="s">
        <v>3279</v>
      </c>
    </row>
    <row r="1275" spans="1:3" x14ac:dyDescent="0.3">
      <c r="A1275" t="s">
        <v>3280</v>
      </c>
      <c r="B1275" t="s">
        <v>3281</v>
      </c>
      <c r="C1275" t="s">
        <v>3282</v>
      </c>
    </row>
    <row r="1276" spans="1:3" x14ac:dyDescent="0.3">
      <c r="A1276" t="s">
        <v>3283</v>
      </c>
      <c r="B1276" t="s">
        <v>3284</v>
      </c>
      <c r="C1276" t="s">
        <v>3285</v>
      </c>
    </row>
    <row r="1277" spans="1:3" x14ac:dyDescent="0.3">
      <c r="A1277" t="s">
        <v>3286</v>
      </c>
      <c r="B1277" t="s">
        <v>3287</v>
      </c>
      <c r="C1277" t="s">
        <v>3288</v>
      </c>
    </row>
    <row r="1278" spans="1:3" x14ac:dyDescent="0.3">
      <c r="A1278" t="s">
        <v>3289</v>
      </c>
      <c r="B1278" t="s">
        <v>3290</v>
      </c>
      <c r="C1278" t="s">
        <v>3291</v>
      </c>
    </row>
    <row r="1279" spans="1:3" x14ac:dyDescent="0.3">
      <c r="A1279" t="s">
        <v>3292</v>
      </c>
      <c r="B1279" t="s">
        <v>3293</v>
      </c>
      <c r="C1279" t="s">
        <v>3294</v>
      </c>
    </row>
    <row r="1280" spans="1:3" x14ac:dyDescent="0.3">
      <c r="A1280" t="s">
        <v>3295</v>
      </c>
      <c r="B1280" t="s">
        <v>3296</v>
      </c>
      <c r="C1280" t="s">
        <v>3297</v>
      </c>
    </row>
    <row r="1281" spans="1:3" x14ac:dyDescent="0.3">
      <c r="A1281" t="s">
        <v>3298</v>
      </c>
      <c r="B1281" t="s">
        <v>3299</v>
      </c>
      <c r="C1281" t="s">
        <v>3300</v>
      </c>
    </row>
    <row r="1282" spans="1:3" x14ac:dyDescent="0.3">
      <c r="A1282" t="s">
        <v>3301</v>
      </c>
      <c r="B1282" t="s">
        <v>3302</v>
      </c>
      <c r="C1282" t="s">
        <v>3303</v>
      </c>
    </row>
    <row r="1283" spans="1:3" x14ac:dyDescent="0.3">
      <c r="A1283" t="s">
        <v>3304</v>
      </c>
      <c r="B1283" t="s">
        <v>3305</v>
      </c>
      <c r="C1283" t="s">
        <v>3306</v>
      </c>
    </row>
    <row r="1284" spans="1:3" x14ac:dyDescent="0.3">
      <c r="A1284" t="s">
        <v>3307</v>
      </c>
      <c r="B1284" t="s">
        <v>3308</v>
      </c>
      <c r="C1284" t="s">
        <v>3309</v>
      </c>
    </row>
    <row r="1285" spans="1:3" x14ac:dyDescent="0.3">
      <c r="A1285" t="s">
        <v>3310</v>
      </c>
      <c r="B1285" t="s">
        <v>3311</v>
      </c>
      <c r="C1285" t="s">
        <v>3312</v>
      </c>
    </row>
    <row r="1286" spans="1:3" x14ac:dyDescent="0.3">
      <c r="A1286" t="s">
        <v>3313</v>
      </c>
      <c r="B1286" t="s">
        <v>3314</v>
      </c>
      <c r="C1286" t="s">
        <v>3315</v>
      </c>
    </row>
    <row r="1287" spans="1:3" x14ac:dyDescent="0.3">
      <c r="A1287" t="s">
        <v>3313</v>
      </c>
      <c r="B1287" t="s">
        <v>3314</v>
      </c>
      <c r="C1287" t="s">
        <v>3316</v>
      </c>
    </row>
    <row r="1288" spans="1:3" x14ac:dyDescent="0.3">
      <c r="A1288" t="s">
        <v>3317</v>
      </c>
      <c r="B1288" t="s">
        <v>3318</v>
      </c>
      <c r="C1288" t="s">
        <v>3319</v>
      </c>
    </row>
    <row r="1289" spans="1:3" x14ac:dyDescent="0.3">
      <c r="A1289" t="s">
        <v>3320</v>
      </c>
      <c r="B1289" t="s">
        <v>3321</v>
      </c>
      <c r="C1289" t="s">
        <v>3322</v>
      </c>
    </row>
    <row r="1290" spans="1:3" x14ac:dyDescent="0.3">
      <c r="A1290" t="s">
        <v>3323</v>
      </c>
      <c r="B1290" t="s">
        <v>3324</v>
      </c>
      <c r="C1290" t="s">
        <v>3325</v>
      </c>
    </row>
    <row r="1291" spans="1:3" x14ac:dyDescent="0.3">
      <c r="A1291" t="s">
        <v>3326</v>
      </c>
      <c r="B1291" t="s">
        <v>3327</v>
      </c>
      <c r="C1291" t="s">
        <v>3328</v>
      </c>
    </row>
    <row r="1292" spans="1:3" x14ac:dyDescent="0.3">
      <c r="A1292" t="s">
        <v>3329</v>
      </c>
      <c r="B1292" t="s">
        <v>3330</v>
      </c>
      <c r="C1292" t="s">
        <v>3331</v>
      </c>
    </row>
    <row r="1293" spans="1:3" x14ac:dyDescent="0.3">
      <c r="A1293" t="s">
        <v>3332</v>
      </c>
      <c r="B1293" t="s">
        <v>3333</v>
      </c>
      <c r="C1293" t="s">
        <v>3334</v>
      </c>
    </row>
    <row r="1294" spans="1:3" x14ac:dyDescent="0.3">
      <c r="A1294" t="s">
        <v>3335</v>
      </c>
      <c r="B1294" t="s">
        <v>3336</v>
      </c>
      <c r="C1294" t="s">
        <v>3337</v>
      </c>
    </row>
    <row r="1295" spans="1:3" x14ac:dyDescent="0.3">
      <c r="A1295" t="s">
        <v>3338</v>
      </c>
      <c r="B1295" t="s">
        <v>3339</v>
      </c>
      <c r="C1295" t="s">
        <v>3340</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E708E9-770C-46FE-9177-954584316D1A}">
  <sheetPr codeName="Hoja4">
    <tabColor rgb="FFFFC000"/>
  </sheetPr>
  <dimension ref="A1:AZ2644"/>
  <sheetViews>
    <sheetView workbookViewId="0">
      <pane ySplit="401" topLeftCell="A402" activePane="bottomLeft" state="frozen"/>
      <selection pane="bottomLeft" activeCell="A402" sqref="A402"/>
    </sheetView>
  </sheetViews>
  <sheetFormatPr baseColWidth="10" defaultColWidth="11.44140625" defaultRowHeight="14.4" x14ac:dyDescent="0.3"/>
  <cols>
    <col min="1" max="1" width="28" bestFit="1" customWidth="1"/>
    <col min="2" max="2" width="81.109375" bestFit="1" customWidth="1"/>
    <col min="3" max="3" width="19.6640625" bestFit="1" customWidth="1"/>
    <col min="4" max="4" width="25.5546875" bestFit="1" customWidth="1"/>
    <col min="5" max="5" width="18" bestFit="1" customWidth="1"/>
    <col min="6" max="6" width="20.109375" hidden="1" customWidth="1"/>
    <col min="7" max="7" width="18.5546875" hidden="1" customWidth="1"/>
    <col min="8" max="8" width="22.6640625" hidden="1" customWidth="1"/>
    <col min="9" max="9" width="25.44140625" hidden="1" customWidth="1"/>
    <col min="10" max="10" width="24.33203125" hidden="1" customWidth="1"/>
    <col min="11" max="11" width="23.33203125" bestFit="1" customWidth="1"/>
    <col min="12" max="12" width="8.88671875" bestFit="1" customWidth="1"/>
    <col min="13" max="14" width="24.109375" bestFit="1" customWidth="1"/>
    <col min="15" max="15" width="13.109375" bestFit="1" customWidth="1"/>
    <col min="16" max="16" width="9.109375" bestFit="1" customWidth="1"/>
    <col min="17" max="17" width="19.44140625" bestFit="1" customWidth="1"/>
    <col min="18" max="18" width="17.109375" bestFit="1" customWidth="1"/>
    <col min="19" max="20" width="81.109375" bestFit="1" customWidth="1"/>
    <col min="21" max="22" width="19.5546875" bestFit="1" customWidth="1"/>
    <col min="23" max="23" width="9.109375" bestFit="1" customWidth="1"/>
    <col min="24" max="24" width="18" bestFit="1" customWidth="1"/>
    <col min="25" max="25" width="21.109375" bestFit="1" customWidth="1"/>
    <col min="26" max="26" width="11.109375" bestFit="1" customWidth="1"/>
    <col min="27" max="27" width="11.6640625" bestFit="1" customWidth="1"/>
    <col min="28" max="28" width="8" bestFit="1" customWidth="1"/>
    <col min="29" max="29" width="33.6640625" bestFit="1" customWidth="1"/>
    <col min="30" max="30" width="18.6640625" bestFit="1" customWidth="1"/>
    <col min="31" max="31" width="15" bestFit="1" customWidth="1"/>
    <col min="32" max="32" width="10.6640625" bestFit="1" customWidth="1"/>
    <col min="33" max="33" width="11.44140625" bestFit="1" customWidth="1"/>
    <col min="34" max="34" width="23.5546875" bestFit="1" customWidth="1"/>
    <col min="35" max="35" width="18.88671875" bestFit="1" customWidth="1"/>
    <col min="36" max="36" width="17.44140625" bestFit="1" customWidth="1"/>
    <col min="37" max="37" width="9.44140625" bestFit="1" customWidth="1"/>
    <col min="38" max="38" width="12.88671875" bestFit="1" customWidth="1"/>
    <col min="39" max="39" width="9.88671875" bestFit="1" customWidth="1"/>
    <col min="40" max="40" width="10.5546875" bestFit="1" customWidth="1"/>
    <col min="41" max="41" width="13.44140625" bestFit="1" customWidth="1"/>
    <col min="42" max="42" width="7" bestFit="1" customWidth="1"/>
    <col min="43" max="44" width="9.88671875" bestFit="1" customWidth="1"/>
    <col min="45" max="45" width="7.44140625" bestFit="1" customWidth="1"/>
    <col min="46" max="46" width="10.6640625" bestFit="1" customWidth="1"/>
    <col min="47" max="47" width="10.109375" bestFit="1" customWidth="1"/>
    <col min="48" max="48" width="27.5546875" bestFit="1" customWidth="1"/>
    <col min="49" max="49" width="11.6640625" bestFit="1" customWidth="1"/>
    <col min="50" max="50" width="13.33203125" bestFit="1" customWidth="1"/>
    <col min="51" max="51" width="81.109375" bestFit="1" customWidth="1"/>
    <col min="52" max="52" width="14.88671875" bestFit="1" customWidth="1"/>
    <col min="53" max="53" width="21" bestFit="1" customWidth="1"/>
    <col min="54" max="54" width="24.109375" bestFit="1" customWidth="1"/>
    <col min="55" max="56" width="18.6640625" bestFit="1" customWidth="1"/>
  </cols>
  <sheetData>
    <row r="1" spans="1:52" x14ac:dyDescent="0.3">
      <c r="A1" t="s">
        <v>106</v>
      </c>
      <c r="B1" t="s">
        <v>107</v>
      </c>
      <c r="C1" t="s">
        <v>3341</v>
      </c>
      <c r="D1" t="s">
        <v>3342</v>
      </c>
      <c r="E1" t="s">
        <v>35</v>
      </c>
      <c r="F1" t="s">
        <v>3343</v>
      </c>
      <c r="G1" t="s">
        <v>3344</v>
      </c>
      <c r="H1" t="s">
        <v>3345</v>
      </c>
      <c r="I1" t="s">
        <v>3346</v>
      </c>
      <c r="J1" t="s">
        <v>3347</v>
      </c>
      <c r="K1" t="s">
        <v>3348</v>
      </c>
      <c r="L1" t="s">
        <v>3349</v>
      </c>
      <c r="M1" t="s">
        <v>3350</v>
      </c>
      <c r="N1" t="s">
        <v>3351</v>
      </c>
      <c r="O1" t="s">
        <v>3352</v>
      </c>
      <c r="P1" t="s">
        <v>3353</v>
      </c>
      <c r="Q1" t="s">
        <v>3354</v>
      </c>
      <c r="R1" t="s">
        <v>3355</v>
      </c>
      <c r="S1" t="s">
        <v>3356</v>
      </c>
      <c r="T1" t="s">
        <v>3357</v>
      </c>
      <c r="U1" t="s">
        <v>3358</v>
      </c>
      <c r="V1" t="s">
        <v>3359</v>
      </c>
      <c r="W1" t="s">
        <v>3360</v>
      </c>
      <c r="X1" t="s">
        <v>3361</v>
      </c>
      <c r="Y1" t="s">
        <v>3362</v>
      </c>
      <c r="Z1" t="s">
        <v>3363</v>
      </c>
      <c r="AA1" t="s">
        <v>3364</v>
      </c>
      <c r="AB1" t="s">
        <v>3365</v>
      </c>
      <c r="AC1" t="s">
        <v>3366</v>
      </c>
      <c r="AD1" t="s">
        <v>3367</v>
      </c>
      <c r="AE1" t="s">
        <v>3368</v>
      </c>
      <c r="AF1" t="s">
        <v>3369</v>
      </c>
      <c r="AG1" t="s">
        <v>3370</v>
      </c>
      <c r="AH1" t="s">
        <v>3371</v>
      </c>
      <c r="AI1" t="s">
        <v>3372</v>
      </c>
      <c r="AJ1" t="s">
        <v>3373</v>
      </c>
      <c r="AK1" t="s">
        <v>3374</v>
      </c>
      <c r="AL1" t="s">
        <v>3375</v>
      </c>
      <c r="AM1" t="s">
        <v>3376</v>
      </c>
      <c r="AN1" t="s">
        <v>3377</v>
      </c>
      <c r="AO1" t="s">
        <v>3378</v>
      </c>
      <c r="AP1" t="s">
        <v>3379</v>
      </c>
      <c r="AQ1" t="s">
        <v>3380</v>
      </c>
      <c r="AR1" t="s">
        <v>3381</v>
      </c>
      <c r="AS1" t="s">
        <v>3382</v>
      </c>
      <c r="AT1" t="s">
        <v>3383</v>
      </c>
      <c r="AU1" t="s">
        <v>3384</v>
      </c>
      <c r="AV1" t="s">
        <v>3385</v>
      </c>
      <c r="AW1" t="s">
        <v>3386</v>
      </c>
      <c r="AX1" t="s">
        <v>3387</v>
      </c>
      <c r="AY1" t="s">
        <v>3388</v>
      </c>
      <c r="AZ1" t="s">
        <v>3389</v>
      </c>
    </row>
    <row r="2" spans="1:52" x14ac:dyDescent="0.3">
      <c r="A2" s="1" t="s">
        <v>3426</v>
      </c>
      <c r="B2" t="s">
        <v>3427</v>
      </c>
      <c r="C2" t="s">
        <v>643</v>
      </c>
      <c r="D2" t="s">
        <v>3428</v>
      </c>
      <c r="F2" t="s">
        <v>3393</v>
      </c>
      <c r="G2" t="s">
        <v>3393</v>
      </c>
      <c r="H2" t="s">
        <v>3394</v>
      </c>
      <c r="I2" t="s">
        <v>3395</v>
      </c>
      <c r="J2" t="s">
        <v>3395</v>
      </c>
      <c r="K2" t="s">
        <v>3394</v>
      </c>
      <c r="L2" t="s">
        <v>3396</v>
      </c>
      <c r="Q2">
        <v>1</v>
      </c>
      <c r="R2" t="s">
        <v>3397</v>
      </c>
      <c r="AE2" t="s">
        <v>3394</v>
      </c>
      <c r="AK2" t="s">
        <v>3394</v>
      </c>
      <c r="AL2" t="s">
        <v>3394</v>
      </c>
      <c r="AM2" t="s">
        <v>3394</v>
      </c>
      <c r="AN2" t="s">
        <v>3394</v>
      </c>
      <c r="AO2" t="s">
        <v>3394</v>
      </c>
      <c r="AP2" t="s">
        <v>3394</v>
      </c>
      <c r="AQ2" t="s">
        <v>3394</v>
      </c>
      <c r="AR2" t="s">
        <v>3394</v>
      </c>
      <c r="AS2" t="s">
        <v>3394</v>
      </c>
      <c r="AT2" t="s">
        <v>3394</v>
      </c>
      <c r="AU2" t="s">
        <v>3394</v>
      </c>
      <c r="AV2" t="s">
        <v>3394</v>
      </c>
      <c r="AW2" t="s">
        <v>3394</v>
      </c>
      <c r="AX2" t="s">
        <v>3394</v>
      </c>
      <c r="AZ2" t="s">
        <v>3394</v>
      </c>
    </row>
    <row r="3" spans="1:52" x14ac:dyDescent="0.3">
      <c r="A3" s="1" t="s">
        <v>3429</v>
      </c>
      <c r="B3" t="s">
        <v>3430</v>
      </c>
      <c r="C3" t="s">
        <v>643</v>
      </c>
      <c r="D3" t="s">
        <v>3428</v>
      </c>
      <c r="F3" t="s">
        <v>3393</v>
      </c>
      <c r="G3" t="s">
        <v>3393</v>
      </c>
      <c r="H3" t="s">
        <v>3394</v>
      </c>
      <c r="I3" t="s">
        <v>3395</v>
      </c>
      <c r="J3" t="s">
        <v>3395</v>
      </c>
      <c r="K3" t="s">
        <v>3394</v>
      </c>
      <c r="L3" t="s">
        <v>3396</v>
      </c>
      <c r="Q3">
        <v>1</v>
      </c>
      <c r="R3" t="s">
        <v>3397</v>
      </c>
      <c r="AE3" t="s">
        <v>3394</v>
      </c>
      <c r="AK3" t="s">
        <v>3394</v>
      </c>
      <c r="AL3" t="s">
        <v>3394</v>
      </c>
      <c r="AM3" t="s">
        <v>3394</v>
      </c>
      <c r="AN3" t="s">
        <v>3394</v>
      </c>
      <c r="AO3" t="s">
        <v>3394</v>
      </c>
      <c r="AP3" t="s">
        <v>3394</v>
      </c>
      <c r="AQ3" t="s">
        <v>3394</v>
      </c>
      <c r="AR3" t="s">
        <v>3394</v>
      </c>
      <c r="AS3" t="s">
        <v>3394</v>
      </c>
      <c r="AT3" t="s">
        <v>3394</v>
      </c>
      <c r="AU3" t="s">
        <v>3394</v>
      </c>
      <c r="AV3" t="s">
        <v>3394</v>
      </c>
      <c r="AW3" t="s">
        <v>3394</v>
      </c>
      <c r="AX3" t="s">
        <v>3394</v>
      </c>
      <c r="AZ3" t="s">
        <v>3394</v>
      </c>
    </row>
    <row r="4" spans="1:52" x14ac:dyDescent="0.3">
      <c r="A4" s="1" t="s">
        <v>9780</v>
      </c>
      <c r="B4" t="s">
        <v>9781</v>
      </c>
      <c r="C4" t="s">
        <v>643</v>
      </c>
      <c r="D4" t="s">
        <v>3428</v>
      </c>
      <c r="F4" t="s">
        <v>3393</v>
      </c>
      <c r="G4" t="s">
        <v>3394</v>
      </c>
      <c r="H4" t="s">
        <v>3394</v>
      </c>
      <c r="I4" t="s">
        <v>3395</v>
      </c>
      <c r="J4" t="s">
        <v>3395</v>
      </c>
      <c r="K4" t="s">
        <v>3394</v>
      </c>
      <c r="L4" t="s">
        <v>3396</v>
      </c>
      <c r="Q4">
        <v>1</v>
      </c>
      <c r="R4" t="s">
        <v>3397</v>
      </c>
      <c r="AE4" t="s">
        <v>3394</v>
      </c>
      <c r="AK4" t="s">
        <v>3394</v>
      </c>
      <c r="AL4" t="s">
        <v>3394</v>
      </c>
      <c r="AM4" t="s">
        <v>3394</v>
      </c>
      <c r="AN4" t="s">
        <v>3394</v>
      </c>
      <c r="AO4" t="s">
        <v>3394</v>
      </c>
      <c r="AP4" t="s">
        <v>3394</v>
      </c>
      <c r="AQ4" t="s">
        <v>3394</v>
      </c>
      <c r="AR4" t="s">
        <v>3394</v>
      </c>
      <c r="AS4" t="s">
        <v>3394</v>
      </c>
      <c r="AT4" t="s">
        <v>3394</v>
      </c>
      <c r="AU4" t="s">
        <v>3394</v>
      </c>
      <c r="AV4" t="s">
        <v>3394</v>
      </c>
      <c r="AW4" t="s">
        <v>3394</v>
      </c>
      <c r="AX4" t="s">
        <v>3394</v>
      </c>
      <c r="AZ4" t="s">
        <v>3394</v>
      </c>
    </row>
    <row r="5" spans="1:52" x14ac:dyDescent="0.3">
      <c r="A5" s="1" t="s">
        <v>11276</v>
      </c>
      <c r="B5" t="s">
        <v>11277</v>
      </c>
      <c r="C5" t="s">
        <v>643</v>
      </c>
      <c r="D5" t="s">
        <v>3428</v>
      </c>
      <c r="F5" t="s">
        <v>3393</v>
      </c>
      <c r="G5" t="s">
        <v>3394</v>
      </c>
      <c r="H5" t="s">
        <v>3394</v>
      </c>
      <c r="I5" t="s">
        <v>3395</v>
      </c>
      <c r="J5" t="s">
        <v>3395</v>
      </c>
      <c r="K5" t="s">
        <v>3394</v>
      </c>
      <c r="L5" t="s">
        <v>3396</v>
      </c>
      <c r="Q5">
        <v>1</v>
      </c>
      <c r="R5" t="s">
        <v>3397</v>
      </c>
      <c r="AE5" t="s">
        <v>3394</v>
      </c>
      <c r="AK5" t="s">
        <v>3394</v>
      </c>
      <c r="AL5" t="s">
        <v>3394</v>
      </c>
      <c r="AM5" t="s">
        <v>3394</v>
      </c>
      <c r="AN5" t="s">
        <v>3394</v>
      </c>
      <c r="AO5" t="s">
        <v>3394</v>
      </c>
      <c r="AP5" t="s">
        <v>3394</v>
      </c>
      <c r="AQ5" t="s">
        <v>3394</v>
      </c>
      <c r="AR5" t="s">
        <v>3394</v>
      </c>
      <c r="AS5" t="s">
        <v>3394</v>
      </c>
      <c r="AT5" t="s">
        <v>3394</v>
      </c>
      <c r="AU5" t="s">
        <v>3394</v>
      </c>
      <c r="AV5" t="s">
        <v>3394</v>
      </c>
      <c r="AW5" t="s">
        <v>3394</v>
      </c>
      <c r="AX5" t="s">
        <v>3394</v>
      </c>
      <c r="AZ5" t="s">
        <v>3394</v>
      </c>
    </row>
    <row r="6" spans="1:52" x14ac:dyDescent="0.3">
      <c r="A6" s="1" t="s">
        <v>3433</v>
      </c>
      <c r="B6" t="s">
        <v>3434</v>
      </c>
      <c r="C6" t="s">
        <v>643</v>
      </c>
      <c r="D6" t="s">
        <v>3428</v>
      </c>
      <c r="F6" t="s">
        <v>3393</v>
      </c>
      <c r="G6" t="s">
        <v>3393</v>
      </c>
      <c r="H6" t="s">
        <v>3394</v>
      </c>
      <c r="I6" t="s">
        <v>3395</v>
      </c>
      <c r="J6" t="s">
        <v>3395</v>
      </c>
      <c r="K6" t="s">
        <v>3394</v>
      </c>
      <c r="L6" t="s">
        <v>3396</v>
      </c>
      <c r="Q6">
        <v>1</v>
      </c>
      <c r="R6" t="s">
        <v>3397</v>
      </c>
      <c r="AE6" t="s">
        <v>3394</v>
      </c>
      <c r="AK6" t="s">
        <v>3394</v>
      </c>
      <c r="AL6" t="s">
        <v>3394</v>
      </c>
      <c r="AM6" t="s">
        <v>3394</v>
      </c>
      <c r="AN6" t="s">
        <v>3394</v>
      </c>
      <c r="AO6" t="s">
        <v>3394</v>
      </c>
      <c r="AP6" t="s">
        <v>3394</v>
      </c>
      <c r="AQ6" t="s">
        <v>3394</v>
      </c>
      <c r="AR6" t="s">
        <v>3394</v>
      </c>
      <c r="AS6" t="s">
        <v>3394</v>
      </c>
      <c r="AT6" t="s">
        <v>3394</v>
      </c>
      <c r="AU6" t="s">
        <v>3394</v>
      </c>
      <c r="AV6" t="s">
        <v>3394</v>
      </c>
      <c r="AW6" t="s">
        <v>3394</v>
      </c>
      <c r="AX6" t="s">
        <v>3394</v>
      </c>
      <c r="AZ6" t="s">
        <v>3394</v>
      </c>
    </row>
    <row r="7" spans="1:52" x14ac:dyDescent="0.3">
      <c r="A7" s="1" t="s">
        <v>3449</v>
      </c>
      <c r="B7" t="s">
        <v>3450</v>
      </c>
      <c r="C7" t="s">
        <v>643</v>
      </c>
      <c r="D7" t="s">
        <v>3428</v>
      </c>
      <c r="F7" t="s">
        <v>3393</v>
      </c>
      <c r="G7" t="s">
        <v>3393</v>
      </c>
      <c r="H7" t="s">
        <v>3394</v>
      </c>
      <c r="I7" t="s">
        <v>3395</v>
      </c>
      <c r="J7" t="s">
        <v>3395</v>
      </c>
      <c r="K7" t="s">
        <v>3394</v>
      </c>
      <c r="L7" t="s">
        <v>3396</v>
      </c>
      <c r="Q7">
        <v>1</v>
      </c>
      <c r="R7" t="s">
        <v>3397</v>
      </c>
      <c r="AE7" t="s">
        <v>3394</v>
      </c>
      <c r="AK7" t="s">
        <v>3394</v>
      </c>
      <c r="AL7" t="s">
        <v>3394</v>
      </c>
      <c r="AM7" t="s">
        <v>3394</v>
      </c>
      <c r="AN7" t="s">
        <v>3394</v>
      </c>
      <c r="AO7" t="s">
        <v>3394</v>
      </c>
      <c r="AP7" t="s">
        <v>3394</v>
      </c>
      <c r="AQ7" t="s">
        <v>3394</v>
      </c>
      <c r="AR7" t="s">
        <v>3394</v>
      </c>
      <c r="AS7" t="s">
        <v>3394</v>
      </c>
      <c r="AT7" t="s">
        <v>3394</v>
      </c>
      <c r="AU7" t="s">
        <v>3394</v>
      </c>
      <c r="AV7" t="s">
        <v>3394</v>
      </c>
      <c r="AW7" t="s">
        <v>3394</v>
      </c>
      <c r="AX7" t="s">
        <v>3394</v>
      </c>
      <c r="AZ7" t="s">
        <v>3394</v>
      </c>
    </row>
    <row r="8" spans="1:52" x14ac:dyDescent="0.3">
      <c r="A8" s="1" t="s">
        <v>3451</v>
      </c>
      <c r="B8" t="s">
        <v>3452</v>
      </c>
      <c r="C8" t="s">
        <v>643</v>
      </c>
      <c r="D8" t="s">
        <v>3428</v>
      </c>
      <c r="F8" t="s">
        <v>3393</v>
      </c>
      <c r="G8" t="s">
        <v>3393</v>
      </c>
      <c r="H8" t="s">
        <v>3394</v>
      </c>
      <c r="I8" t="s">
        <v>3395</v>
      </c>
      <c r="J8" t="s">
        <v>3395</v>
      </c>
      <c r="K8" t="s">
        <v>3394</v>
      </c>
      <c r="L8" t="s">
        <v>3396</v>
      </c>
      <c r="Q8">
        <v>1</v>
      </c>
      <c r="R8" t="s">
        <v>3397</v>
      </c>
      <c r="AE8" t="s">
        <v>3394</v>
      </c>
      <c r="AK8" t="s">
        <v>3394</v>
      </c>
      <c r="AL8" t="s">
        <v>3394</v>
      </c>
      <c r="AM8" t="s">
        <v>3394</v>
      </c>
      <c r="AN8" t="s">
        <v>3394</v>
      </c>
      <c r="AO8" t="s">
        <v>3394</v>
      </c>
      <c r="AP8" t="s">
        <v>3394</v>
      </c>
      <c r="AQ8" t="s">
        <v>3394</v>
      </c>
      <c r="AR8" t="s">
        <v>3394</v>
      </c>
      <c r="AS8" t="s">
        <v>3394</v>
      </c>
      <c r="AT8" t="s">
        <v>3394</v>
      </c>
      <c r="AU8" t="s">
        <v>3394</v>
      </c>
      <c r="AV8" t="s">
        <v>3394</v>
      </c>
      <c r="AW8" t="s">
        <v>3394</v>
      </c>
      <c r="AX8" t="s">
        <v>3394</v>
      </c>
      <c r="AZ8" t="s">
        <v>3394</v>
      </c>
    </row>
    <row r="9" spans="1:52" x14ac:dyDescent="0.3">
      <c r="A9" s="1" t="s">
        <v>3453</v>
      </c>
      <c r="B9" t="s">
        <v>3454</v>
      </c>
      <c r="C9" t="s">
        <v>643</v>
      </c>
      <c r="D9" t="s">
        <v>3428</v>
      </c>
      <c r="F9" t="s">
        <v>3393</v>
      </c>
      <c r="G9" t="s">
        <v>3393</v>
      </c>
      <c r="H9" t="s">
        <v>3394</v>
      </c>
      <c r="I9" t="s">
        <v>3395</v>
      </c>
      <c r="J9" t="s">
        <v>3395</v>
      </c>
      <c r="K9" t="s">
        <v>3394</v>
      </c>
      <c r="L9" t="s">
        <v>3396</v>
      </c>
      <c r="Q9">
        <v>1</v>
      </c>
      <c r="R9" t="s">
        <v>3397</v>
      </c>
      <c r="AE9" t="s">
        <v>3394</v>
      </c>
      <c r="AK9" t="s">
        <v>3394</v>
      </c>
      <c r="AL9" t="s">
        <v>3394</v>
      </c>
      <c r="AM9" t="s">
        <v>3394</v>
      </c>
      <c r="AN9" t="s">
        <v>3394</v>
      </c>
      <c r="AO9" t="s">
        <v>3394</v>
      </c>
      <c r="AP9" t="s">
        <v>3394</v>
      </c>
      <c r="AQ9" t="s">
        <v>3394</v>
      </c>
      <c r="AR9" t="s">
        <v>3394</v>
      </c>
      <c r="AS9" t="s">
        <v>3394</v>
      </c>
      <c r="AT9" t="s">
        <v>3394</v>
      </c>
      <c r="AU9" t="s">
        <v>3394</v>
      </c>
      <c r="AV9" t="s">
        <v>3394</v>
      </c>
      <c r="AW9" t="s">
        <v>3394</v>
      </c>
      <c r="AX9" t="s">
        <v>3394</v>
      </c>
      <c r="AZ9" t="s">
        <v>3394</v>
      </c>
    </row>
    <row r="10" spans="1:52" x14ac:dyDescent="0.3">
      <c r="A10" s="1" t="s">
        <v>3455</v>
      </c>
      <c r="B10" t="s">
        <v>3456</v>
      </c>
      <c r="C10" t="s">
        <v>643</v>
      </c>
      <c r="D10" t="s">
        <v>3428</v>
      </c>
      <c r="F10" t="s">
        <v>3393</v>
      </c>
      <c r="G10" t="s">
        <v>3393</v>
      </c>
      <c r="H10" t="s">
        <v>3394</v>
      </c>
      <c r="I10" t="s">
        <v>3395</v>
      </c>
      <c r="J10" t="s">
        <v>3395</v>
      </c>
      <c r="K10" t="s">
        <v>3394</v>
      </c>
      <c r="L10" t="s">
        <v>3396</v>
      </c>
      <c r="Q10">
        <v>1</v>
      </c>
      <c r="R10" t="s">
        <v>3397</v>
      </c>
      <c r="AE10" t="s">
        <v>3394</v>
      </c>
      <c r="AK10" t="s">
        <v>3394</v>
      </c>
      <c r="AL10" t="s">
        <v>3394</v>
      </c>
      <c r="AM10" t="s">
        <v>3394</v>
      </c>
      <c r="AN10" t="s">
        <v>3394</v>
      </c>
      <c r="AO10" t="s">
        <v>3394</v>
      </c>
      <c r="AP10" t="s">
        <v>3394</v>
      </c>
      <c r="AQ10" t="s">
        <v>3394</v>
      </c>
      <c r="AR10" t="s">
        <v>3394</v>
      </c>
      <c r="AS10" t="s">
        <v>3394</v>
      </c>
      <c r="AT10" t="s">
        <v>3394</v>
      </c>
      <c r="AU10" t="s">
        <v>3394</v>
      </c>
      <c r="AV10" t="s">
        <v>3394</v>
      </c>
      <c r="AW10" t="s">
        <v>3394</v>
      </c>
      <c r="AX10" t="s">
        <v>3394</v>
      </c>
      <c r="AZ10" t="s">
        <v>3394</v>
      </c>
    </row>
    <row r="11" spans="1:52" x14ac:dyDescent="0.3">
      <c r="A11" s="1" t="s">
        <v>3457</v>
      </c>
      <c r="B11" t="s">
        <v>3458</v>
      </c>
      <c r="C11" t="s">
        <v>643</v>
      </c>
      <c r="D11" t="s">
        <v>3428</v>
      </c>
      <c r="F11" t="s">
        <v>3393</v>
      </c>
      <c r="G11" t="s">
        <v>3393</v>
      </c>
      <c r="H11" t="s">
        <v>3394</v>
      </c>
      <c r="I11" t="s">
        <v>3395</v>
      </c>
      <c r="J11" t="s">
        <v>3395</v>
      </c>
      <c r="K11" t="s">
        <v>3394</v>
      </c>
      <c r="L11" t="s">
        <v>3396</v>
      </c>
      <c r="Q11">
        <v>1</v>
      </c>
      <c r="R11" t="s">
        <v>3397</v>
      </c>
      <c r="AE11" t="s">
        <v>3394</v>
      </c>
      <c r="AK11" t="s">
        <v>3394</v>
      </c>
      <c r="AL11" t="s">
        <v>3394</v>
      </c>
      <c r="AM11" t="s">
        <v>3394</v>
      </c>
      <c r="AN11" t="s">
        <v>3394</v>
      </c>
      <c r="AO11" t="s">
        <v>3394</v>
      </c>
      <c r="AP11" t="s">
        <v>3394</v>
      </c>
      <c r="AQ11" t="s">
        <v>3394</v>
      </c>
      <c r="AR11" t="s">
        <v>3394</v>
      </c>
      <c r="AS11" t="s">
        <v>3394</v>
      </c>
      <c r="AT11" t="s">
        <v>3394</v>
      </c>
      <c r="AU11" t="s">
        <v>3394</v>
      </c>
      <c r="AV11" t="s">
        <v>3394</v>
      </c>
      <c r="AW11" t="s">
        <v>3394</v>
      </c>
      <c r="AX11" t="s">
        <v>3394</v>
      </c>
      <c r="AZ11" t="s">
        <v>3394</v>
      </c>
    </row>
    <row r="12" spans="1:52" x14ac:dyDescent="0.3">
      <c r="A12" s="1" t="s">
        <v>3459</v>
      </c>
      <c r="B12" t="s">
        <v>3460</v>
      </c>
      <c r="C12" t="s">
        <v>643</v>
      </c>
      <c r="D12" t="s">
        <v>3428</v>
      </c>
      <c r="F12" t="s">
        <v>3393</v>
      </c>
      <c r="G12" t="s">
        <v>3394</v>
      </c>
      <c r="H12" t="s">
        <v>3394</v>
      </c>
      <c r="I12" t="s">
        <v>3395</v>
      </c>
      <c r="J12" t="s">
        <v>3395</v>
      </c>
      <c r="K12" t="s">
        <v>3394</v>
      </c>
      <c r="L12" t="s">
        <v>3396</v>
      </c>
      <c r="Q12">
        <v>1</v>
      </c>
      <c r="R12" t="s">
        <v>3397</v>
      </c>
      <c r="AE12" t="s">
        <v>3394</v>
      </c>
      <c r="AK12" t="s">
        <v>3394</v>
      </c>
      <c r="AL12" t="s">
        <v>3394</v>
      </c>
      <c r="AM12" t="s">
        <v>3394</v>
      </c>
      <c r="AN12" t="s">
        <v>3394</v>
      </c>
      <c r="AO12" t="s">
        <v>3394</v>
      </c>
      <c r="AP12" t="s">
        <v>3394</v>
      </c>
      <c r="AQ12" t="s">
        <v>3394</v>
      </c>
      <c r="AR12" t="s">
        <v>3394</v>
      </c>
      <c r="AS12" t="s">
        <v>3394</v>
      </c>
      <c r="AT12" t="s">
        <v>3394</v>
      </c>
      <c r="AU12" t="s">
        <v>3394</v>
      </c>
      <c r="AV12" t="s">
        <v>3394</v>
      </c>
      <c r="AW12" t="s">
        <v>3394</v>
      </c>
      <c r="AX12" t="s">
        <v>3394</v>
      </c>
      <c r="AZ12" t="s">
        <v>3394</v>
      </c>
    </row>
    <row r="13" spans="1:52" x14ac:dyDescent="0.3">
      <c r="A13" s="1" t="s">
        <v>3461</v>
      </c>
      <c r="B13" t="s">
        <v>3462</v>
      </c>
      <c r="C13" t="s">
        <v>643</v>
      </c>
      <c r="D13" t="s">
        <v>3428</v>
      </c>
      <c r="F13" t="s">
        <v>3393</v>
      </c>
      <c r="G13" t="s">
        <v>3394</v>
      </c>
      <c r="H13" t="s">
        <v>3394</v>
      </c>
      <c r="I13" t="s">
        <v>3395</v>
      </c>
      <c r="J13" t="s">
        <v>3395</v>
      </c>
      <c r="K13" t="s">
        <v>3394</v>
      </c>
      <c r="L13" t="s">
        <v>3396</v>
      </c>
      <c r="Q13">
        <v>1</v>
      </c>
      <c r="R13" t="s">
        <v>3397</v>
      </c>
      <c r="AE13" t="s">
        <v>3394</v>
      </c>
      <c r="AK13" t="s">
        <v>3394</v>
      </c>
      <c r="AL13" t="s">
        <v>3394</v>
      </c>
      <c r="AM13" t="s">
        <v>3394</v>
      </c>
      <c r="AN13" t="s">
        <v>3394</v>
      </c>
      <c r="AO13" t="s">
        <v>3394</v>
      </c>
      <c r="AP13" t="s">
        <v>3394</v>
      </c>
      <c r="AQ13" t="s">
        <v>3394</v>
      </c>
      <c r="AR13" t="s">
        <v>3394</v>
      </c>
      <c r="AS13" t="s">
        <v>3394</v>
      </c>
      <c r="AT13" t="s">
        <v>3394</v>
      </c>
      <c r="AU13" t="s">
        <v>3394</v>
      </c>
      <c r="AV13" t="s">
        <v>3394</v>
      </c>
      <c r="AW13" t="s">
        <v>3394</v>
      </c>
      <c r="AX13" t="s">
        <v>3394</v>
      </c>
      <c r="AZ13" t="s">
        <v>3394</v>
      </c>
    </row>
    <row r="14" spans="1:52" x14ac:dyDescent="0.3">
      <c r="A14" s="1" t="s">
        <v>9551</v>
      </c>
      <c r="B14" t="s">
        <v>9552</v>
      </c>
      <c r="C14" t="s">
        <v>643</v>
      </c>
      <c r="D14" t="s">
        <v>3428</v>
      </c>
      <c r="F14" t="s">
        <v>3393</v>
      </c>
      <c r="G14" t="s">
        <v>3394</v>
      </c>
      <c r="H14" t="s">
        <v>3394</v>
      </c>
      <c r="I14" t="s">
        <v>3395</v>
      </c>
      <c r="J14" t="s">
        <v>3395</v>
      </c>
      <c r="K14" t="s">
        <v>3394</v>
      </c>
      <c r="L14" t="s">
        <v>3396</v>
      </c>
      <c r="Q14">
        <v>1</v>
      </c>
      <c r="R14" t="s">
        <v>3397</v>
      </c>
      <c r="AE14" t="s">
        <v>3394</v>
      </c>
      <c r="AK14" t="s">
        <v>3394</v>
      </c>
      <c r="AL14" t="s">
        <v>3394</v>
      </c>
      <c r="AM14" t="s">
        <v>3394</v>
      </c>
      <c r="AN14" t="s">
        <v>3394</v>
      </c>
      <c r="AO14" t="s">
        <v>3394</v>
      </c>
      <c r="AP14" t="s">
        <v>3394</v>
      </c>
      <c r="AQ14" t="s">
        <v>3394</v>
      </c>
      <c r="AR14" t="s">
        <v>3394</v>
      </c>
      <c r="AS14" t="s">
        <v>3394</v>
      </c>
      <c r="AT14" t="s">
        <v>3394</v>
      </c>
      <c r="AU14" t="s">
        <v>3394</v>
      </c>
      <c r="AV14" t="s">
        <v>3394</v>
      </c>
      <c r="AW14" t="s">
        <v>3394</v>
      </c>
      <c r="AX14" t="s">
        <v>3394</v>
      </c>
      <c r="AZ14" t="s">
        <v>3394</v>
      </c>
    </row>
    <row r="15" spans="1:52" x14ac:dyDescent="0.3">
      <c r="A15" s="1" t="s">
        <v>3463</v>
      </c>
      <c r="B15" t="s">
        <v>3464</v>
      </c>
      <c r="C15" t="s">
        <v>643</v>
      </c>
      <c r="D15" t="s">
        <v>3428</v>
      </c>
      <c r="F15" t="s">
        <v>3393</v>
      </c>
      <c r="G15" t="s">
        <v>3393</v>
      </c>
      <c r="H15" t="s">
        <v>3394</v>
      </c>
      <c r="I15" t="s">
        <v>3395</v>
      </c>
      <c r="J15" t="s">
        <v>3395</v>
      </c>
      <c r="K15" t="s">
        <v>3394</v>
      </c>
      <c r="L15" t="s">
        <v>3396</v>
      </c>
      <c r="Q15">
        <v>1</v>
      </c>
      <c r="R15" t="s">
        <v>3397</v>
      </c>
      <c r="AE15" t="s">
        <v>3394</v>
      </c>
      <c r="AK15" t="s">
        <v>3394</v>
      </c>
      <c r="AL15" t="s">
        <v>3394</v>
      </c>
      <c r="AM15" t="s">
        <v>3394</v>
      </c>
      <c r="AN15" t="s">
        <v>3394</v>
      </c>
      <c r="AO15" t="s">
        <v>3394</v>
      </c>
      <c r="AP15" t="s">
        <v>3394</v>
      </c>
      <c r="AQ15" t="s">
        <v>3394</v>
      </c>
      <c r="AR15" t="s">
        <v>3394</v>
      </c>
      <c r="AS15" t="s">
        <v>3394</v>
      </c>
      <c r="AT15" t="s">
        <v>3394</v>
      </c>
      <c r="AU15" t="s">
        <v>3394</v>
      </c>
      <c r="AV15" t="s">
        <v>3394</v>
      </c>
      <c r="AW15" t="s">
        <v>3394</v>
      </c>
      <c r="AX15" t="s">
        <v>3394</v>
      </c>
      <c r="AZ15" t="s">
        <v>3394</v>
      </c>
    </row>
    <row r="16" spans="1:52" x14ac:dyDescent="0.3">
      <c r="A16" s="1" t="s">
        <v>3465</v>
      </c>
      <c r="B16" t="s">
        <v>3466</v>
      </c>
      <c r="C16" t="s">
        <v>643</v>
      </c>
      <c r="D16" t="s">
        <v>3428</v>
      </c>
      <c r="F16" t="s">
        <v>3393</v>
      </c>
      <c r="G16" t="s">
        <v>3393</v>
      </c>
      <c r="H16" t="s">
        <v>3394</v>
      </c>
      <c r="I16" t="s">
        <v>3395</v>
      </c>
      <c r="J16" t="s">
        <v>3395</v>
      </c>
      <c r="K16" t="s">
        <v>3394</v>
      </c>
      <c r="L16" t="s">
        <v>3396</v>
      </c>
      <c r="Q16">
        <v>1</v>
      </c>
      <c r="R16" t="s">
        <v>3397</v>
      </c>
      <c r="AE16" t="s">
        <v>3394</v>
      </c>
      <c r="AK16" t="s">
        <v>3394</v>
      </c>
      <c r="AL16" t="s">
        <v>3394</v>
      </c>
      <c r="AM16" t="s">
        <v>3394</v>
      </c>
      <c r="AN16" t="s">
        <v>3394</v>
      </c>
      <c r="AO16" t="s">
        <v>3394</v>
      </c>
      <c r="AP16" t="s">
        <v>3394</v>
      </c>
      <c r="AQ16" t="s">
        <v>3394</v>
      </c>
      <c r="AR16" t="s">
        <v>3394</v>
      </c>
      <c r="AS16" t="s">
        <v>3394</v>
      </c>
      <c r="AT16" t="s">
        <v>3394</v>
      </c>
      <c r="AU16" t="s">
        <v>3394</v>
      </c>
      <c r="AV16" t="s">
        <v>3394</v>
      </c>
      <c r="AW16" t="s">
        <v>3394</v>
      </c>
      <c r="AX16" t="s">
        <v>3394</v>
      </c>
      <c r="AZ16" t="s">
        <v>3394</v>
      </c>
    </row>
    <row r="17" spans="1:52" x14ac:dyDescent="0.3">
      <c r="A17" s="1" t="s">
        <v>3467</v>
      </c>
      <c r="B17" t="s">
        <v>3468</v>
      </c>
      <c r="C17" t="s">
        <v>643</v>
      </c>
      <c r="D17" t="s">
        <v>3428</v>
      </c>
      <c r="F17" t="s">
        <v>3393</v>
      </c>
      <c r="G17" t="s">
        <v>3393</v>
      </c>
      <c r="H17" t="s">
        <v>3394</v>
      </c>
      <c r="I17" t="s">
        <v>3395</v>
      </c>
      <c r="J17" t="s">
        <v>3395</v>
      </c>
      <c r="K17" t="s">
        <v>3394</v>
      </c>
      <c r="L17" t="s">
        <v>3396</v>
      </c>
      <c r="Q17">
        <v>1</v>
      </c>
      <c r="R17" t="s">
        <v>3397</v>
      </c>
      <c r="AE17" t="s">
        <v>3394</v>
      </c>
      <c r="AK17" t="s">
        <v>3394</v>
      </c>
      <c r="AL17" t="s">
        <v>3394</v>
      </c>
      <c r="AM17" t="s">
        <v>3394</v>
      </c>
      <c r="AN17" t="s">
        <v>3394</v>
      </c>
      <c r="AO17" t="s">
        <v>3394</v>
      </c>
      <c r="AP17" t="s">
        <v>3394</v>
      </c>
      <c r="AQ17" t="s">
        <v>3394</v>
      </c>
      <c r="AR17" t="s">
        <v>3394</v>
      </c>
      <c r="AS17" t="s">
        <v>3394</v>
      </c>
      <c r="AT17" t="s">
        <v>3394</v>
      </c>
      <c r="AU17" t="s">
        <v>3394</v>
      </c>
      <c r="AV17" t="s">
        <v>3394</v>
      </c>
      <c r="AW17" t="s">
        <v>3394</v>
      </c>
      <c r="AX17" t="s">
        <v>3394</v>
      </c>
      <c r="AZ17" t="s">
        <v>3394</v>
      </c>
    </row>
    <row r="18" spans="1:52" x14ac:dyDescent="0.3">
      <c r="A18" s="1" t="s">
        <v>3469</v>
      </c>
      <c r="B18" t="s">
        <v>3470</v>
      </c>
      <c r="C18" t="s">
        <v>643</v>
      </c>
      <c r="D18" t="s">
        <v>3428</v>
      </c>
      <c r="F18" t="s">
        <v>3393</v>
      </c>
      <c r="G18" t="s">
        <v>3393</v>
      </c>
      <c r="H18" t="s">
        <v>3394</v>
      </c>
      <c r="I18" t="s">
        <v>3395</v>
      </c>
      <c r="J18" t="s">
        <v>3395</v>
      </c>
      <c r="K18" t="s">
        <v>3394</v>
      </c>
      <c r="L18" t="s">
        <v>3396</v>
      </c>
      <c r="Q18">
        <v>1</v>
      </c>
      <c r="R18" t="s">
        <v>3397</v>
      </c>
      <c r="AE18" t="s">
        <v>3394</v>
      </c>
      <c r="AK18" t="s">
        <v>3394</v>
      </c>
      <c r="AL18" t="s">
        <v>3394</v>
      </c>
      <c r="AM18" t="s">
        <v>3394</v>
      </c>
      <c r="AN18" t="s">
        <v>3394</v>
      </c>
      <c r="AO18" t="s">
        <v>3394</v>
      </c>
      <c r="AP18" t="s">
        <v>3394</v>
      </c>
      <c r="AQ18" t="s">
        <v>3394</v>
      </c>
      <c r="AR18" t="s">
        <v>3394</v>
      </c>
      <c r="AS18" t="s">
        <v>3394</v>
      </c>
      <c r="AT18" t="s">
        <v>3394</v>
      </c>
      <c r="AU18" t="s">
        <v>3394</v>
      </c>
      <c r="AV18" t="s">
        <v>3394</v>
      </c>
      <c r="AW18" t="s">
        <v>3394</v>
      </c>
      <c r="AX18" t="s">
        <v>3394</v>
      </c>
      <c r="AZ18" t="s">
        <v>3394</v>
      </c>
    </row>
    <row r="19" spans="1:52" x14ac:dyDescent="0.3">
      <c r="A19" s="1" t="s">
        <v>3471</v>
      </c>
      <c r="B19" t="s">
        <v>3472</v>
      </c>
      <c r="C19" t="s">
        <v>643</v>
      </c>
      <c r="D19" t="s">
        <v>3428</v>
      </c>
      <c r="F19" t="s">
        <v>3393</v>
      </c>
      <c r="G19" t="s">
        <v>3393</v>
      </c>
      <c r="H19" t="s">
        <v>3394</v>
      </c>
      <c r="I19" t="s">
        <v>3395</v>
      </c>
      <c r="J19" t="s">
        <v>3395</v>
      </c>
      <c r="K19" t="s">
        <v>3394</v>
      </c>
      <c r="L19" t="s">
        <v>3396</v>
      </c>
      <c r="Q19">
        <v>1</v>
      </c>
      <c r="R19" t="s">
        <v>3397</v>
      </c>
      <c r="AE19" t="s">
        <v>3394</v>
      </c>
      <c r="AK19" t="s">
        <v>3394</v>
      </c>
      <c r="AL19" t="s">
        <v>3394</v>
      </c>
      <c r="AM19" t="s">
        <v>3394</v>
      </c>
      <c r="AN19" t="s">
        <v>3394</v>
      </c>
      <c r="AO19" t="s">
        <v>3394</v>
      </c>
      <c r="AP19" t="s">
        <v>3394</v>
      </c>
      <c r="AQ19" t="s">
        <v>3394</v>
      </c>
      <c r="AR19" t="s">
        <v>3394</v>
      </c>
      <c r="AS19" t="s">
        <v>3394</v>
      </c>
      <c r="AT19" t="s">
        <v>3394</v>
      </c>
      <c r="AU19" t="s">
        <v>3394</v>
      </c>
      <c r="AV19" t="s">
        <v>3394</v>
      </c>
      <c r="AW19" t="s">
        <v>3394</v>
      </c>
      <c r="AX19" t="s">
        <v>3394</v>
      </c>
      <c r="AZ19" t="s">
        <v>3394</v>
      </c>
    </row>
    <row r="20" spans="1:52" x14ac:dyDescent="0.3">
      <c r="A20" s="1" t="s">
        <v>3473</v>
      </c>
      <c r="B20" t="s">
        <v>3474</v>
      </c>
      <c r="C20" t="s">
        <v>643</v>
      </c>
      <c r="D20" t="s">
        <v>3428</v>
      </c>
      <c r="F20" t="s">
        <v>3393</v>
      </c>
      <c r="G20" t="s">
        <v>3393</v>
      </c>
      <c r="H20" t="s">
        <v>3394</v>
      </c>
      <c r="I20" t="s">
        <v>3395</v>
      </c>
      <c r="J20" t="s">
        <v>3395</v>
      </c>
      <c r="K20" t="s">
        <v>3394</v>
      </c>
      <c r="L20" t="s">
        <v>3396</v>
      </c>
      <c r="Q20">
        <v>1</v>
      </c>
      <c r="R20" t="s">
        <v>3397</v>
      </c>
      <c r="AE20" t="s">
        <v>3394</v>
      </c>
      <c r="AK20" t="s">
        <v>3394</v>
      </c>
      <c r="AL20" t="s">
        <v>3394</v>
      </c>
      <c r="AM20" t="s">
        <v>3394</v>
      </c>
      <c r="AN20" t="s">
        <v>3394</v>
      </c>
      <c r="AO20" t="s">
        <v>3394</v>
      </c>
      <c r="AP20" t="s">
        <v>3394</v>
      </c>
      <c r="AQ20" t="s">
        <v>3394</v>
      </c>
      <c r="AR20" t="s">
        <v>3394</v>
      </c>
      <c r="AS20" t="s">
        <v>3394</v>
      </c>
      <c r="AT20" t="s">
        <v>3394</v>
      </c>
      <c r="AU20" t="s">
        <v>3394</v>
      </c>
      <c r="AV20" t="s">
        <v>3394</v>
      </c>
      <c r="AW20" t="s">
        <v>3394</v>
      </c>
      <c r="AX20" t="s">
        <v>3394</v>
      </c>
      <c r="AZ20" t="s">
        <v>3394</v>
      </c>
    </row>
    <row r="21" spans="1:52" x14ac:dyDescent="0.3">
      <c r="A21" s="1" t="s">
        <v>3475</v>
      </c>
      <c r="B21" t="s">
        <v>3476</v>
      </c>
      <c r="C21" t="s">
        <v>643</v>
      </c>
      <c r="D21" t="s">
        <v>3428</v>
      </c>
      <c r="F21" t="s">
        <v>3393</v>
      </c>
      <c r="G21" t="s">
        <v>3393</v>
      </c>
      <c r="H21" t="s">
        <v>3394</v>
      </c>
      <c r="I21" t="s">
        <v>3395</v>
      </c>
      <c r="J21" t="s">
        <v>3395</v>
      </c>
      <c r="K21" t="s">
        <v>3394</v>
      </c>
      <c r="L21" t="s">
        <v>3396</v>
      </c>
      <c r="Q21">
        <v>1</v>
      </c>
      <c r="R21" t="s">
        <v>3397</v>
      </c>
      <c r="AE21" t="s">
        <v>3394</v>
      </c>
      <c r="AK21" t="s">
        <v>3394</v>
      </c>
      <c r="AL21" t="s">
        <v>3394</v>
      </c>
      <c r="AM21" t="s">
        <v>3394</v>
      </c>
      <c r="AN21" t="s">
        <v>3394</v>
      </c>
      <c r="AO21" t="s">
        <v>3394</v>
      </c>
      <c r="AP21" t="s">
        <v>3394</v>
      </c>
      <c r="AQ21" t="s">
        <v>3394</v>
      </c>
      <c r="AR21" t="s">
        <v>3394</v>
      </c>
      <c r="AS21" t="s">
        <v>3394</v>
      </c>
      <c r="AT21" t="s">
        <v>3394</v>
      </c>
      <c r="AU21" t="s">
        <v>3394</v>
      </c>
      <c r="AV21" t="s">
        <v>3394</v>
      </c>
      <c r="AW21" t="s">
        <v>3394</v>
      </c>
      <c r="AX21" t="s">
        <v>3394</v>
      </c>
      <c r="AZ21" t="s">
        <v>3394</v>
      </c>
    </row>
    <row r="22" spans="1:52" x14ac:dyDescent="0.3">
      <c r="A22" s="1" t="s">
        <v>3480</v>
      </c>
      <c r="B22" t="s">
        <v>3481</v>
      </c>
      <c r="C22" t="s">
        <v>643</v>
      </c>
      <c r="D22" t="s">
        <v>3428</v>
      </c>
      <c r="F22" t="s">
        <v>3393</v>
      </c>
      <c r="G22" t="s">
        <v>3393</v>
      </c>
      <c r="H22" t="s">
        <v>3394</v>
      </c>
      <c r="I22" t="s">
        <v>3395</v>
      </c>
      <c r="J22" t="s">
        <v>3395</v>
      </c>
      <c r="K22" t="s">
        <v>3394</v>
      </c>
      <c r="L22" t="s">
        <v>3396</v>
      </c>
      <c r="Q22">
        <v>1</v>
      </c>
      <c r="R22" t="s">
        <v>3397</v>
      </c>
      <c r="AE22" t="s">
        <v>3394</v>
      </c>
      <c r="AK22" t="s">
        <v>3394</v>
      </c>
      <c r="AL22" t="s">
        <v>3394</v>
      </c>
      <c r="AM22" t="s">
        <v>3394</v>
      </c>
      <c r="AN22" t="s">
        <v>3394</v>
      </c>
      <c r="AO22" t="s">
        <v>3394</v>
      </c>
      <c r="AP22" t="s">
        <v>3394</v>
      </c>
      <c r="AQ22" t="s">
        <v>3394</v>
      </c>
      <c r="AR22" t="s">
        <v>3394</v>
      </c>
      <c r="AS22" t="s">
        <v>3394</v>
      </c>
      <c r="AT22" t="s">
        <v>3394</v>
      </c>
      <c r="AU22" t="s">
        <v>3394</v>
      </c>
      <c r="AV22" t="s">
        <v>3394</v>
      </c>
      <c r="AW22" t="s">
        <v>3394</v>
      </c>
      <c r="AX22" t="s">
        <v>3394</v>
      </c>
      <c r="AZ22" t="s">
        <v>3394</v>
      </c>
    </row>
    <row r="23" spans="1:52" x14ac:dyDescent="0.3">
      <c r="A23" s="1" t="s">
        <v>3482</v>
      </c>
      <c r="B23" t="s">
        <v>3483</v>
      </c>
      <c r="C23" t="s">
        <v>643</v>
      </c>
      <c r="D23" t="s">
        <v>3428</v>
      </c>
      <c r="F23" t="s">
        <v>3393</v>
      </c>
      <c r="G23" t="s">
        <v>3393</v>
      </c>
      <c r="H23" t="s">
        <v>3394</v>
      </c>
      <c r="I23" t="s">
        <v>3395</v>
      </c>
      <c r="J23" t="s">
        <v>3395</v>
      </c>
      <c r="K23" t="s">
        <v>3394</v>
      </c>
      <c r="L23" t="s">
        <v>3396</v>
      </c>
      <c r="Q23">
        <v>1</v>
      </c>
      <c r="R23" t="s">
        <v>3397</v>
      </c>
      <c r="AE23" t="s">
        <v>3394</v>
      </c>
      <c r="AK23" t="s">
        <v>3394</v>
      </c>
      <c r="AL23" t="s">
        <v>3394</v>
      </c>
      <c r="AM23" t="s">
        <v>3394</v>
      </c>
      <c r="AN23" t="s">
        <v>3394</v>
      </c>
      <c r="AO23" t="s">
        <v>3394</v>
      </c>
      <c r="AP23" t="s">
        <v>3394</v>
      </c>
      <c r="AQ23" t="s">
        <v>3394</v>
      </c>
      <c r="AR23" t="s">
        <v>3394</v>
      </c>
      <c r="AS23" t="s">
        <v>3394</v>
      </c>
      <c r="AT23" t="s">
        <v>3394</v>
      </c>
      <c r="AU23" t="s">
        <v>3394</v>
      </c>
      <c r="AV23" t="s">
        <v>3394</v>
      </c>
      <c r="AW23" t="s">
        <v>3394</v>
      </c>
      <c r="AX23" t="s">
        <v>3394</v>
      </c>
      <c r="AZ23" t="s">
        <v>3394</v>
      </c>
    </row>
    <row r="24" spans="1:52" x14ac:dyDescent="0.3">
      <c r="A24" s="1" t="s">
        <v>3486</v>
      </c>
      <c r="B24" t="s">
        <v>3487</v>
      </c>
      <c r="C24" t="s">
        <v>643</v>
      </c>
      <c r="D24" t="s">
        <v>3428</v>
      </c>
      <c r="F24" t="s">
        <v>3393</v>
      </c>
      <c r="G24" t="s">
        <v>3393</v>
      </c>
      <c r="H24" t="s">
        <v>3394</v>
      </c>
      <c r="I24" t="s">
        <v>3395</v>
      </c>
      <c r="J24" t="s">
        <v>3395</v>
      </c>
      <c r="K24" t="s">
        <v>3394</v>
      </c>
      <c r="L24" t="s">
        <v>3396</v>
      </c>
      <c r="Q24">
        <v>1</v>
      </c>
      <c r="R24" t="s">
        <v>3397</v>
      </c>
      <c r="AE24" t="s">
        <v>3394</v>
      </c>
      <c r="AK24" t="s">
        <v>3394</v>
      </c>
      <c r="AL24" t="s">
        <v>3394</v>
      </c>
      <c r="AM24" t="s">
        <v>3394</v>
      </c>
      <c r="AN24" t="s">
        <v>3394</v>
      </c>
      <c r="AO24" t="s">
        <v>3394</v>
      </c>
      <c r="AP24" t="s">
        <v>3394</v>
      </c>
      <c r="AQ24" t="s">
        <v>3394</v>
      </c>
      <c r="AR24" t="s">
        <v>3394</v>
      </c>
      <c r="AS24" t="s">
        <v>3394</v>
      </c>
      <c r="AT24" t="s">
        <v>3394</v>
      </c>
      <c r="AU24" t="s">
        <v>3394</v>
      </c>
      <c r="AV24" t="s">
        <v>3394</v>
      </c>
      <c r="AW24" t="s">
        <v>3394</v>
      </c>
      <c r="AX24" t="s">
        <v>3394</v>
      </c>
      <c r="AZ24" t="s">
        <v>3394</v>
      </c>
    </row>
    <row r="25" spans="1:52" x14ac:dyDescent="0.3">
      <c r="A25" s="1" t="s">
        <v>9782</v>
      </c>
      <c r="B25" t="s">
        <v>9783</v>
      </c>
      <c r="C25" t="s">
        <v>643</v>
      </c>
      <c r="D25" t="s">
        <v>3428</v>
      </c>
      <c r="F25" t="s">
        <v>3393</v>
      </c>
      <c r="G25" t="s">
        <v>3393</v>
      </c>
      <c r="H25" t="s">
        <v>3394</v>
      </c>
      <c r="I25" t="s">
        <v>3395</v>
      </c>
      <c r="J25" t="s">
        <v>3395</v>
      </c>
      <c r="K25" t="s">
        <v>3394</v>
      </c>
      <c r="L25" t="s">
        <v>3396</v>
      </c>
      <c r="Q25">
        <v>1</v>
      </c>
      <c r="R25" t="s">
        <v>3397</v>
      </c>
      <c r="AE25" t="s">
        <v>3394</v>
      </c>
      <c r="AK25" t="s">
        <v>3394</v>
      </c>
      <c r="AL25" t="s">
        <v>3394</v>
      </c>
      <c r="AM25" t="s">
        <v>3394</v>
      </c>
      <c r="AN25" t="s">
        <v>3394</v>
      </c>
      <c r="AO25" t="s">
        <v>3394</v>
      </c>
      <c r="AP25" t="s">
        <v>3394</v>
      </c>
      <c r="AQ25" t="s">
        <v>3394</v>
      </c>
      <c r="AR25" t="s">
        <v>3394</v>
      </c>
      <c r="AS25" t="s">
        <v>3394</v>
      </c>
      <c r="AT25" t="s">
        <v>3394</v>
      </c>
      <c r="AU25" t="s">
        <v>3394</v>
      </c>
      <c r="AV25" t="s">
        <v>3394</v>
      </c>
      <c r="AW25" t="s">
        <v>3394</v>
      </c>
      <c r="AX25" t="s">
        <v>3394</v>
      </c>
      <c r="AZ25" t="s">
        <v>3394</v>
      </c>
    </row>
    <row r="26" spans="1:52" x14ac:dyDescent="0.3">
      <c r="A26" s="1" t="s">
        <v>3488</v>
      </c>
      <c r="B26" t="s">
        <v>3489</v>
      </c>
      <c r="C26" t="s">
        <v>643</v>
      </c>
      <c r="D26" t="s">
        <v>3428</v>
      </c>
      <c r="F26" t="s">
        <v>3393</v>
      </c>
      <c r="G26" t="s">
        <v>3393</v>
      </c>
      <c r="H26" t="s">
        <v>3394</v>
      </c>
      <c r="I26" t="s">
        <v>3395</v>
      </c>
      <c r="J26" t="s">
        <v>3395</v>
      </c>
      <c r="K26" t="s">
        <v>3394</v>
      </c>
      <c r="L26" t="s">
        <v>3396</v>
      </c>
      <c r="Q26">
        <v>1</v>
      </c>
      <c r="R26" t="s">
        <v>3397</v>
      </c>
      <c r="AE26" t="s">
        <v>3394</v>
      </c>
      <c r="AK26" t="s">
        <v>3394</v>
      </c>
      <c r="AL26" t="s">
        <v>3394</v>
      </c>
      <c r="AM26" t="s">
        <v>3394</v>
      </c>
      <c r="AN26" t="s">
        <v>3394</v>
      </c>
      <c r="AO26" t="s">
        <v>3394</v>
      </c>
      <c r="AP26" t="s">
        <v>3394</v>
      </c>
      <c r="AQ26" t="s">
        <v>3394</v>
      </c>
      <c r="AR26" t="s">
        <v>3394</v>
      </c>
      <c r="AS26" t="s">
        <v>3394</v>
      </c>
      <c r="AT26" t="s">
        <v>3394</v>
      </c>
      <c r="AU26" t="s">
        <v>3394</v>
      </c>
      <c r="AV26" t="s">
        <v>3394</v>
      </c>
      <c r="AW26" t="s">
        <v>3394</v>
      </c>
      <c r="AX26" t="s">
        <v>3394</v>
      </c>
      <c r="AZ26" t="s">
        <v>3394</v>
      </c>
    </row>
    <row r="27" spans="1:52" x14ac:dyDescent="0.3">
      <c r="A27" s="1" t="s">
        <v>3490</v>
      </c>
      <c r="B27" t="s">
        <v>3491</v>
      </c>
      <c r="C27" t="s">
        <v>643</v>
      </c>
      <c r="D27" t="s">
        <v>3428</v>
      </c>
      <c r="F27" t="s">
        <v>3393</v>
      </c>
      <c r="G27" t="s">
        <v>3393</v>
      </c>
      <c r="H27" t="s">
        <v>3394</v>
      </c>
      <c r="I27" t="s">
        <v>3395</v>
      </c>
      <c r="J27" t="s">
        <v>3395</v>
      </c>
      <c r="K27" t="s">
        <v>3394</v>
      </c>
      <c r="L27" t="s">
        <v>3396</v>
      </c>
      <c r="Q27">
        <v>1</v>
      </c>
      <c r="R27" t="s">
        <v>3397</v>
      </c>
      <c r="AE27" t="s">
        <v>3394</v>
      </c>
      <c r="AK27" t="s">
        <v>3394</v>
      </c>
      <c r="AL27" t="s">
        <v>3394</v>
      </c>
      <c r="AM27" t="s">
        <v>3394</v>
      </c>
      <c r="AN27" t="s">
        <v>3394</v>
      </c>
      <c r="AO27" t="s">
        <v>3394</v>
      </c>
      <c r="AP27" t="s">
        <v>3394</v>
      </c>
      <c r="AQ27" t="s">
        <v>3394</v>
      </c>
      <c r="AR27" t="s">
        <v>3394</v>
      </c>
      <c r="AS27" t="s">
        <v>3394</v>
      </c>
      <c r="AT27" t="s">
        <v>3394</v>
      </c>
      <c r="AU27" t="s">
        <v>3394</v>
      </c>
      <c r="AV27" t="s">
        <v>3394</v>
      </c>
      <c r="AW27" t="s">
        <v>3394</v>
      </c>
      <c r="AX27" t="s">
        <v>3394</v>
      </c>
      <c r="AZ27" t="s">
        <v>3394</v>
      </c>
    </row>
    <row r="28" spans="1:52" x14ac:dyDescent="0.3">
      <c r="A28" s="1" t="s">
        <v>3492</v>
      </c>
      <c r="B28" t="s">
        <v>3493</v>
      </c>
      <c r="C28" t="s">
        <v>643</v>
      </c>
      <c r="D28" t="s">
        <v>3428</v>
      </c>
      <c r="F28" t="s">
        <v>3393</v>
      </c>
      <c r="G28" t="s">
        <v>3393</v>
      </c>
      <c r="H28" t="s">
        <v>3394</v>
      </c>
      <c r="I28" t="s">
        <v>3395</v>
      </c>
      <c r="J28" t="s">
        <v>3395</v>
      </c>
      <c r="K28" t="s">
        <v>3394</v>
      </c>
      <c r="L28" t="s">
        <v>3396</v>
      </c>
      <c r="Q28">
        <v>1</v>
      </c>
      <c r="R28" t="s">
        <v>3397</v>
      </c>
      <c r="AE28" t="s">
        <v>3394</v>
      </c>
      <c r="AK28" t="s">
        <v>3394</v>
      </c>
      <c r="AL28" t="s">
        <v>3394</v>
      </c>
      <c r="AM28" t="s">
        <v>3394</v>
      </c>
      <c r="AN28" t="s">
        <v>3394</v>
      </c>
      <c r="AO28" t="s">
        <v>3394</v>
      </c>
      <c r="AP28" t="s">
        <v>3394</v>
      </c>
      <c r="AQ28" t="s">
        <v>3394</v>
      </c>
      <c r="AR28" t="s">
        <v>3394</v>
      </c>
      <c r="AS28" t="s">
        <v>3394</v>
      </c>
      <c r="AT28" t="s">
        <v>3394</v>
      </c>
      <c r="AU28" t="s">
        <v>3394</v>
      </c>
      <c r="AV28" t="s">
        <v>3394</v>
      </c>
      <c r="AW28" t="s">
        <v>3394</v>
      </c>
      <c r="AX28" t="s">
        <v>3394</v>
      </c>
      <c r="AZ28" t="s">
        <v>3394</v>
      </c>
    </row>
    <row r="29" spans="1:52" x14ac:dyDescent="0.3">
      <c r="A29" s="1" t="s">
        <v>3494</v>
      </c>
      <c r="B29" t="s">
        <v>3495</v>
      </c>
      <c r="C29" t="s">
        <v>643</v>
      </c>
      <c r="D29" t="s">
        <v>3428</v>
      </c>
      <c r="F29" t="s">
        <v>3393</v>
      </c>
      <c r="G29" t="s">
        <v>3393</v>
      </c>
      <c r="H29" t="s">
        <v>3394</v>
      </c>
      <c r="I29" t="s">
        <v>3395</v>
      </c>
      <c r="J29" t="s">
        <v>3395</v>
      </c>
      <c r="K29" t="s">
        <v>3394</v>
      </c>
      <c r="L29" t="s">
        <v>3396</v>
      </c>
      <c r="Q29">
        <v>1</v>
      </c>
      <c r="R29" t="s">
        <v>3397</v>
      </c>
      <c r="AE29" t="s">
        <v>3394</v>
      </c>
      <c r="AK29" t="s">
        <v>3394</v>
      </c>
      <c r="AL29" t="s">
        <v>3394</v>
      </c>
      <c r="AM29" t="s">
        <v>3394</v>
      </c>
      <c r="AN29" t="s">
        <v>3394</v>
      </c>
      <c r="AO29" t="s">
        <v>3394</v>
      </c>
      <c r="AP29" t="s">
        <v>3394</v>
      </c>
      <c r="AQ29" t="s">
        <v>3394</v>
      </c>
      <c r="AR29" t="s">
        <v>3394</v>
      </c>
      <c r="AS29" t="s">
        <v>3394</v>
      </c>
      <c r="AT29" t="s">
        <v>3394</v>
      </c>
      <c r="AU29" t="s">
        <v>3394</v>
      </c>
      <c r="AV29" t="s">
        <v>3394</v>
      </c>
      <c r="AW29" t="s">
        <v>3394</v>
      </c>
      <c r="AX29" t="s">
        <v>3394</v>
      </c>
      <c r="AZ29" t="s">
        <v>3394</v>
      </c>
    </row>
    <row r="30" spans="1:52" x14ac:dyDescent="0.3">
      <c r="A30" s="1" t="s">
        <v>3496</v>
      </c>
      <c r="B30" t="s">
        <v>3497</v>
      </c>
      <c r="C30" t="s">
        <v>643</v>
      </c>
      <c r="D30" t="s">
        <v>3428</v>
      </c>
      <c r="F30" t="s">
        <v>3393</v>
      </c>
      <c r="G30" t="s">
        <v>3393</v>
      </c>
      <c r="H30" t="s">
        <v>3394</v>
      </c>
      <c r="I30" t="s">
        <v>3395</v>
      </c>
      <c r="J30" t="s">
        <v>3395</v>
      </c>
      <c r="K30" t="s">
        <v>3394</v>
      </c>
      <c r="L30" t="s">
        <v>3396</v>
      </c>
      <c r="Q30">
        <v>1</v>
      </c>
      <c r="R30" t="s">
        <v>3397</v>
      </c>
      <c r="AE30" t="s">
        <v>3394</v>
      </c>
      <c r="AK30" t="s">
        <v>3394</v>
      </c>
      <c r="AL30" t="s">
        <v>3394</v>
      </c>
      <c r="AM30" t="s">
        <v>3394</v>
      </c>
      <c r="AN30" t="s">
        <v>3394</v>
      </c>
      <c r="AO30" t="s">
        <v>3394</v>
      </c>
      <c r="AP30" t="s">
        <v>3394</v>
      </c>
      <c r="AQ30" t="s">
        <v>3394</v>
      </c>
      <c r="AR30" t="s">
        <v>3394</v>
      </c>
      <c r="AS30" t="s">
        <v>3394</v>
      </c>
      <c r="AT30" t="s">
        <v>3394</v>
      </c>
      <c r="AU30" t="s">
        <v>3394</v>
      </c>
      <c r="AV30" t="s">
        <v>3394</v>
      </c>
      <c r="AW30" t="s">
        <v>3394</v>
      </c>
      <c r="AX30" t="s">
        <v>3394</v>
      </c>
      <c r="AZ30" t="s">
        <v>3394</v>
      </c>
    </row>
    <row r="31" spans="1:52" x14ac:dyDescent="0.3">
      <c r="A31" s="1" t="s">
        <v>3498</v>
      </c>
      <c r="B31" t="s">
        <v>3499</v>
      </c>
      <c r="C31" t="s">
        <v>643</v>
      </c>
      <c r="D31" t="s">
        <v>3428</v>
      </c>
      <c r="F31" t="s">
        <v>3393</v>
      </c>
      <c r="G31" t="s">
        <v>3393</v>
      </c>
      <c r="H31" t="s">
        <v>3394</v>
      </c>
      <c r="I31" t="s">
        <v>3395</v>
      </c>
      <c r="J31" t="s">
        <v>3395</v>
      </c>
      <c r="K31" t="s">
        <v>3394</v>
      </c>
      <c r="L31" t="s">
        <v>3396</v>
      </c>
      <c r="Q31">
        <v>1</v>
      </c>
      <c r="R31" t="s">
        <v>3397</v>
      </c>
      <c r="AE31" t="s">
        <v>3394</v>
      </c>
      <c r="AK31" t="s">
        <v>3394</v>
      </c>
      <c r="AL31" t="s">
        <v>3394</v>
      </c>
      <c r="AM31" t="s">
        <v>3394</v>
      </c>
      <c r="AN31" t="s">
        <v>3394</v>
      </c>
      <c r="AO31" t="s">
        <v>3394</v>
      </c>
      <c r="AP31" t="s">
        <v>3394</v>
      </c>
      <c r="AQ31" t="s">
        <v>3394</v>
      </c>
      <c r="AR31" t="s">
        <v>3394</v>
      </c>
      <c r="AS31" t="s">
        <v>3394</v>
      </c>
      <c r="AT31" t="s">
        <v>3394</v>
      </c>
      <c r="AU31" t="s">
        <v>3394</v>
      </c>
      <c r="AV31" t="s">
        <v>3394</v>
      </c>
      <c r="AW31" t="s">
        <v>3394</v>
      </c>
      <c r="AX31" t="s">
        <v>3394</v>
      </c>
      <c r="AZ31" t="s">
        <v>3394</v>
      </c>
    </row>
    <row r="32" spans="1:52" x14ac:dyDescent="0.3">
      <c r="A32" s="1" t="s">
        <v>3500</v>
      </c>
      <c r="B32" t="s">
        <v>3501</v>
      </c>
      <c r="C32" t="s">
        <v>643</v>
      </c>
      <c r="D32" t="s">
        <v>3428</v>
      </c>
      <c r="F32" t="s">
        <v>3393</v>
      </c>
      <c r="G32" t="s">
        <v>3393</v>
      </c>
      <c r="H32" t="s">
        <v>3394</v>
      </c>
      <c r="I32" t="s">
        <v>3395</v>
      </c>
      <c r="J32" t="s">
        <v>3395</v>
      </c>
      <c r="K32" t="s">
        <v>3394</v>
      </c>
      <c r="L32" t="s">
        <v>3396</v>
      </c>
      <c r="Q32">
        <v>1</v>
      </c>
      <c r="R32" t="s">
        <v>3397</v>
      </c>
      <c r="AE32" t="s">
        <v>3394</v>
      </c>
      <c r="AK32" t="s">
        <v>3394</v>
      </c>
      <c r="AL32" t="s">
        <v>3394</v>
      </c>
      <c r="AM32" t="s">
        <v>3394</v>
      </c>
      <c r="AN32" t="s">
        <v>3394</v>
      </c>
      <c r="AO32" t="s">
        <v>3394</v>
      </c>
      <c r="AP32" t="s">
        <v>3394</v>
      </c>
      <c r="AQ32" t="s">
        <v>3394</v>
      </c>
      <c r="AR32" t="s">
        <v>3394</v>
      </c>
      <c r="AS32" t="s">
        <v>3394</v>
      </c>
      <c r="AT32" t="s">
        <v>3394</v>
      </c>
      <c r="AU32" t="s">
        <v>3394</v>
      </c>
      <c r="AV32" t="s">
        <v>3394</v>
      </c>
      <c r="AW32" t="s">
        <v>3394</v>
      </c>
      <c r="AX32" t="s">
        <v>3394</v>
      </c>
      <c r="AZ32" t="s">
        <v>3394</v>
      </c>
    </row>
    <row r="33" spans="1:52" x14ac:dyDescent="0.3">
      <c r="A33" s="1" t="s">
        <v>3502</v>
      </c>
      <c r="B33" t="s">
        <v>3503</v>
      </c>
      <c r="C33" t="s">
        <v>643</v>
      </c>
      <c r="D33" t="s">
        <v>3428</v>
      </c>
      <c r="F33" t="s">
        <v>3393</v>
      </c>
      <c r="G33" t="s">
        <v>3393</v>
      </c>
      <c r="H33" t="s">
        <v>3394</v>
      </c>
      <c r="I33" t="s">
        <v>3395</v>
      </c>
      <c r="J33" t="s">
        <v>3395</v>
      </c>
      <c r="K33" t="s">
        <v>3394</v>
      </c>
      <c r="L33" t="s">
        <v>3396</v>
      </c>
      <c r="Q33">
        <v>1</v>
      </c>
      <c r="R33" t="s">
        <v>3397</v>
      </c>
      <c r="AE33" t="s">
        <v>3394</v>
      </c>
      <c r="AK33" t="s">
        <v>3394</v>
      </c>
      <c r="AL33" t="s">
        <v>3394</v>
      </c>
      <c r="AM33" t="s">
        <v>3394</v>
      </c>
      <c r="AN33" t="s">
        <v>3394</v>
      </c>
      <c r="AO33" t="s">
        <v>3394</v>
      </c>
      <c r="AP33" t="s">
        <v>3394</v>
      </c>
      <c r="AQ33" t="s">
        <v>3394</v>
      </c>
      <c r="AR33" t="s">
        <v>3394</v>
      </c>
      <c r="AS33" t="s">
        <v>3394</v>
      </c>
      <c r="AT33" t="s">
        <v>3394</v>
      </c>
      <c r="AU33" t="s">
        <v>3394</v>
      </c>
      <c r="AV33" t="s">
        <v>3394</v>
      </c>
      <c r="AW33" t="s">
        <v>3394</v>
      </c>
      <c r="AX33" t="s">
        <v>3394</v>
      </c>
      <c r="AZ33" t="s">
        <v>3394</v>
      </c>
    </row>
    <row r="34" spans="1:52" x14ac:dyDescent="0.3">
      <c r="A34" s="1" t="s">
        <v>3504</v>
      </c>
      <c r="B34" t="s">
        <v>3505</v>
      </c>
      <c r="C34" t="s">
        <v>643</v>
      </c>
      <c r="D34" t="s">
        <v>3428</v>
      </c>
      <c r="F34" t="s">
        <v>3393</v>
      </c>
      <c r="G34" t="s">
        <v>3393</v>
      </c>
      <c r="H34" t="s">
        <v>3394</v>
      </c>
      <c r="I34" t="s">
        <v>3395</v>
      </c>
      <c r="J34" t="s">
        <v>3395</v>
      </c>
      <c r="K34" t="s">
        <v>3394</v>
      </c>
      <c r="L34" t="s">
        <v>3396</v>
      </c>
      <c r="Q34">
        <v>1</v>
      </c>
      <c r="R34" t="s">
        <v>3397</v>
      </c>
      <c r="AE34" t="s">
        <v>3394</v>
      </c>
      <c r="AK34" t="s">
        <v>3394</v>
      </c>
      <c r="AL34" t="s">
        <v>3394</v>
      </c>
      <c r="AM34" t="s">
        <v>3394</v>
      </c>
      <c r="AN34" t="s">
        <v>3394</v>
      </c>
      <c r="AO34" t="s">
        <v>3394</v>
      </c>
      <c r="AP34" t="s">
        <v>3394</v>
      </c>
      <c r="AQ34" t="s">
        <v>3394</v>
      </c>
      <c r="AR34" t="s">
        <v>3394</v>
      </c>
      <c r="AS34" t="s">
        <v>3394</v>
      </c>
      <c r="AT34" t="s">
        <v>3394</v>
      </c>
      <c r="AU34" t="s">
        <v>3394</v>
      </c>
      <c r="AV34" t="s">
        <v>3394</v>
      </c>
      <c r="AW34" t="s">
        <v>3394</v>
      </c>
      <c r="AX34" t="s">
        <v>3394</v>
      </c>
      <c r="AZ34" t="s">
        <v>3394</v>
      </c>
    </row>
    <row r="35" spans="1:52" x14ac:dyDescent="0.3">
      <c r="A35" s="1" t="s">
        <v>3506</v>
      </c>
      <c r="B35" t="s">
        <v>3507</v>
      </c>
      <c r="C35" t="s">
        <v>643</v>
      </c>
      <c r="D35" t="s">
        <v>3428</v>
      </c>
      <c r="F35" t="s">
        <v>3393</v>
      </c>
      <c r="G35" t="s">
        <v>3393</v>
      </c>
      <c r="H35" t="s">
        <v>3394</v>
      </c>
      <c r="I35" t="s">
        <v>3395</v>
      </c>
      <c r="J35" t="s">
        <v>3395</v>
      </c>
      <c r="K35" t="s">
        <v>3394</v>
      </c>
      <c r="L35" t="s">
        <v>3396</v>
      </c>
      <c r="Q35">
        <v>1</v>
      </c>
      <c r="R35" t="s">
        <v>3397</v>
      </c>
      <c r="AE35" t="s">
        <v>3394</v>
      </c>
      <c r="AK35" t="s">
        <v>3394</v>
      </c>
      <c r="AL35" t="s">
        <v>3394</v>
      </c>
      <c r="AM35" t="s">
        <v>3394</v>
      </c>
      <c r="AN35" t="s">
        <v>3394</v>
      </c>
      <c r="AO35" t="s">
        <v>3394</v>
      </c>
      <c r="AP35" t="s">
        <v>3394</v>
      </c>
      <c r="AQ35" t="s">
        <v>3394</v>
      </c>
      <c r="AR35" t="s">
        <v>3394</v>
      </c>
      <c r="AS35" t="s">
        <v>3394</v>
      </c>
      <c r="AT35" t="s">
        <v>3394</v>
      </c>
      <c r="AU35" t="s">
        <v>3394</v>
      </c>
      <c r="AV35" t="s">
        <v>3394</v>
      </c>
      <c r="AW35" t="s">
        <v>3394</v>
      </c>
      <c r="AX35" t="s">
        <v>3394</v>
      </c>
      <c r="AZ35" t="s">
        <v>3394</v>
      </c>
    </row>
    <row r="36" spans="1:52" x14ac:dyDescent="0.3">
      <c r="A36" s="1" t="s">
        <v>3508</v>
      </c>
      <c r="B36" t="s">
        <v>3509</v>
      </c>
      <c r="C36" t="s">
        <v>643</v>
      </c>
      <c r="D36" t="s">
        <v>3428</v>
      </c>
      <c r="F36" t="s">
        <v>3393</v>
      </c>
      <c r="G36" t="s">
        <v>3393</v>
      </c>
      <c r="H36" t="s">
        <v>3394</v>
      </c>
      <c r="I36" t="s">
        <v>3395</v>
      </c>
      <c r="J36" t="s">
        <v>3395</v>
      </c>
      <c r="K36" t="s">
        <v>3394</v>
      </c>
      <c r="L36" t="s">
        <v>3396</v>
      </c>
      <c r="Q36">
        <v>1</v>
      </c>
      <c r="R36" t="s">
        <v>3397</v>
      </c>
      <c r="AE36" t="s">
        <v>3394</v>
      </c>
      <c r="AK36" t="s">
        <v>3394</v>
      </c>
      <c r="AL36" t="s">
        <v>3394</v>
      </c>
      <c r="AM36" t="s">
        <v>3394</v>
      </c>
      <c r="AN36" t="s">
        <v>3394</v>
      </c>
      <c r="AO36" t="s">
        <v>3394</v>
      </c>
      <c r="AP36" t="s">
        <v>3394</v>
      </c>
      <c r="AQ36" t="s">
        <v>3394</v>
      </c>
      <c r="AR36" t="s">
        <v>3394</v>
      </c>
      <c r="AS36" t="s">
        <v>3394</v>
      </c>
      <c r="AT36" t="s">
        <v>3394</v>
      </c>
      <c r="AU36" t="s">
        <v>3394</v>
      </c>
      <c r="AV36" t="s">
        <v>3394</v>
      </c>
      <c r="AW36" t="s">
        <v>3394</v>
      </c>
      <c r="AX36" t="s">
        <v>3394</v>
      </c>
      <c r="AZ36" t="s">
        <v>3394</v>
      </c>
    </row>
    <row r="37" spans="1:52" x14ac:dyDescent="0.3">
      <c r="A37" s="1" t="s">
        <v>3510</v>
      </c>
      <c r="B37" t="s">
        <v>3511</v>
      </c>
      <c r="C37" t="s">
        <v>643</v>
      </c>
      <c r="D37" t="s">
        <v>3428</v>
      </c>
      <c r="F37" t="s">
        <v>3393</v>
      </c>
      <c r="G37" t="s">
        <v>3393</v>
      </c>
      <c r="H37" t="s">
        <v>3394</v>
      </c>
      <c r="I37" t="s">
        <v>3395</v>
      </c>
      <c r="J37" t="s">
        <v>3395</v>
      </c>
      <c r="K37" t="s">
        <v>3394</v>
      </c>
      <c r="L37" t="s">
        <v>3396</v>
      </c>
      <c r="Q37">
        <v>1</v>
      </c>
      <c r="R37" t="s">
        <v>3397</v>
      </c>
      <c r="AE37" t="s">
        <v>3394</v>
      </c>
      <c r="AK37" t="s">
        <v>3394</v>
      </c>
      <c r="AL37" t="s">
        <v>3394</v>
      </c>
      <c r="AM37" t="s">
        <v>3394</v>
      </c>
      <c r="AN37" t="s">
        <v>3394</v>
      </c>
      <c r="AO37" t="s">
        <v>3394</v>
      </c>
      <c r="AP37" t="s">
        <v>3394</v>
      </c>
      <c r="AQ37" t="s">
        <v>3394</v>
      </c>
      <c r="AR37" t="s">
        <v>3394</v>
      </c>
      <c r="AS37" t="s">
        <v>3394</v>
      </c>
      <c r="AT37" t="s">
        <v>3394</v>
      </c>
      <c r="AU37" t="s">
        <v>3394</v>
      </c>
      <c r="AV37" t="s">
        <v>3394</v>
      </c>
      <c r="AW37" t="s">
        <v>3394</v>
      </c>
      <c r="AX37" t="s">
        <v>3394</v>
      </c>
      <c r="AZ37" t="s">
        <v>3394</v>
      </c>
    </row>
    <row r="38" spans="1:52" x14ac:dyDescent="0.3">
      <c r="A38" s="1" t="s">
        <v>3512</v>
      </c>
      <c r="B38" t="s">
        <v>3513</v>
      </c>
      <c r="C38" t="s">
        <v>643</v>
      </c>
      <c r="D38" t="s">
        <v>3428</v>
      </c>
      <c r="F38" t="s">
        <v>3393</v>
      </c>
      <c r="G38" t="s">
        <v>3393</v>
      </c>
      <c r="H38" t="s">
        <v>3394</v>
      </c>
      <c r="I38" t="s">
        <v>3395</v>
      </c>
      <c r="J38" t="s">
        <v>3395</v>
      </c>
      <c r="K38" t="s">
        <v>3394</v>
      </c>
      <c r="L38" t="s">
        <v>3396</v>
      </c>
      <c r="Q38">
        <v>1</v>
      </c>
      <c r="R38" t="s">
        <v>3397</v>
      </c>
      <c r="AE38" t="s">
        <v>3394</v>
      </c>
      <c r="AK38" t="s">
        <v>3394</v>
      </c>
      <c r="AL38" t="s">
        <v>3394</v>
      </c>
      <c r="AM38" t="s">
        <v>3394</v>
      </c>
      <c r="AN38" t="s">
        <v>3394</v>
      </c>
      <c r="AO38" t="s">
        <v>3394</v>
      </c>
      <c r="AP38" t="s">
        <v>3394</v>
      </c>
      <c r="AQ38" t="s">
        <v>3394</v>
      </c>
      <c r="AR38" t="s">
        <v>3394</v>
      </c>
      <c r="AS38" t="s">
        <v>3394</v>
      </c>
      <c r="AT38" t="s">
        <v>3394</v>
      </c>
      <c r="AU38" t="s">
        <v>3394</v>
      </c>
      <c r="AV38" t="s">
        <v>3394</v>
      </c>
      <c r="AW38" t="s">
        <v>3394</v>
      </c>
      <c r="AX38" t="s">
        <v>3394</v>
      </c>
      <c r="AZ38" t="s">
        <v>3394</v>
      </c>
    </row>
    <row r="39" spans="1:52" x14ac:dyDescent="0.3">
      <c r="A39" s="1" t="s">
        <v>3514</v>
      </c>
      <c r="B39" t="s">
        <v>9553</v>
      </c>
      <c r="C39" t="s">
        <v>643</v>
      </c>
      <c r="D39" t="s">
        <v>3428</v>
      </c>
      <c r="F39" t="s">
        <v>3393</v>
      </c>
      <c r="G39" t="s">
        <v>3393</v>
      </c>
      <c r="H39" t="s">
        <v>3394</v>
      </c>
      <c r="I39" t="s">
        <v>3395</v>
      </c>
      <c r="J39" t="s">
        <v>3395</v>
      </c>
      <c r="K39" t="s">
        <v>3394</v>
      </c>
      <c r="L39" t="s">
        <v>3396</v>
      </c>
      <c r="Q39">
        <v>1</v>
      </c>
      <c r="R39" t="s">
        <v>3397</v>
      </c>
      <c r="AE39" t="s">
        <v>3394</v>
      </c>
      <c r="AK39" t="s">
        <v>3394</v>
      </c>
      <c r="AL39" t="s">
        <v>3394</v>
      </c>
      <c r="AM39" t="s">
        <v>3394</v>
      </c>
      <c r="AN39" t="s">
        <v>3394</v>
      </c>
      <c r="AO39" t="s">
        <v>3394</v>
      </c>
      <c r="AP39" t="s">
        <v>3394</v>
      </c>
      <c r="AQ39" t="s">
        <v>3394</v>
      </c>
      <c r="AR39" t="s">
        <v>3394</v>
      </c>
      <c r="AS39" t="s">
        <v>3394</v>
      </c>
      <c r="AT39" t="s">
        <v>3394</v>
      </c>
      <c r="AU39" t="s">
        <v>3394</v>
      </c>
      <c r="AV39" t="s">
        <v>3394</v>
      </c>
      <c r="AW39" t="s">
        <v>3394</v>
      </c>
      <c r="AX39" t="s">
        <v>3394</v>
      </c>
      <c r="AZ39" t="s">
        <v>3394</v>
      </c>
    </row>
    <row r="40" spans="1:52" x14ac:dyDescent="0.3">
      <c r="A40" s="1" t="s">
        <v>3515</v>
      </c>
      <c r="B40" t="s">
        <v>3516</v>
      </c>
      <c r="C40" t="s">
        <v>643</v>
      </c>
      <c r="D40" t="s">
        <v>3428</v>
      </c>
      <c r="F40" t="s">
        <v>3393</v>
      </c>
      <c r="G40" t="s">
        <v>3393</v>
      </c>
      <c r="H40" t="s">
        <v>3394</v>
      </c>
      <c r="I40" t="s">
        <v>3395</v>
      </c>
      <c r="J40" t="s">
        <v>3395</v>
      </c>
      <c r="K40" t="s">
        <v>3394</v>
      </c>
      <c r="L40" t="s">
        <v>3396</v>
      </c>
      <c r="Q40">
        <v>1</v>
      </c>
      <c r="R40" t="s">
        <v>3397</v>
      </c>
      <c r="AE40" t="s">
        <v>3394</v>
      </c>
      <c r="AK40" t="s">
        <v>3394</v>
      </c>
      <c r="AL40" t="s">
        <v>3394</v>
      </c>
      <c r="AM40" t="s">
        <v>3394</v>
      </c>
      <c r="AN40" t="s">
        <v>3394</v>
      </c>
      <c r="AO40" t="s">
        <v>3394</v>
      </c>
      <c r="AP40" t="s">
        <v>3394</v>
      </c>
      <c r="AQ40" t="s">
        <v>3394</v>
      </c>
      <c r="AR40" t="s">
        <v>3394</v>
      </c>
      <c r="AS40" t="s">
        <v>3394</v>
      </c>
      <c r="AT40" t="s">
        <v>3394</v>
      </c>
      <c r="AU40" t="s">
        <v>3394</v>
      </c>
      <c r="AV40" t="s">
        <v>3394</v>
      </c>
      <c r="AW40" t="s">
        <v>3394</v>
      </c>
      <c r="AX40" t="s">
        <v>3394</v>
      </c>
      <c r="AZ40" t="s">
        <v>3394</v>
      </c>
    </row>
    <row r="41" spans="1:52" x14ac:dyDescent="0.3">
      <c r="A41" s="1" t="s">
        <v>3517</v>
      </c>
      <c r="B41" t="s">
        <v>3518</v>
      </c>
      <c r="C41" t="s">
        <v>643</v>
      </c>
      <c r="D41" t="s">
        <v>3428</v>
      </c>
      <c r="F41" t="s">
        <v>3393</v>
      </c>
      <c r="G41" t="s">
        <v>3393</v>
      </c>
      <c r="H41" t="s">
        <v>3394</v>
      </c>
      <c r="I41" t="s">
        <v>3395</v>
      </c>
      <c r="J41" t="s">
        <v>3395</v>
      </c>
      <c r="K41" t="s">
        <v>3394</v>
      </c>
      <c r="L41" t="s">
        <v>3396</v>
      </c>
      <c r="Q41">
        <v>1</v>
      </c>
      <c r="R41" t="s">
        <v>3397</v>
      </c>
      <c r="AE41" t="s">
        <v>3394</v>
      </c>
      <c r="AK41" t="s">
        <v>3394</v>
      </c>
      <c r="AL41" t="s">
        <v>3394</v>
      </c>
      <c r="AM41" t="s">
        <v>3394</v>
      </c>
      <c r="AN41" t="s">
        <v>3394</v>
      </c>
      <c r="AO41" t="s">
        <v>3394</v>
      </c>
      <c r="AP41" t="s">
        <v>3394</v>
      </c>
      <c r="AQ41" t="s">
        <v>3394</v>
      </c>
      <c r="AR41" t="s">
        <v>3394</v>
      </c>
      <c r="AS41" t="s">
        <v>3394</v>
      </c>
      <c r="AT41" t="s">
        <v>3394</v>
      </c>
      <c r="AU41" t="s">
        <v>3394</v>
      </c>
      <c r="AV41" t="s">
        <v>3394</v>
      </c>
      <c r="AW41" t="s">
        <v>3394</v>
      </c>
      <c r="AX41" t="s">
        <v>3394</v>
      </c>
      <c r="AZ41" t="s">
        <v>3394</v>
      </c>
    </row>
    <row r="42" spans="1:52" x14ac:dyDescent="0.3">
      <c r="A42" s="1" t="s">
        <v>4327</v>
      </c>
      <c r="B42" t="s">
        <v>4328</v>
      </c>
      <c r="C42" t="s">
        <v>643</v>
      </c>
      <c r="D42" t="s">
        <v>3428</v>
      </c>
      <c r="F42" t="s">
        <v>3393</v>
      </c>
      <c r="G42" t="s">
        <v>3394</v>
      </c>
      <c r="H42" t="s">
        <v>3394</v>
      </c>
      <c r="I42" t="s">
        <v>3395</v>
      </c>
      <c r="J42" t="s">
        <v>3395</v>
      </c>
      <c r="K42" t="s">
        <v>3394</v>
      </c>
      <c r="L42" t="s">
        <v>3396</v>
      </c>
      <c r="Q42">
        <v>1</v>
      </c>
      <c r="R42" t="s">
        <v>3397</v>
      </c>
      <c r="AE42" t="s">
        <v>3394</v>
      </c>
      <c r="AK42" t="s">
        <v>3394</v>
      </c>
      <c r="AL42" t="s">
        <v>3394</v>
      </c>
      <c r="AM42" t="s">
        <v>3394</v>
      </c>
      <c r="AN42" t="s">
        <v>3394</v>
      </c>
      <c r="AO42" t="s">
        <v>3394</v>
      </c>
      <c r="AP42" t="s">
        <v>3394</v>
      </c>
      <c r="AQ42" t="s">
        <v>3394</v>
      </c>
      <c r="AR42" t="s">
        <v>3394</v>
      </c>
      <c r="AS42" t="s">
        <v>3394</v>
      </c>
      <c r="AT42" t="s">
        <v>3394</v>
      </c>
      <c r="AU42" t="s">
        <v>3394</v>
      </c>
      <c r="AV42" t="s">
        <v>3394</v>
      </c>
      <c r="AW42" t="s">
        <v>3394</v>
      </c>
      <c r="AX42" t="s">
        <v>3394</v>
      </c>
      <c r="AZ42" t="s">
        <v>3394</v>
      </c>
    </row>
    <row r="43" spans="1:52" x14ac:dyDescent="0.3">
      <c r="A43" s="1" t="s">
        <v>9554</v>
      </c>
      <c r="B43" t="s">
        <v>9555</v>
      </c>
      <c r="C43" t="s">
        <v>643</v>
      </c>
      <c r="D43" t="s">
        <v>3428</v>
      </c>
      <c r="F43" t="s">
        <v>3393</v>
      </c>
      <c r="G43" t="s">
        <v>3394</v>
      </c>
      <c r="H43" t="s">
        <v>3394</v>
      </c>
      <c r="I43" t="s">
        <v>3395</v>
      </c>
      <c r="J43" t="s">
        <v>3395</v>
      </c>
      <c r="K43" t="s">
        <v>3394</v>
      </c>
      <c r="L43" t="s">
        <v>3396</v>
      </c>
      <c r="Q43">
        <v>1</v>
      </c>
      <c r="R43" t="s">
        <v>3397</v>
      </c>
      <c r="AE43" t="s">
        <v>3394</v>
      </c>
      <c r="AK43" t="s">
        <v>3394</v>
      </c>
      <c r="AL43" t="s">
        <v>3394</v>
      </c>
      <c r="AM43" t="s">
        <v>3394</v>
      </c>
      <c r="AN43" t="s">
        <v>3394</v>
      </c>
      <c r="AO43" t="s">
        <v>3394</v>
      </c>
      <c r="AP43" t="s">
        <v>3394</v>
      </c>
      <c r="AQ43" t="s">
        <v>3394</v>
      </c>
      <c r="AR43" t="s">
        <v>3394</v>
      </c>
      <c r="AS43" t="s">
        <v>3394</v>
      </c>
      <c r="AT43" t="s">
        <v>3394</v>
      </c>
      <c r="AU43" t="s">
        <v>3394</v>
      </c>
      <c r="AV43" t="s">
        <v>3394</v>
      </c>
      <c r="AW43" t="s">
        <v>3394</v>
      </c>
      <c r="AX43" t="s">
        <v>3394</v>
      </c>
      <c r="AZ43" t="s">
        <v>3394</v>
      </c>
    </row>
    <row r="44" spans="1:52" x14ac:dyDescent="0.3">
      <c r="A44" s="1" t="s">
        <v>9570</v>
      </c>
      <c r="B44" t="s">
        <v>9571</v>
      </c>
      <c r="C44" t="s">
        <v>643</v>
      </c>
      <c r="D44" t="s">
        <v>3428</v>
      </c>
      <c r="F44" t="s">
        <v>3393</v>
      </c>
      <c r="G44" t="s">
        <v>3394</v>
      </c>
      <c r="H44" t="s">
        <v>3394</v>
      </c>
      <c r="I44" t="s">
        <v>3395</v>
      </c>
      <c r="J44" t="s">
        <v>3395</v>
      </c>
      <c r="K44" t="s">
        <v>3394</v>
      </c>
      <c r="L44" t="s">
        <v>3396</v>
      </c>
      <c r="Q44">
        <v>1</v>
      </c>
      <c r="R44" t="s">
        <v>3397</v>
      </c>
      <c r="AE44" t="s">
        <v>3394</v>
      </c>
      <c r="AK44" t="s">
        <v>3394</v>
      </c>
      <c r="AL44" t="s">
        <v>3394</v>
      </c>
      <c r="AM44" t="s">
        <v>3394</v>
      </c>
      <c r="AN44" t="s">
        <v>3394</v>
      </c>
      <c r="AO44" t="s">
        <v>3394</v>
      </c>
      <c r="AP44" t="s">
        <v>3394</v>
      </c>
      <c r="AQ44" t="s">
        <v>3394</v>
      </c>
      <c r="AR44" t="s">
        <v>3394</v>
      </c>
      <c r="AS44" t="s">
        <v>3394</v>
      </c>
      <c r="AT44" t="s">
        <v>3394</v>
      </c>
      <c r="AU44" t="s">
        <v>3394</v>
      </c>
      <c r="AV44" t="s">
        <v>3394</v>
      </c>
      <c r="AW44" t="s">
        <v>3394</v>
      </c>
      <c r="AX44" t="s">
        <v>3394</v>
      </c>
      <c r="AZ44" t="s">
        <v>3394</v>
      </c>
    </row>
    <row r="45" spans="1:52" x14ac:dyDescent="0.3">
      <c r="A45" s="1" t="s">
        <v>3519</v>
      </c>
      <c r="B45" t="s">
        <v>3520</v>
      </c>
      <c r="C45" t="s">
        <v>643</v>
      </c>
      <c r="D45" t="s">
        <v>3428</v>
      </c>
      <c r="F45" t="s">
        <v>3393</v>
      </c>
      <c r="G45" t="s">
        <v>3393</v>
      </c>
      <c r="H45" t="s">
        <v>3394</v>
      </c>
      <c r="I45" t="s">
        <v>3395</v>
      </c>
      <c r="J45" t="s">
        <v>3395</v>
      </c>
      <c r="K45" t="s">
        <v>3394</v>
      </c>
      <c r="L45" t="s">
        <v>3396</v>
      </c>
      <c r="Q45">
        <v>1</v>
      </c>
      <c r="R45" t="s">
        <v>3397</v>
      </c>
      <c r="AE45" t="s">
        <v>3394</v>
      </c>
      <c r="AK45" t="s">
        <v>3394</v>
      </c>
      <c r="AL45" t="s">
        <v>3394</v>
      </c>
      <c r="AM45" t="s">
        <v>3394</v>
      </c>
      <c r="AN45" t="s">
        <v>3394</v>
      </c>
      <c r="AO45" t="s">
        <v>3394</v>
      </c>
      <c r="AP45" t="s">
        <v>3394</v>
      </c>
      <c r="AQ45" t="s">
        <v>3394</v>
      </c>
      <c r="AR45" t="s">
        <v>3394</v>
      </c>
      <c r="AS45" t="s">
        <v>3394</v>
      </c>
      <c r="AT45" t="s">
        <v>3394</v>
      </c>
      <c r="AU45" t="s">
        <v>3394</v>
      </c>
      <c r="AV45" t="s">
        <v>3394</v>
      </c>
      <c r="AW45" t="s">
        <v>3394</v>
      </c>
      <c r="AX45" t="s">
        <v>3394</v>
      </c>
      <c r="AZ45" t="s">
        <v>3394</v>
      </c>
    </row>
    <row r="46" spans="1:52" x14ac:dyDescent="0.3">
      <c r="A46" s="1" t="s">
        <v>9572</v>
      </c>
      <c r="B46" t="s">
        <v>9573</v>
      </c>
      <c r="C46" t="s">
        <v>643</v>
      </c>
      <c r="D46" t="s">
        <v>3428</v>
      </c>
      <c r="F46" t="s">
        <v>3393</v>
      </c>
      <c r="G46" t="s">
        <v>3394</v>
      </c>
      <c r="H46" t="s">
        <v>3394</v>
      </c>
      <c r="I46" t="s">
        <v>3395</v>
      </c>
      <c r="J46" t="s">
        <v>3395</v>
      </c>
      <c r="K46" t="s">
        <v>3394</v>
      </c>
      <c r="L46" t="s">
        <v>3396</v>
      </c>
      <c r="Q46">
        <v>1</v>
      </c>
      <c r="R46" t="s">
        <v>3397</v>
      </c>
      <c r="AE46" t="s">
        <v>3394</v>
      </c>
      <c r="AK46" t="s">
        <v>3394</v>
      </c>
      <c r="AL46" t="s">
        <v>3394</v>
      </c>
      <c r="AM46" t="s">
        <v>3394</v>
      </c>
      <c r="AN46" t="s">
        <v>3394</v>
      </c>
      <c r="AO46" t="s">
        <v>3394</v>
      </c>
      <c r="AP46" t="s">
        <v>3394</v>
      </c>
      <c r="AQ46" t="s">
        <v>3394</v>
      </c>
      <c r="AR46" t="s">
        <v>3394</v>
      </c>
      <c r="AS46" t="s">
        <v>3394</v>
      </c>
      <c r="AT46" t="s">
        <v>3394</v>
      </c>
      <c r="AU46" t="s">
        <v>3394</v>
      </c>
      <c r="AV46" t="s">
        <v>3394</v>
      </c>
      <c r="AW46" t="s">
        <v>3394</v>
      </c>
      <c r="AX46" t="s">
        <v>3394</v>
      </c>
      <c r="AZ46" t="s">
        <v>3394</v>
      </c>
    </row>
    <row r="47" spans="1:52" x14ac:dyDescent="0.3">
      <c r="A47" s="1" t="s">
        <v>9574</v>
      </c>
      <c r="B47" t="s">
        <v>9575</v>
      </c>
      <c r="C47" t="s">
        <v>643</v>
      </c>
      <c r="D47" t="s">
        <v>3428</v>
      </c>
      <c r="F47" t="s">
        <v>3393</v>
      </c>
      <c r="G47" t="s">
        <v>3394</v>
      </c>
      <c r="H47" t="s">
        <v>3394</v>
      </c>
      <c r="I47" t="s">
        <v>3395</v>
      </c>
      <c r="J47" t="s">
        <v>3395</v>
      </c>
      <c r="K47" t="s">
        <v>3394</v>
      </c>
      <c r="L47" t="s">
        <v>3396</v>
      </c>
      <c r="Q47">
        <v>1</v>
      </c>
      <c r="R47" t="s">
        <v>3397</v>
      </c>
      <c r="AE47" t="s">
        <v>3394</v>
      </c>
      <c r="AK47" t="s">
        <v>3394</v>
      </c>
      <c r="AL47" t="s">
        <v>3394</v>
      </c>
      <c r="AM47" t="s">
        <v>3394</v>
      </c>
      <c r="AN47" t="s">
        <v>3394</v>
      </c>
      <c r="AO47" t="s">
        <v>3394</v>
      </c>
      <c r="AP47" t="s">
        <v>3394</v>
      </c>
      <c r="AQ47" t="s">
        <v>3394</v>
      </c>
      <c r="AR47" t="s">
        <v>3394</v>
      </c>
      <c r="AS47" t="s">
        <v>3394</v>
      </c>
      <c r="AT47" t="s">
        <v>3394</v>
      </c>
      <c r="AU47" t="s">
        <v>3394</v>
      </c>
      <c r="AV47" t="s">
        <v>3394</v>
      </c>
      <c r="AW47" t="s">
        <v>3394</v>
      </c>
      <c r="AX47" t="s">
        <v>3394</v>
      </c>
      <c r="AZ47" t="s">
        <v>3394</v>
      </c>
    </row>
    <row r="48" spans="1:52" x14ac:dyDescent="0.3">
      <c r="A48" s="1" t="s">
        <v>9576</v>
      </c>
      <c r="B48" t="s">
        <v>9577</v>
      </c>
      <c r="C48" t="s">
        <v>643</v>
      </c>
      <c r="D48" t="s">
        <v>3428</v>
      </c>
      <c r="F48" t="s">
        <v>3393</v>
      </c>
      <c r="G48" t="s">
        <v>3394</v>
      </c>
      <c r="H48" t="s">
        <v>3394</v>
      </c>
      <c r="I48" t="s">
        <v>3395</v>
      </c>
      <c r="J48" t="s">
        <v>3395</v>
      </c>
      <c r="K48" t="s">
        <v>3394</v>
      </c>
      <c r="L48" t="s">
        <v>3396</v>
      </c>
      <c r="Q48">
        <v>1</v>
      </c>
      <c r="R48" t="s">
        <v>3397</v>
      </c>
      <c r="AE48" t="s">
        <v>3394</v>
      </c>
      <c r="AK48" t="s">
        <v>3394</v>
      </c>
      <c r="AL48" t="s">
        <v>3394</v>
      </c>
      <c r="AM48" t="s">
        <v>3394</v>
      </c>
      <c r="AN48" t="s">
        <v>3394</v>
      </c>
      <c r="AO48" t="s">
        <v>3394</v>
      </c>
      <c r="AP48" t="s">
        <v>3394</v>
      </c>
      <c r="AQ48" t="s">
        <v>3394</v>
      </c>
      <c r="AR48" t="s">
        <v>3394</v>
      </c>
      <c r="AS48" t="s">
        <v>3394</v>
      </c>
      <c r="AT48" t="s">
        <v>3394</v>
      </c>
      <c r="AU48" t="s">
        <v>3394</v>
      </c>
      <c r="AV48" t="s">
        <v>3394</v>
      </c>
      <c r="AW48" t="s">
        <v>3394</v>
      </c>
      <c r="AX48" t="s">
        <v>3394</v>
      </c>
      <c r="AZ48" t="s">
        <v>3394</v>
      </c>
    </row>
    <row r="49" spans="1:52" x14ac:dyDescent="0.3">
      <c r="A49" s="1" t="s">
        <v>9578</v>
      </c>
      <c r="B49" t="s">
        <v>9579</v>
      </c>
      <c r="C49" t="s">
        <v>643</v>
      </c>
      <c r="D49" t="s">
        <v>3428</v>
      </c>
      <c r="F49" t="s">
        <v>3393</v>
      </c>
      <c r="G49" t="s">
        <v>3394</v>
      </c>
      <c r="H49" t="s">
        <v>3394</v>
      </c>
      <c r="I49" t="s">
        <v>3395</v>
      </c>
      <c r="J49" t="s">
        <v>3395</v>
      </c>
      <c r="K49" t="s">
        <v>3394</v>
      </c>
      <c r="L49" t="s">
        <v>3396</v>
      </c>
      <c r="Q49">
        <v>1</v>
      </c>
      <c r="R49" t="s">
        <v>3397</v>
      </c>
      <c r="AE49" t="s">
        <v>3394</v>
      </c>
      <c r="AK49" t="s">
        <v>3394</v>
      </c>
      <c r="AL49" t="s">
        <v>3394</v>
      </c>
      <c r="AM49" t="s">
        <v>3394</v>
      </c>
      <c r="AN49" t="s">
        <v>3394</v>
      </c>
      <c r="AO49" t="s">
        <v>3394</v>
      </c>
      <c r="AP49" t="s">
        <v>3394</v>
      </c>
      <c r="AQ49" t="s">
        <v>3394</v>
      </c>
      <c r="AR49" t="s">
        <v>3394</v>
      </c>
      <c r="AS49" t="s">
        <v>3394</v>
      </c>
      <c r="AT49" t="s">
        <v>3394</v>
      </c>
      <c r="AU49" t="s">
        <v>3394</v>
      </c>
      <c r="AV49" t="s">
        <v>3394</v>
      </c>
      <c r="AW49" t="s">
        <v>3394</v>
      </c>
      <c r="AX49" t="s">
        <v>3394</v>
      </c>
      <c r="AZ49" t="s">
        <v>3394</v>
      </c>
    </row>
    <row r="50" spans="1:52" x14ac:dyDescent="0.3">
      <c r="A50" s="1" t="s">
        <v>3521</v>
      </c>
      <c r="B50" t="s">
        <v>3522</v>
      </c>
      <c r="C50" t="s">
        <v>643</v>
      </c>
      <c r="D50" t="s">
        <v>3428</v>
      </c>
      <c r="F50" t="s">
        <v>3393</v>
      </c>
      <c r="G50" t="s">
        <v>3393</v>
      </c>
      <c r="H50" t="s">
        <v>3394</v>
      </c>
      <c r="I50" t="s">
        <v>3395</v>
      </c>
      <c r="J50" t="s">
        <v>3395</v>
      </c>
      <c r="K50" t="s">
        <v>3394</v>
      </c>
      <c r="L50" t="s">
        <v>3396</v>
      </c>
      <c r="Q50">
        <v>1</v>
      </c>
      <c r="R50" t="s">
        <v>3397</v>
      </c>
      <c r="AE50" t="s">
        <v>3394</v>
      </c>
      <c r="AK50" t="s">
        <v>3394</v>
      </c>
      <c r="AL50" t="s">
        <v>3394</v>
      </c>
      <c r="AM50" t="s">
        <v>3394</v>
      </c>
      <c r="AN50" t="s">
        <v>3394</v>
      </c>
      <c r="AO50" t="s">
        <v>3394</v>
      </c>
      <c r="AP50" t="s">
        <v>3394</v>
      </c>
      <c r="AQ50" t="s">
        <v>3394</v>
      </c>
      <c r="AR50" t="s">
        <v>3394</v>
      </c>
      <c r="AS50" t="s">
        <v>3394</v>
      </c>
      <c r="AT50" t="s">
        <v>3394</v>
      </c>
      <c r="AU50" t="s">
        <v>3394</v>
      </c>
      <c r="AV50" t="s">
        <v>3394</v>
      </c>
      <c r="AW50" t="s">
        <v>3394</v>
      </c>
      <c r="AX50" t="s">
        <v>3394</v>
      </c>
      <c r="AZ50" t="s">
        <v>3394</v>
      </c>
    </row>
    <row r="51" spans="1:52" x14ac:dyDescent="0.3">
      <c r="A51" s="1" t="s">
        <v>3523</v>
      </c>
      <c r="B51" t="s">
        <v>3524</v>
      </c>
      <c r="C51" t="s">
        <v>643</v>
      </c>
      <c r="D51" t="s">
        <v>3428</v>
      </c>
      <c r="F51" t="s">
        <v>3393</v>
      </c>
      <c r="G51" t="s">
        <v>3393</v>
      </c>
      <c r="H51" t="s">
        <v>3394</v>
      </c>
      <c r="I51" t="s">
        <v>3395</v>
      </c>
      <c r="J51" t="s">
        <v>3395</v>
      </c>
      <c r="K51" t="s">
        <v>3394</v>
      </c>
      <c r="L51" t="s">
        <v>3396</v>
      </c>
      <c r="Q51">
        <v>1</v>
      </c>
      <c r="R51" t="s">
        <v>3397</v>
      </c>
      <c r="AE51" t="s">
        <v>3394</v>
      </c>
      <c r="AK51" t="s">
        <v>3394</v>
      </c>
      <c r="AL51" t="s">
        <v>3394</v>
      </c>
      <c r="AM51" t="s">
        <v>3394</v>
      </c>
      <c r="AN51" t="s">
        <v>3394</v>
      </c>
      <c r="AO51" t="s">
        <v>3394</v>
      </c>
      <c r="AP51" t="s">
        <v>3394</v>
      </c>
      <c r="AQ51" t="s">
        <v>3394</v>
      </c>
      <c r="AR51" t="s">
        <v>3394</v>
      </c>
      <c r="AS51" t="s">
        <v>3394</v>
      </c>
      <c r="AT51" t="s">
        <v>3394</v>
      </c>
      <c r="AU51" t="s">
        <v>3394</v>
      </c>
      <c r="AV51" t="s">
        <v>3394</v>
      </c>
      <c r="AW51" t="s">
        <v>3394</v>
      </c>
      <c r="AX51" t="s">
        <v>3394</v>
      </c>
      <c r="AZ51" t="s">
        <v>3394</v>
      </c>
    </row>
    <row r="52" spans="1:52" x14ac:dyDescent="0.3">
      <c r="A52" s="1" t="s">
        <v>3525</v>
      </c>
      <c r="B52" t="s">
        <v>3526</v>
      </c>
      <c r="C52" t="s">
        <v>643</v>
      </c>
      <c r="D52" t="s">
        <v>3428</v>
      </c>
      <c r="F52" t="s">
        <v>3393</v>
      </c>
      <c r="G52" t="s">
        <v>3393</v>
      </c>
      <c r="H52" t="s">
        <v>3394</v>
      </c>
      <c r="I52" t="s">
        <v>3395</v>
      </c>
      <c r="J52" t="s">
        <v>3395</v>
      </c>
      <c r="K52" t="s">
        <v>3394</v>
      </c>
      <c r="L52" t="s">
        <v>3396</v>
      </c>
      <c r="Q52">
        <v>1</v>
      </c>
      <c r="R52" t="s">
        <v>3397</v>
      </c>
      <c r="AE52" t="s">
        <v>3394</v>
      </c>
      <c r="AK52" t="s">
        <v>3394</v>
      </c>
      <c r="AL52" t="s">
        <v>3394</v>
      </c>
      <c r="AM52" t="s">
        <v>3394</v>
      </c>
      <c r="AN52" t="s">
        <v>3394</v>
      </c>
      <c r="AO52" t="s">
        <v>3394</v>
      </c>
      <c r="AP52" t="s">
        <v>3394</v>
      </c>
      <c r="AQ52" t="s">
        <v>3394</v>
      </c>
      <c r="AR52" t="s">
        <v>3394</v>
      </c>
      <c r="AS52" t="s">
        <v>3394</v>
      </c>
      <c r="AT52" t="s">
        <v>3394</v>
      </c>
      <c r="AU52" t="s">
        <v>3394</v>
      </c>
      <c r="AV52" t="s">
        <v>3394</v>
      </c>
      <c r="AW52" t="s">
        <v>3394</v>
      </c>
      <c r="AX52" t="s">
        <v>3394</v>
      </c>
      <c r="AZ52" t="s">
        <v>3394</v>
      </c>
    </row>
    <row r="53" spans="1:52" x14ac:dyDescent="0.3">
      <c r="A53" s="1" t="s">
        <v>3527</v>
      </c>
      <c r="B53" t="s">
        <v>3528</v>
      </c>
      <c r="C53" t="s">
        <v>643</v>
      </c>
      <c r="D53" t="s">
        <v>3428</v>
      </c>
      <c r="F53" t="s">
        <v>3393</v>
      </c>
      <c r="G53" t="s">
        <v>3393</v>
      </c>
      <c r="H53" t="s">
        <v>3394</v>
      </c>
      <c r="I53" t="s">
        <v>3395</v>
      </c>
      <c r="J53" t="s">
        <v>3395</v>
      </c>
      <c r="K53" t="s">
        <v>3394</v>
      </c>
      <c r="L53" t="s">
        <v>3396</v>
      </c>
      <c r="Q53">
        <v>1</v>
      </c>
      <c r="R53" t="s">
        <v>3397</v>
      </c>
      <c r="AE53" t="s">
        <v>3394</v>
      </c>
      <c r="AK53" t="s">
        <v>3394</v>
      </c>
      <c r="AL53" t="s">
        <v>3394</v>
      </c>
      <c r="AM53" t="s">
        <v>3394</v>
      </c>
      <c r="AN53" t="s">
        <v>3394</v>
      </c>
      <c r="AO53" t="s">
        <v>3394</v>
      </c>
      <c r="AP53" t="s">
        <v>3394</v>
      </c>
      <c r="AQ53" t="s">
        <v>3394</v>
      </c>
      <c r="AR53" t="s">
        <v>3394</v>
      </c>
      <c r="AS53" t="s">
        <v>3394</v>
      </c>
      <c r="AT53" t="s">
        <v>3394</v>
      </c>
      <c r="AU53" t="s">
        <v>3394</v>
      </c>
      <c r="AV53" t="s">
        <v>3394</v>
      </c>
      <c r="AW53" t="s">
        <v>3394</v>
      </c>
      <c r="AX53" t="s">
        <v>3394</v>
      </c>
      <c r="AZ53" t="s">
        <v>3394</v>
      </c>
    </row>
    <row r="54" spans="1:52" x14ac:dyDescent="0.3">
      <c r="A54" s="1" t="s">
        <v>3529</v>
      </c>
      <c r="B54" t="s">
        <v>3530</v>
      </c>
      <c r="C54" t="s">
        <v>643</v>
      </c>
      <c r="D54" t="s">
        <v>3428</v>
      </c>
      <c r="F54" t="s">
        <v>3393</v>
      </c>
      <c r="G54" t="s">
        <v>3393</v>
      </c>
      <c r="H54" t="s">
        <v>3394</v>
      </c>
      <c r="I54" t="s">
        <v>3395</v>
      </c>
      <c r="J54" t="s">
        <v>3395</v>
      </c>
      <c r="K54" t="s">
        <v>3394</v>
      </c>
      <c r="L54" t="s">
        <v>3396</v>
      </c>
      <c r="Q54">
        <v>1</v>
      </c>
      <c r="R54" t="s">
        <v>3397</v>
      </c>
      <c r="AE54" t="s">
        <v>3394</v>
      </c>
      <c r="AK54" t="s">
        <v>3394</v>
      </c>
      <c r="AL54" t="s">
        <v>3394</v>
      </c>
      <c r="AM54" t="s">
        <v>3394</v>
      </c>
      <c r="AN54" t="s">
        <v>3394</v>
      </c>
      <c r="AO54" t="s">
        <v>3394</v>
      </c>
      <c r="AP54" t="s">
        <v>3394</v>
      </c>
      <c r="AQ54" t="s">
        <v>3394</v>
      </c>
      <c r="AR54" t="s">
        <v>3394</v>
      </c>
      <c r="AS54" t="s">
        <v>3394</v>
      </c>
      <c r="AT54" t="s">
        <v>3394</v>
      </c>
      <c r="AU54" t="s">
        <v>3394</v>
      </c>
      <c r="AV54" t="s">
        <v>3394</v>
      </c>
      <c r="AW54" t="s">
        <v>3394</v>
      </c>
      <c r="AX54" t="s">
        <v>3394</v>
      </c>
      <c r="AZ54" t="s">
        <v>3394</v>
      </c>
    </row>
    <row r="55" spans="1:52" x14ac:dyDescent="0.3">
      <c r="A55" s="1" t="s">
        <v>3531</v>
      </c>
      <c r="B55" t="s">
        <v>3532</v>
      </c>
      <c r="C55" t="s">
        <v>643</v>
      </c>
      <c r="D55" t="s">
        <v>3428</v>
      </c>
      <c r="F55" t="s">
        <v>3393</v>
      </c>
      <c r="G55" t="s">
        <v>3393</v>
      </c>
      <c r="H55" t="s">
        <v>3394</v>
      </c>
      <c r="I55" t="s">
        <v>3395</v>
      </c>
      <c r="J55" t="s">
        <v>3395</v>
      </c>
      <c r="K55" t="s">
        <v>3394</v>
      </c>
      <c r="L55" t="s">
        <v>3396</v>
      </c>
      <c r="Q55">
        <v>1</v>
      </c>
      <c r="R55" t="s">
        <v>3397</v>
      </c>
      <c r="AE55" t="s">
        <v>3394</v>
      </c>
      <c r="AK55" t="s">
        <v>3394</v>
      </c>
      <c r="AL55" t="s">
        <v>3394</v>
      </c>
      <c r="AM55" t="s">
        <v>3394</v>
      </c>
      <c r="AN55" t="s">
        <v>3394</v>
      </c>
      <c r="AO55" t="s">
        <v>3394</v>
      </c>
      <c r="AP55" t="s">
        <v>3394</v>
      </c>
      <c r="AQ55" t="s">
        <v>3394</v>
      </c>
      <c r="AR55" t="s">
        <v>3394</v>
      </c>
      <c r="AS55" t="s">
        <v>3394</v>
      </c>
      <c r="AT55" t="s">
        <v>3394</v>
      </c>
      <c r="AU55" t="s">
        <v>3394</v>
      </c>
      <c r="AV55" t="s">
        <v>3394</v>
      </c>
      <c r="AW55" t="s">
        <v>3394</v>
      </c>
      <c r="AX55" t="s">
        <v>3394</v>
      </c>
      <c r="AZ55" t="s">
        <v>3394</v>
      </c>
    </row>
    <row r="56" spans="1:52" x14ac:dyDescent="0.3">
      <c r="A56" s="1" t="s">
        <v>3533</v>
      </c>
      <c r="B56" t="s">
        <v>3534</v>
      </c>
      <c r="C56" t="s">
        <v>643</v>
      </c>
      <c r="D56" t="s">
        <v>3428</v>
      </c>
      <c r="F56" t="s">
        <v>3393</v>
      </c>
      <c r="G56" t="s">
        <v>3393</v>
      </c>
      <c r="H56" t="s">
        <v>3394</v>
      </c>
      <c r="I56" t="s">
        <v>3395</v>
      </c>
      <c r="J56" t="s">
        <v>3395</v>
      </c>
      <c r="K56" t="s">
        <v>3394</v>
      </c>
      <c r="L56" t="s">
        <v>3396</v>
      </c>
      <c r="Q56">
        <v>1</v>
      </c>
      <c r="R56" t="s">
        <v>3397</v>
      </c>
      <c r="AE56" t="s">
        <v>3394</v>
      </c>
      <c r="AK56" t="s">
        <v>3394</v>
      </c>
      <c r="AL56" t="s">
        <v>3394</v>
      </c>
      <c r="AM56" t="s">
        <v>3394</v>
      </c>
      <c r="AN56" t="s">
        <v>3394</v>
      </c>
      <c r="AO56" t="s">
        <v>3394</v>
      </c>
      <c r="AP56" t="s">
        <v>3394</v>
      </c>
      <c r="AQ56" t="s">
        <v>3394</v>
      </c>
      <c r="AR56" t="s">
        <v>3394</v>
      </c>
      <c r="AS56" t="s">
        <v>3394</v>
      </c>
      <c r="AT56" t="s">
        <v>3394</v>
      </c>
      <c r="AU56" t="s">
        <v>3394</v>
      </c>
      <c r="AV56" t="s">
        <v>3394</v>
      </c>
      <c r="AW56" t="s">
        <v>3394</v>
      </c>
      <c r="AX56" t="s">
        <v>3394</v>
      </c>
      <c r="AZ56" t="s">
        <v>3394</v>
      </c>
    </row>
    <row r="57" spans="1:52" x14ac:dyDescent="0.3">
      <c r="A57" s="1" t="s">
        <v>4329</v>
      </c>
      <c r="B57" t="s">
        <v>4330</v>
      </c>
      <c r="C57" t="s">
        <v>643</v>
      </c>
      <c r="D57" t="s">
        <v>3428</v>
      </c>
      <c r="F57" t="s">
        <v>3393</v>
      </c>
      <c r="G57" t="s">
        <v>3394</v>
      </c>
      <c r="H57" t="s">
        <v>3394</v>
      </c>
      <c r="I57" t="s">
        <v>3395</v>
      </c>
      <c r="J57" t="s">
        <v>3395</v>
      </c>
      <c r="K57" t="s">
        <v>3394</v>
      </c>
      <c r="L57" t="s">
        <v>3396</v>
      </c>
      <c r="Q57">
        <v>1</v>
      </c>
      <c r="R57" t="s">
        <v>3397</v>
      </c>
      <c r="AE57" t="s">
        <v>3394</v>
      </c>
      <c r="AK57" t="s">
        <v>3394</v>
      </c>
      <c r="AL57" t="s">
        <v>3394</v>
      </c>
      <c r="AM57" t="s">
        <v>3394</v>
      </c>
      <c r="AN57" t="s">
        <v>3394</v>
      </c>
      <c r="AO57" t="s">
        <v>3394</v>
      </c>
      <c r="AP57" t="s">
        <v>3394</v>
      </c>
      <c r="AQ57" t="s">
        <v>3394</v>
      </c>
      <c r="AR57" t="s">
        <v>3394</v>
      </c>
      <c r="AS57" t="s">
        <v>3394</v>
      </c>
      <c r="AT57" t="s">
        <v>3394</v>
      </c>
      <c r="AU57" t="s">
        <v>3394</v>
      </c>
      <c r="AV57" t="s">
        <v>3394</v>
      </c>
      <c r="AW57" t="s">
        <v>3394</v>
      </c>
      <c r="AX57" t="s">
        <v>3394</v>
      </c>
      <c r="AZ57" t="s">
        <v>3394</v>
      </c>
    </row>
    <row r="58" spans="1:52" x14ac:dyDescent="0.3">
      <c r="A58" s="1" t="s">
        <v>3535</v>
      </c>
      <c r="B58" t="s">
        <v>3536</v>
      </c>
      <c r="C58" t="s">
        <v>643</v>
      </c>
      <c r="D58" t="s">
        <v>3428</v>
      </c>
      <c r="F58" t="s">
        <v>3393</v>
      </c>
      <c r="G58" t="s">
        <v>3393</v>
      </c>
      <c r="H58" t="s">
        <v>3394</v>
      </c>
      <c r="I58" t="s">
        <v>3395</v>
      </c>
      <c r="J58" t="s">
        <v>3395</v>
      </c>
      <c r="K58" t="s">
        <v>3394</v>
      </c>
      <c r="L58" t="s">
        <v>3396</v>
      </c>
      <c r="Q58">
        <v>1</v>
      </c>
      <c r="R58" t="s">
        <v>3397</v>
      </c>
      <c r="AE58" t="s">
        <v>3394</v>
      </c>
      <c r="AK58" t="s">
        <v>3394</v>
      </c>
      <c r="AL58" t="s">
        <v>3394</v>
      </c>
      <c r="AM58" t="s">
        <v>3394</v>
      </c>
      <c r="AN58" t="s">
        <v>3394</v>
      </c>
      <c r="AO58" t="s">
        <v>3394</v>
      </c>
      <c r="AP58" t="s">
        <v>3394</v>
      </c>
      <c r="AQ58" t="s">
        <v>3394</v>
      </c>
      <c r="AR58" t="s">
        <v>3394</v>
      </c>
      <c r="AS58" t="s">
        <v>3394</v>
      </c>
      <c r="AT58" t="s">
        <v>3394</v>
      </c>
      <c r="AU58" t="s">
        <v>3394</v>
      </c>
      <c r="AV58" t="s">
        <v>3394</v>
      </c>
      <c r="AW58" t="s">
        <v>3394</v>
      </c>
      <c r="AX58" t="s">
        <v>3394</v>
      </c>
      <c r="AZ58" t="s">
        <v>3394</v>
      </c>
    </row>
    <row r="59" spans="1:52" x14ac:dyDescent="0.3">
      <c r="A59" s="1" t="s">
        <v>3537</v>
      </c>
      <c r="B59" t="s">
        <v>3538</v>
      </c>
      <c r="C59" t="s">
        <v>643</v>
      </c>
      <c r="D59" t="s">
        <v>3428</v>
      </c>
      <c r="F59" t="s">
        <v>3393</v>
      </c>
      <c r="G59" t="s">
        <v>3393</v>
      </c>
      <c r="H59" t="s">
        <v>3394</v>
      </c>
      <c r="I59" t="s">
        <v>3395</v>
      </c>
      <c r="J59" t="s">
        <v>3395</v>
      </c>
      <c r="K59" t="s">
        <v>3394</v>
      </c>
      <c r="L59" t="s">
        <v>3396</v>
      </c>
      <c r="Q59">
        <v>1</v>
      </c>
      <c r="R59" t="s">
        <v>3397</v>
      </c>
      <c r="AE59" t="s">
        <v>3394</v>
      </c>
      <c r="AK59" t="s">
        <v>3394</v>
      </c>
      <c r="AL59" t="s">
        <v>3394</v>
      </c>
      <c r="AM59" t="s">
        <v>3394</v>
      </c>
      <c r="AN59" t="s">
        <v>3394</v>
      </c>
      <c r="AO59" t="s">
        <v>3394</v>
      </c>
      <c r="AP59" t="s">
        <v>3394</v>
      </c>
      <c r="AQ59" t="s">
        <v>3394</v>
      </c>
      <c r="AR59" t="s">
        <v>3394</v>
      </c>
      <c r="AS59" t="s">
        <v>3394</v>
      </c>
      <c r="AT59" t="s">
        <v>3394</v>
      </c>
      <c r="AU59" t="s">
        <v>3394</v>
      </c>
      <c r="AV59" t="s">
        <v>3394</v>
      </c>
      <c r="AW59" t="s">
        <v>3394</v>
      </c>
      <c r="AX59" t="s">
        <v>3394</v>
      </c>
      <c r="AZ59" t="s">
        <v>3394</v>
      </c>
    </row>
    <row r="60" spans="1:52" x14ac:dyDescent="0.3">
      <c r="A60" s="1" t="s">
        <v>3539</v>
      </c>
      <c r="B60" t="s">
        <v>3540</v>
      </c>
      <c r="C60" t="s">
        <v>643</v>
      </c>
      <c r="D60" t="s">
        <v>3428</v>
      </c>
      <c r="F60" t="s">
        <v>3393</v>
      </c>
      <c r="G60" t="s">
        <v>3393</v>
      </c>
      <c r="H60" t="s">
        <v>3394</v>
      </c>
      <c r="I60" t="s">
        <v>3395</v>
      </c>
      <c r="J60" t="s">
        <v>3395</v>
      </c>
      <c r="K60" t="s">
        <v>3394</v>
      </c>
      <c r="L60" t="s">
        <v>3396</v>
      </c>
      <c r="Q60">
        <v>1</v>
      </c>
      <c r="R60" t="s">
        <v>3397</v>
      </c>
      <c r="AE60" t="s">
        <v>3394</v>
      </c>
      <c r="AK60" t="s">
        <v>3394</v>
      </c>
      <c r="AL60" t="s">
        <v>3394</v>
      </c>
      <c r="AM60" t="s">
        <v>3394</v>
      </c>
      <c r="AN60" t="s">
        <v>3394</v>
      </c>
      <c r="AO60" t="s">
        <v>3394</v>
      </c>
      <c r="AP60" t="s">
        <v>3394</v>
      </c>
      <c r="AQ60" t="s">
        <v>3394</v>
      </c>
      <c r="AR60" t="s">
        <v>3394</v>
      </c>
      <c r="AS60" t="s">
        <v>3394</v>
      </c>
      <c r="AT60" t="s">
        <v>3394</v>
      </c>
      <c r="AU60" t="s">
        <v>3394</v>
      </c>
      <c r="AV60" t="s">
        <v>3394</v>
      </c>
      <c r="AW60" t="s">
        <v>3394</v>
      </c>
      <c r="AX60" t="s">
        <v>3394</v>
      </c>
      <c r="AZ60" t="s">
        <v>3394</v>
      </c>
    </row>
    <row r="61" spans="1:52" x14ac:dyDescent="0.3">
      <c r="A61" s="1" t="s">
        <v>3541</v>
      </c>
      <c r="B61" t="s">
        <v>3542</v>
      </c>
      <c r="C61" t="s">
        <v>643</v>
      </c>
      <c r="D61" t="s">
        <v>3428</v>
      </c>
      <c r="F61" t="s">
        <v>3393</v>
      </c>
      <c r="G61" t="s">
        <v>3393</v>
      </c>
      <c r="H61" t="s">
        <v>3394</v>
      </c>
      <c r="I61" t="s">
        <v>3395</v>
      </c>
      <c r="J61" t="s">
        <v>3395</v>
      </c>
      <c r="K61" t="s">
        <v>3394</v>
      </c>
      <c r="L61" t="s">
        <v>3396</v>
      </c>
      <c r="Q61">
        <v>1</v>
      </c>
      <c r="R61" t="s">
        <v>3397</v>
      </c>
      <c r="AE61" t="s">
        <v>3394</v>
      </c>
      <c r="AK61" t="s">
        <v>3394</v>
      </c>
      <c r="AL61" t="s">
        <v>3394</v>
      </c>
      <c r="AM61" t="s">
        <v>3394</v>
      </c>
      <c r="AN61" t="s">
        <v>3394</v>
      </c>
      <c r="AO61" t="s">
        <v>3394</v>
      </c>
      <c r="AP61" t="s">
        <v>3394</v>
      </c>
      <c r="AQ61" t="s">
        <v>3394</v>
      </c>
      <c r="AR61" t="s">
        <v>3394</v>
      </c>
      <c r="AS61" t="s">
        <v>3394</v>
      </c>
      <c r="AT61" t="s">
        <v>3394</v>
      </c>
      <c r="AU61" t="s">
        <v>3394</v>
      </c>
      <c r="AV61" t="s">
        <v>3394</v>
      </c>
      <c r="AW61" t="s">
        <v>3394</v>
      </c>
      <c r="AX61" t="s">
        <v>3394</v>
      </c>
      <c r="AZ61" t="s">
        <v>3394</v>
      </c>
    </row>
    <row r="62" spans="1:52" x14ac:dyDescent="0.3">
      <c r="A62" s="1" t="s">
        <v>3543</v>
      </c>
      <c r="B62" t="s">
        <v>3544</v>
      </c>
      <c r="C62" t="s">
        <v>643</v>
      </c>
      <c r="D62" t="s">
        <v>3428</v>
      </c>
      <c r="F62" t="s">
        <v>3393</v>
      </c>
      <c r="G62" t="s">
        <v>3393</v>
      </c>
      <c r="H62" t="s">
        <v>3394</v>
      </c>
      <c r="I62" t="s">
        <v>3395</v>
      </c>
      <c r="J62" t="s">
        <v>3395</v>
      </c>
      <c r="K62" t="s">
        <v>3394</v>
      </c>
      <c r="L62" t="s">
        <v>3396</v>
      </c>
      <c r="Q62">
        <v>1</v>
      </c>
      <c r="R62" t="s">
        <v>3397</v>
      </c>
      <c r="AE62" t="s">
        <v>3394</v>
      </c>
      <c r="AK62" t="s">
        <v>3394</v>
      </c>
      <c r="AL62" t="s">
        <v>3394</v>
      </c>
      <c r="AM62" t="s">
        <v>3394</v>
      </c>
      <c r="AN62" t="s">
        <v>3394</v>
      </c>
      <c r="AO62" t="s">
        <v>3394</v>
      </c>
      <c r="AP62" t="s">
        <v>3394</v>
      </c>
      <c r="AQ62" t="s">
        <v>3394</v>
      </c>
      <c r="AR62" t="s">
        <v>3394</v>
      </c>
      <c r="AS62" t="s">
        <v>3394</v>
      </c>
      <c r="AT62" t="s">
        <v>3394</v>
      </c>
      <c r="AU62" t="s">
        <v>3394</v>
      </c>
      <c r="AV62" t="s">
        <v>3394</v>
      </c>
      <c r="AW62" t="s">
        <v>3394</v>
      </c>
      <c r="AX62" t="s">
        <v>3394</v>
      </c>
      <c r="AZ62" t="s">
        <v>3394</v>
      </c>
    </row>
    <row r="63" spans="1:52" x14ac:dyDescent="0.3">
      <c r="A63" s="1" t="s">
        <v>3545</v>
      </c>
      <c r="B63" t="s">
        <v>3546</v>
      </c>
      <c r="C63" t="s">
        <v>643</v>
      </c>
      <c r="D63" t="s">
        <v>3428</v>
      </c>
      <c r="F63" t="s">
        <v>3393</v>
      </c>
      <c r="G63" t="s">
        <v>3393</v>
      </c>
      <c r="H63" t="s">
        <v>3394</v>
      </c>
      <c r="I63" t="s">
        <v>3395</v>
      </c>
      <c r="J63" t="s">
        <v>3395</v>
      </c>
      <c r="K63" t="s">
        <v>3394</v>
      </c>
      <c r="L63" t="s">
        <v>3396</v>
      </c>
      <c r="Q63">
        <v>1</v>
      </c>
      <c r="R63" t="s">
        <v>3397</v>
      </c>
      <c r="AE63" t="s">
        <v>3394</v>
      </c>
      <c r="AK63" t="s">
        <v>3394</v>
      </c>
      <c r="AL63" t="s">
        <v>3394</v>
      </c>
      <c r="AM63" t="s">
        <v>3394</v>
      </c>
      <c r="AN63" t="s">
        <v>3394</v>
      </c>
      <c r="AO63" t="s">
        <v>3394</v>
      </c>
      <c r="AP63" t="s">
        <v>3394</v>
      </c>
      <c r="AQ63" t="s">
        <v>3394</v>
      </c>
      <c r="AR63" t="s">
        <v>3394</v>
      </c>
      <c r="AS63" t="s">
        <v>3394</v>
      </c>
      <c r="AT63" t="s">
        <v>3394</v>
      </c>
      <c r="AU63" t="s">
        <v>3394</v>
      </c>
      <c r="AV63" t="s">
        <v>3394</v>
      </c>
      <c r="AW63" t="s">
        <v>3394</v>
      </c>
      <c r="AX63" t="s">
        <v>3394</v>
      </c>
      <c r="AZ63" t="s">
        <v>3394</v>
      </c>
    </row>
    <row r="64" spans="1:52" x14ac:dyDescent="0.3">
      <c r="A64" s="1" t="s">
        <v>3547</v>
      </c>
      <c r="B64" t="s">
        <v>3548</v>
      </c>
      <c r="C64" t="s">
        <v>643</v>
      </c>
      <c r="D64" t="s">
        <v>3428</v>
      </c>
      <c r="F64" t="s">
        <v>3393</v>
      </c>
      <c r="G64" t="s">
        <v>3393</v>
      </c>
      <c r="H64" t="s">
        <v>3394</v>
      </c>
      <c r="I64" t="s">
        <v>3395</v>
      </c>
      <c r="J64" t="s">
        <v>3395</v>
      </c>
      <c r="K64" t="s">
        <v>3394</v>
      </c>
      <c r="L64" t="s">
        <v>3396</v>
      </c>
      <c r="Q64">
        <v>1</v>
      </c>
      <c r="R64" t="s">
        <v>3397</v>
      </c>
      <c r="AE64" t="s">
        <v>3394</v>
      </c>
      <c r="AK64" t="s">
        <v>3394</v>
      </c>
      <c r="AL64" t="s">
        <v>3394</v>
      </c>
      <c r="AM64" t="s">
        <v>3394</v>
      </c>
      <c r="AN64" t="s">
        <v>3394</v>
      </c>
      <c r="AO64" t="s">
        <v>3394</v>
      </c>
      <c r="AP64" t="s">
        <v>3394</v>
      </c>
      <c r="AQ64" t="s">
        <v>3394</v>
      </c>
      <c r="AR64" t="s">
        <v>3394</v>
      </c>
      <c r="AS64" t="s">
        <v>3394</v>
      </c>
      <c r="AT64" t="s">
        <v>3394</v>
      </c>
      <c r="AU64" t="s">
        <v>3394</v>
      </c>
      <c r="AV64" t="s">
        <v>3394</v>
      </c>
      <c r="AW64" t="s">
        <v>3394</v>
      </c>
      <c r="AX64" t="s">
        <v>3394</v>
      </c>
      <c r="AZ64" t="s">
        <v>3394</v>
      </c>
    </row>
    <row r="65" spans="1:52" x14ac:dyDescent="0.3">
      <c r="A65" s="1" t="s">
        <v>3549</v>
      </c>
      <c r="B65" t="s">
        <v>3550</v>
      </c>
      <c r="C65" t="s">
        <v>643</v>
      </c>
      <c r="D65" t="s">
        <v>3428</v>
      </c>
      <c r="F65" t="s">
        <v>3393</v>
      </c>
      <c r="G65" t="s">
        <v>3393</v>
      </c>
      <c r="H65" t="s">
        <v>3394</v>
      </c>
      <c r="I65" t="s">
        <v>3395</v>
      </c>
      <c r="J65" t="s">
        <v>3395</v>
      </c>
      <c r="K65" t="s">
        <v>3394</v>
      </c>
      <c r="L65" t="s">
        <v>3396</v>
      </c>
      <c r="Q65">
        <v>1</v>
      </c>
      <c r="R65" t="s">
        <v>3397</v>
      </c>
      <c r="AE65" t="s">
        <v>3394</v>
      </c>
      <c r="AK65" t="s">
        <v>3394</v>
      </c>
      <c r="AL65" t="s">
        <v>3394</v>
      </c>
      <c r="AM65" t="s">
        <v>3394</v>
      </c>
      <c r="AN65" t="s">
        <v>3394</v>
      </c>
      <c r="AO65" t="s">
        <v>3394</v>
      </c>
      <c r="AP65" t="s">
        <v>3394</v>
      </c>
      <c r="AQ65" t="s">
        <v>3394</v>
      </c>
      <c r="AR65" t="s">
        <v>3394</v>
      </c>
      <c r="AS65" t="s">
        <v>3394</v>
      </c>
      <c r="AT65" t="s">
        <v>3394</v>
      </c>
      <c r="AU65" t="s">
        <v>3394</v>
      </c>
      <c r="AV65" t="s">
        <v>3394</v>
      </c>
      <c r="AW65" t="s">
        <v>3394</v>
      </c>
      <c r="AX65" t="s">
        <v>3394</v>
      </c>
      <c r="AZ65" t="s">
        <v>3394</v>
      </c>
    </row>
    <row r="66" spans="1:52" x14ac:dyDescent="0.3">
      <c r="A66" s="1" t="s">
        <v>3551</v>
      </c>
      <c r="B66" t="s">
        <v>3552</v>
      </c>
      <c r="C66" t="s">
        <v>643</v>
      </c>
      <c r="D66" t="s">
        <v>3428</v>
      </c>
      <c r="F66" t="s">
        <v>3393</v>
      </c>
      <c r="G66" t="s">
        <v>3393</v>
      </c>
      <c r="H66" t="s">
        <v>3394</v>
      </c>
      <c r="I66" t="s">
        <v>3395</v>
      </c>
      <c r="J66" t="s">
        <v>3395</v>
      </c>
      <c r="K66" t="s">
        <v>3394</v>
      </c>
      <c r="L66" t="s">
        <v>3396</v>
      </c>
      <c r="Q66">
        <v>1</v>
      </c>
      <c r="R66" t="s">
        <v>3397</v>
      </c>
      <c r="AE66" t="s">
        <v>3394</v>
      </c>
      <c r="AK66" t="s">
        <v>3394</v>
      </c>
      <c r="AL66" t="s">
        <v>3394</v>
      </c>
      <c r="AM66" t="s">
        <v>3394</v>
      </c>
      <c r="AN66" t="s">
        <v>3394</v>
      </c>
      <c r="AO66" t="s">
        <v>3394</v>
      </c>
      <c r="AP66" t="s">
        <v>3394</v>
      </c>
      <c r="AQ66" t="s">
        <v>3394</v>
      </c>
      <c r="AR66" t="s">
        <v>3394</v>
      </c>
      <c r="AS66" t="s">
        <v>3394</v>
      </c>
      <c r="AT66" t="s">
        <v>3394</v>
      </c>
      <c r="AU66" t="s">
        <v>3394</v>
      </c>
      <c r="AV66" t="s">
        <v>3394</v>
      </c>
      <c r="AW66" t="s">
        <v>3394</v>
      </c>
      <c r="AX66" t="s">
        <v>3394</v>
      </c>
      <c r="AZ66" t="s">
        <v>3394</v>
      </c>
    </row>
    <row r="67" spans="1:52" x14ac:dyDescent="0.3">
      <c r="A67" s="1" t="s">
        <v>3553</v>
      </c>
      <c r="B67" t="s">
        <v>3554</v>
      </c>
      <c r="C67" t="s">
        <v>643</v>
      </c>
      <c r="D67" t="s">
        <v>3428</v>
      </c>
      <c r="F67" t="s">
        <v>3393</v>
      </c>
      <c r="G67" t="s">
        <v>3393</v>
      </c>
      <c r="H67" t="s">
        <v>3394</v>
      </c>
      <c r="I67" t="s">
        <v>3395</v>
      </c>
      <c r="J67" t="s">
        <v>3395</v>
      </c>
      <c r="K67" t="s">
        <v>3394</v>
      </c>
      <c r="L67" t="s">
        <v>3396</v>
      </c>
      <c r="Q67">
        <v>1</v>
      </c>
      <c r="R67" t="s">
        <v>3397</v>
      </c>
      <c r="AE67" t="s">
        <v>3394</v>
      </c>
      <c r="AK67" t="s">
        <v>3394</v>
      </c>
      <c r="AL67" t="s">
        <v>3394</v>
      </c>
      <c r="AM67" t="s">
        <v>3394</v>
      </c>
      <c r="AN67" t="s">
        <v>3394</v>
      </c>
      <c r="AO67" t="s">
        <v>3394</v>
      </c>
      <c r="AP67" t="s">
        <v>3394</v>
      </c>
      <c r="AQ67" t="s">
        <v>3394</v>
      </c>
      <c r="AR67" t="s">
        <v>3394</v>
      </c>
      <c r="AS67" t="s">
        <v>3394</v>
      </c>
      <c r="AT67" t="s">
        <v>3394</v>
      </c>
      <c r="AU67" t="s">
        <v>3394</v>
      </c>
      <c r="AV67" t="s">
        <v>3394</v>
      </c>
      <c r="AW67" t="s">
        <v>3394</v>
      </c>
      <c r="AX67" t="s">
        <v>3394</v>
      </c>
      <c r="AZ67" t="s">
        <v>3394</v>
      </c>
    </row>
    <row r="68" spans="1:52" x14ac:dyDescent="0.3">
      <c r="A68" s="1" t="s">
        <v>3555</v>
      </c>
      <c r="B68" t="s">
        <v>3556</v>
      </c>
      <c r="C68" t="s">
        <v>643</v>
      </c>
      <c r="D68" t="s">
        <v>3428</v>
      </c>
      <c r="F68" t="s">
        <v>3393</v>
      </c>
      <c r="G68" t="s">
        <v>3393</v>
      </c>
      <c r="H68" t="s">
        <v>3394</v>
      </c>
      <c r="I68" t="s">
        <v>3395</v>
      </c>
      <c r="J68" t="s">
        <v>3395</v>
      </c>
      <c r="K68" t="s">
        <v>3394</v>
      </c>
      <c r="L68" t="s">
        <v>3396</v>
      </c>
      <c r="Q68">
        <v>1</v>
      </c>
      <c r="R68" t="s">
        <v>3397</v>
      </c>
      <c r="AE68" t="s">
        <v>3394</v>
      </c>
      <c r="AK68" t="s">
        <v>3394</v>
      </c>
      <c r="AL68" t="s">
        <v>3394</v>
      </c>
      <c r="AM68" t="s">
        <v>3394</v>
      </c>
      <c r="AN68" t="s">
        <v>3394</v>
      </c>
      <c r="AO68" t="s">
        <v>3394</v>
      </c>
      <c r="AP68" t="s">
        <v>3394</v>
      </c>
      <c r="AQ68" t="s">
        <v>3394</v>
      </c>
      <c r="AR68" t="s">
        <v>3394</v>
      </c>
      <c r="AS68" t="s">
        <v>3394</v>
      </c>
      <c r="AT68" t="s">
        <v>3394</v>
      </c>
      <c r="AU68" t="s">
        <v>3394</v>
      </c>
      <c r="AV68" t="s">
        <v>3394</v>
      </c>
      <c r="AW68" t="s">
        <v>3394</v>
      </c>
      <c r="AX68" t="s">
        <v>3394</v>
      </c>
      <c r="AZ68" t="s">
        <v>3394</v>
      </c>
    </row>
    <row r="69" spans="1:52" x14ac:dyDescent="0.3">
      <c r="A69" s="1" t="s">
        <v>3557</v>
      </c>
      <c r="B69" t="s">
        <v>3558</v>
      </c>
      <c r="C69" t="s">
        <v>643</v>
      </c>
      <c r="D69" t="s">
        <v>3428</v>
      </c>
      <c r="F69" t="s">
        <v>3393</v>
      </c>
      <c r="G69" t="s">
        <v>3393</v>
      </c>
      <c r="H69" t="s">
        <v>3394</v>
      </c>
      <c r="I69" t="s">
        <v>3395</v>
      </c>
      <c r="J69" t="s">
        <v>3395</v>
      </c>
      <c r="K69" t="s">
        <v>3394</v>
      </c>
      <c r="L69" t="s">
        <v>3396</v>
      </c>
      <c r="Q69">
        <v>1</v>
      </c>
      <c r="R69" t="s">
        <v>3397</v>
      </c>
      <c r="AE69" t="s">
        <v>3394</v>
      </c>
      <c r="AK69" t="s">
        <v>3394</v>
      </c>
      <c r="AL69" t="s">
        <v>3394</v>
      </c>
      <c r="AM69" t="s">
        <v>3394</v>
      </c>
      <c r="AN69" t="s">
        <v>3394</v>
      </c>
      <c r="AO69" t="s">
        <v>3394</v>
      </c>
      <c r="AP69" t="s">
        <v>3394</v>
      </c>
      <c r="AQ69" t="s">
        <v>3394</v>
      </c>
      <c r="AR69" t="s">
        <v>3394</v>
      </c>
      <c r="AS69" t="s">
        <v>3394</v>
      </c>
      <c r="AT69" t="s">
        <v>3394</v>
      </c>
      <c r="AU69" t="s">
        <v>3394</v>
      </c>
      <c r="AV69" t="s">
        <v>3394</v>
      </c>
      <c r="AW69" t="s">
        <v>3394</v>
      </c>
      <c r="AX69" t="s">
        <v>3394</v>
      </c>
      <c r="AZ69" t="s">
        <v>3394</v>
      </c>
    </row>
    <row r="70" spans="1:52" x14ac:dyDescent="0.3">
      <c r="A70" s="1" t="s">
        <v>3559</v>
      </c>
      <c r="B70" t="s">
        <v>3560</v>
      </c>
      <c r="C70" t="s">
        <v>643</v>
      </c>
      <c r="D70" t="s">
        <v>3428</v>
      </c>
      <c r="F70" t="s">
        <v>3393</v>
      </c>
      <c r="G70" t="s">
        <v>3393</v>
      </c>
      <c r="H70" t="s">
        <v>3394</v>
      </c>
      <c r="I70" t="s">
        <v>3395</v>
      </c>
      <c r="J70" t="s">
        <v>3395</v>
      </c>
      <c r="K70" t="s">
        <v>3394</v>
      </c>
      <c r="L70" t="s">
        <v>3396</v>
      </c>
      <c r="Q70">
        <v>1</v>
      </c>
      <c r="R70" t="s">
        <v>3397</v>
      </c>
      <c r="AE70" t="s">
        <v>3394</v>
      </c>
      <c r="AK70" t="s">
        <v>3394</v>
      </c>
      <c r="AL70" t="s">
        <v>3394</v>
      </c>
      <c r="AM70" t="s">
        <v>3394</v>
      </c>
      <c r="AN70" t="s">
        <v>3394</v>
      </c>
      <c r="AO70" t="s">
        <v>3394</v>
      </c>
      <c r="AP70" t="s">
        <v>3394</v>
      </c>
      <c r="AQ70" t="s">
        <v>3394</v>
      </c>
      <c r="AR70" t="s">
        <v>3394</v>
      </c>
      <c r="AS70" t="s">
        <v>3394</v>
      </c>
      <c r="AT70" t="s">
        <v>3394</v>
      </c>
      <c r="AU70" t="s">
        <v>3394</v>
      </c>
      <c r="AV70" t="s">
        <v>3394</v>
      </c>
      <c r="AW70" t="s">
        <v>3394</v>
      </c>
      <c r="AX70" t="s">
        <v>3394</v>
      </c>
      <c r="AZ70" t="s">
        <v>3394</v>
      </c>
    </row>
    <row r="71" spans="1:52" x14ac:dyDescent="0.3">
      <c r="A71" s="1" t="s">
        <v>3561</v>
      </c>
      <c r="B71" t="s">
        <v>3562</v>
      </c>
      <c r="C71" t="s">
        <v>643</v>
      </c>
      <c r="D71" t="s">
        <v>3428</v>
      </c>
      <c r="F71" t="s">
        <v>3393</v>
      </c>
      <c r="G71" t="s">
        <v>3393</v>
      </c>
      <c r="H71" t="s">
        <v>3394</v>
      </c>
      <c r="I71" t="s">
        <v>3395</v>
      </c>
      <c r="J71" t="s">
        <v>3395</v>
      </c>
      <c r="K71" t="s">
        <v>3394</v>
      </c>
      <c r="L71" t="s">
        <v>3396</v>
      </c>
      <c r="Q71">
        <v>1</v>
      </c>
      <c r="R71" t="s">
        <v>3397</v>
      </c>
      <c r="AE71" t="s">
        <v>3394</v>
      </c>
      <c r="AK71" t="s">
        <v>3394</v>
      </c>
      <c r="AL71" t="s">
        <v>3394</v>
      </c>
      <c r="AM71" t="s">
        <v>3394</v>
      </c>
      <c r="AN71" t="s">
        <v>3394</v>
      </c>
      <c r="AO71" t="s">
        <v>3394</v>
      </c>
      <c r="AP71" t="s">
        <v>3394</v>
      </c>
      <c r="AQ71" t="s">
        <v>3394</v>
      </c>
      <c r="AR71" t="s">
        <v>3394</v>
      </c>
      <c r="AS71" t="s">
        <v>3394</v>
      </c>
      <c r="AT71" t="s">
        <v>3394</v>
      </c>
      <c r="AU71" t="s">
        <v>3394</v>
      </c>
      <c r="AV71" t="s">
        <v>3394</v>
      </c>
      <c r="AW71" t="s">
        <v>3394</v>
      </c>
      <c r="AX71" t="s">
        <v>3394</v>
      </c>
      <c r="AZ71" t="s">
        <v>3394</v>
      </c>
    </row>
    <row r="72" spans="1:52" x14ac:dyDescent="0.3">
      <c r="A72" s="1" t="s">
        <v>3563</v>
      </c>
      <c r="B72" t="s">
        <v>3564</v>
      </c>
      <c r="C72" t="s">
        <v>643</v>
      </c>
      <c r="D72" t="s">
        <v>3428</v>
      </c>
      <c r="F72" t="s">
        <v>3393</v>
      </c>
      <c r="G72" t="s">
        <v>3393</v>
      </c>
      <c r="H72" t="s">
        <v>3394</v>
      </c>
      <c r="I72" t="s">
        <v>3395</v>
      </c>
      <c r="J72" t="s">
        <v>3395</v>
      </c>
      <c r="K72" t="s">
        <v>3394</v>
      </c>
      <c r="L72" t="s">
        <v>3396</v>
      </c>
      <c r="Q72">
        <v>1</v>
      </c>
      <c r="R72" t="s">
        <v>3397</v>
      </c>
      <c r="AE72" t="s">
        <v>3394</v>
      </c>
      <c r="AK72" t="s">
        <v>3394</v>
      </c>
      <c r="AL72" t="s">
        <v>3394</v>
      </c>
      <c r="AM72" t="s">
        <v>3394</v>
      </c>
      <c r="AN72" t="s">
        <v>3394</v>
      </c>
      <c r="AO72" t="s">
        <v>3394</v>
      </c>
      <c r="AP72" t="s">
        <v>3394</v>
      </c>
      <c r="AQ72" t="s">
        <v>3394</v>
      </c>
      <c r="AR72" t="s">
        <v>3394</v>
      </c>
      <c r="AS72" t="s">
        <v>3394</v>
      </c>
      <c r="AT72" t="s">
        <v>3394</v>
      </c>
      <c r="AU72" t="s">
        <v>3394</v>
      </c>
      <c r="AV72" t="s">
        <v>3394</v>
      </c>
      <c r="AW72" t="s">
        <v>3394</v>
      </c>
      <c r="AX72" t="s">
        <v>3394</v>
      </c>
      <c r="AZ72" t="s">
        <v>3394</v>
      </c>
    </row>
    <row r="73" spans="1:52" x14ac:dyDescent="0.3">
      <c r="A73" s="1" t="s">
        <v>3565</v>
      </c>
      <c r="B73" t="s">
        <v>3566</v>
      </c>
      <c r="C73" t="s">
        <v>643</v>
      </c>
      <c r="D73" t="s">
        <v>3428</v>
      </c>
      <c r="F73" t="s">
        <v>3393</v>
      </c>
      <c r="G73" t="s">
        <v>3393</v>
      </c>
      <c r="H73" t="s">
        <v>3394</v>
      </c>
      <c r="I73" t="s">
        <v>3395</v>
      </c>
      <c r="J73" t="s">
        <v>3395</v>
      </c>
      <c r="K73" t="s">
        <v>3394</v>
      </c>
      <c r="L73" t="s">
        <v>3396</v>
      </c>
      <c r="Q73">
        <v>1</v>
      </c>
      <c r="R73" t="s">
        <v>3397</v>
      </c>
      <c r="AE73" t="s">
        <v>3394</v>
      </c>
      <c r="AK73" t="s">
        <v>3394</v>
      </c>
      <c r="AL73" t="s">
        <v>3394</v>
      </c>
      <c r="AM73" t="s">
        <v>3394</v>
      </c>
      <c r="AN73" t="s">
        <v>3394</v>
      </c>
      <c r="AO73" t="s">
        <v>3394</v>
      </c>
      <c r="AP73" t="s">
        <v>3394</v>
      </c>
      <c r="AQ73" t="s">
        <v>3394</v>
      </c>
      <c r="AR73" t="s">
        <v>3394</v>
      </c>
      <c r="AS73" t="s">
        <v>3394</v>
      </c>
      <c r="AT73" t="s">
        <v>3394</v>
      </c>
      <c r="AU73" t="s">
        <v>3394</v>
      </c>
      <c r="AV73" t="s">
        <v>3394</v>
      </c>
      <c r="AW73" t="s">
        <v>3394</v>
      </c>
      <c r="AX73" t="s">
        <v>3394</v>
      </c>
      <c r="AZ73" t="s">
        <v>3394</v>
      </c>
    </row>
    <row r="74" spans="1:52" x14ac:dyDescent="0.3">
      <c r="A74" s="1" t="s">
        <v>3567</v>
      </c>
      <c r="B74" t="s">
        <v>3568</v>
      </c>
      <c r="C74" t="s">
        <v>643</v>
      </c>
      <c r="D74" t="s">
        <v>3428</v>
      </c>
      <c r="F74" t="s">
        <v>3393</v>
      </c>
      <c r="G74" t="s">
        <v>3393</v>
      </c>
      <c r="H74" t="s">
        <v>3394</v>
      </c>
      <c r="I74" t="s">
        <v>3395</v>
      </c>
      <c r="J74" t="s">
        <v>3395</v>
      </c>
      <c r="K74" t="s">
        <v>3394</v>
      </c>
      <c r="L74" t="s">
        <v>3396</v>
      </c>
      <c r="Q74">
        <v>1</v>
      </c>
      <c r="R74" t="s">
        <v>3397</v>
      </c>
      <c r="AE74" t="s">
        <v>3394</v>
      </c>
      <c r="AK74" t="s">
        <v>3394</v>
      </c>
      <c r="AL74" t="s">
        <v>3394</v>
      </c>
      <c r="AM74" t="s">
        <v>3394</v>
      </c>
      <c r="AN74" t="s">
        <v>3394</v>
      </c>
      <c r="AO74" t="s">
        <v>3394</v>
      </c>
      <c r="AP74" t="s">
        <v>3394</v>
      </c>
      <c r="AQ74" t="s">
        <v>3394</v>
      </c>
      <c r="AR74" t="s">
        <v>3394</v>
      </c>
      <c r="AS74" t="s">
        <v>3394</v>
      </c>
      <c r="AT74" t="s">
        <v>3394</v>
      </c>
      <c r="AU74" t="s">
        <v>3394</v>
      </c>
      <c r="AV74" t="s">
        <v>3394</v>
      </c>
      <c r="AW74" t="s">
        <v>3394</v>
      </c>
      <c r="AX74" t="s">
        <v>3394</v>
      </c>
      <c r="AZ74" t="s">
        <v>3394</v>
      </c>
    </row>
    <row r="75" spans="1:52" x14ac:dyDescent="0.3">
      <c r="A75" s="1" t="s">
        <v>3569</v>
      </c>
      <c r="B75" t="s">
        <v>3570</v>
      </c>
      <c r="C75" t="s">
        <v>643</v>
      </c>
      <c r="D75" t="s">
        <v>3428</v>
      </c>
      <c r="F75" t="s">
        <v>3393</v>
      </c>
      <c r="G75" t="s">
        <v>3393</v>
      </c>
      <c r="H75" t="s">
        <v>3394</v>
      </c>
      <c r="I75" t="s">
        <v>3395</v>
      </c>
      <c r="J75" t="s">
        <v>3395</v>
      </c>
      <c r="K75" t="s">
        <v>3394</v>
      </c>
      <c r="L75" t="s">
        <v>3396</v>
      </c>
      <c r="Q75">
        <v>1</v>
      </c>
      <c r="R75" t="s">
        <v>3397</v>
      </c>
      <c r="AE75" t="s">
        <v>3394</v>
      </c>
      <c r="AK75" t="s">
        <v>3394</v>
      </c>
      <c r="AL75" t="s">
        <v>3394</v>
      </c>
      <c r="AM75" t="s">
        <v>3394</v>
      </c>
      <c r="AN75" t="s">
        <v>3394</v>
      </c>
      <c r="AO75" t="s">
        <v>3394</v>
      </c>
      <c r="AP75" t="s">
        <v>3394</v>
      </c>
      <c r="AQ75" t="s">
        <v>3394</v>
      </c>
      <c r="AR75" t="s">
        <v>3394</v>
      </c>
      <c r="AS75" t="s">
        <v>3394</v>
      </c>
      <c r="AT75" t="s">
        <v>3394</v>
      </c>
      <c r="AU75" t="s">
        <v>3394</v>
      </c>
      <c r="AV75" t="s">
        <v>3394</v>
      </c>
      <c r="AW75" t="s">
        <v>3394</v>
      </c>
      <c r="AX75" t="s">
        <v>3394</v>
      </c>
      <c r="AZ75" t="s">
        <v>3394</v>
      </c>
    </row>
    <row r="76" spans="1:52" x14ac:dyDescent="0.3">
      <c r="A76" s="1" t="s">
        <v>3571</v>
      </c>
      <c r="B76" t="s">
        <v>3572</v>
      </c>
      <c r="C76" t="s">
        <v>643</v>
      </c>
      <c r="D76" t="s">
        <v>3428</v>
      </c>
      <c r="F76" t="s">
        <v>3393</v>
      </c>
      <c r="G76" t="s">
        <v>3393</v>
      </c>
      <c r="H76" t="s">
        <v>3394</v>
      </c>
      <c r="I76" t="s">
        <v>3395</v>
      </c>
      <c r="J76" t="s">
        <v>3395</v>
      </c>
      <c r="K76" t="s">
        <v>3394</v>
      </c>
      <c r="L76" t="s">
        <v>3396</v>
      </c>
      <c r="Q76">
        <v>1</v>
      </c>
      <c r="R76" t="s">
        <v>3397</v>
      </c>
      <c r="AE76" t="s">
        <v>3394</v>
      </c>
      <c r="AK76" t="s">
        <v>3394</v>
      </c>
      <c r="AL76" t="s">
        <v>3394</v>
      </c>
      <c r="AM76" t="s">
        <v>3394</v>
      </c>
      <c r="AN76" t="s">
        <v>3394</v>
      </c>
      <c r="AO76" t="s">
        <v>3394</v>
      </c>
      <c r="AP76" t="s">
        <v>3394</v>
      </c>
      <c r="AQ76" t="s">
        <v>3394</v>
      </c>
      <c r="AR76" t="s">
        <v>3394</v>
      </c>
      <c r="AS76" t="s">
        <v>3394</v>
      </c>
      <c r="AT76" t="s">
        <v>3394</v>
      </c>
      <c r="AU76" t="s">
        <v>3394</v>
      </c>
      <c r="AV76" t="s">
        <v>3394</v>
      </c>
      <c r="AW76" t="s">
        <v>3394</v>
      </c>
      <c r="AX76" t="s">
        <v>3394</v>
      </c>
      <c r="AZ76" t="s">
        <v>3394</v>
      </c>
    </row>
    <row r="77" spans="1:52" x14ac:dyDescent="0.3">
      <c r="A77" s="1" t="s">
        <v>3573</v>
      </c>
      <c r="B77" t="s">
        <v>3574</v>
      </c>
      <c r="C77" t="s">
        <v>643</v>
      </c>
      <c r="D77" t="s">
        <v>3428</v>
      </c>
      <c r="F77" t="s">
        <v>3393</v>
      </c>
      <c r="G77" t="s">
        <v>3393</v>
      </c>
      <c r="H77" t="s">
        <v>3394</v>
      </c>
      <c r="I77" t="s">
        <v>3395</v>
      </c>
      <c r="J77" t="s">
        <v>3395</v>
      </c>
      <c r="K77" t="s">
        <v>3394</v>
      </c>
      <c r="L77" t="s">
        <v>3396</v>
      </c>
      <c r="Q77">
        <v>1</v>
      </c>
      <c r="R77" t="s">
        <v>3397</v>
      </c>
      <c r="AE77" t="s">
        <v>3394</v>
      </c>
      <c r="AK77" t="s">
        <v>3394</v>
      </c>
      <c r="AL77" t="s">
        <v>3394</v>
      </c>
      <c r="AM77" t="s">
        <v>3394</v>
      </c>
      <c r="AN77" t="s">
        <v>3394</v>
      </c>
      <c r="AO77" t="s">
        <v>3394</v>
      </c>
      <c r="AP77" t="s">
        <v>3394</v>
      </c>
      <c r="AQ77" t="s">
        <v>3394</v>
      </c>
      <c r="AR77" t="s">
        <v>3394</v>
      </c>
      <c r="AS77" t="s">
        <v>3394</v>
      </c>
      <c r="AT77" t="s">
        <v>3394</v>
      </c>
      <c r="AU77" t="s">
        <v>3394</v>
      </c>
      <c r="AV77" t="s">
        <v>3394</v>
      </c>
      <c r="AW77" t="s">
        <v>3394</v>
      </c>
      <c r="AX77" t="s">
        <v>3394</v>
      </c>
      <c r="AZ77" t="s">
        <v>3394</v>
      </c>
    </row>
    <row r="78" spans="1:52" x14ac:dyDescent="0.3">
      <c r="A78" s="1" t="s">
        <v>3575</v>
      </c>
      <c r="B78" t="s">
        <v>3576</v>
      </c>
      <c r="C78" t="s">
        <v>643</v>
      </c>
      <c r="D78" t="s">
        <v>3428</v>
      </c>
      <c r="F78" t="s">
        <v>3393</v>
      </c>
      <c r="G78" t="s">
        <v>3393</v>
      </c>
      <c r="H78" t="s">
        <v>3394</v>
      </c>
      <c r="I78" t="s">
        <v>3395</v>
      </c>
      <c r="J78" t="s">
        <v>3395</v>
      </c>
      <c r="K78" t="s">
        <v>3394</v>
      </c>
      <c r="L78" t="s">
        <v>3396</v>
      </c>
      <c r="Q78">
        <v>1</v>
      </c>
      <c r="R78" t="s">
        <v>3397</v>
      </c>
      <c r="AE78" t="s">
        <v>3394</v>
      </c>
      <c r="AK78" t="s">
        <v>3394</v>
      </c>
      <c r="AL78" t="s">
        <v>3394</v>
      </c>
      <c r="AM78" t="s">
        <v>3394</v>
      </c>
      <c r="AN78" t="s">
        <v>3394</v>
      </c>
      <c r="AO78" t="s">
        <v>3394</v>
      </c>
      <c r="AP78" t="s">
        <v>3394</v>
      </c>
      <c r="AQ78" t="s">
        <v>3394</v>
      </c>
      <c r="AR78" t="s">
        <v>3394</v>
      </c>
      <c r="AS78" t="s">
        <v>3394</v>
      </c>
      <c r="AT78" t="s">
        <v>3394</v>
      </c>
      <c r="AU78" t="s">
        <v>3394</v>
      </c>
      <c r="AV78" t="s">
        <v>3394</v>
      </c>
      <c r="AW78" t="s">
        <v>3394</v>
      </c>
      <c r="AX78" t="s">
        <v>3394</v>
      </c>
      <c r="AZ78" t="s">
        <v>3394</v>
      </c>
    </row>
    <row r="79" spans="1:52" x14ac:dyDescent="0.3">
      <c r="A79" s="1" t="s">
        <v>3577</v>
      </c>
      <c r="B79" t="s">
        <v>3578</v>
      </c>
      <c r="C79" t="s">
        <v>643</v>
      </c>
      <c r="D79" t="s">
        <v>3428</v>
      </c>
      <c r="F79" t="s">
        <v>3393</v>
      </c>
      <c r="G79" t="s">
        <v>3393</v>
      </c>
      <c r="H79" t="s">
        <v>3394</v>
      </c>
      <c r="I79" t="s">
        <v>3395</v>
      </c>
      <c r="J79" t="s">
        <v>3395</v>
      </c>
      <c r="K79" t="s">
        <v>3394</v>
      </c>
      <c r="L79" t="s">
        <v>3396</v>
      </c>
      <c r="Q79">
        <v>1</v>
      </c>
      <c r="R79" t="s">
        <v>3397</v>
      </c>
      <c r="AE79" t="s">
        <v>3394</v>
      </c>
      <c r="AK79" t="s">
        <v>3394</v>
      </c>
      <c r="AL79" t="s">
        <v>3394</v>
      </c>
      <c r="AM79" t="s">
        <v>3394</v>
      </c>
      <c r="AN79" t="s">
        <v>3394</v>
      </c>
      <c r="AO79" t="s">
        <v>3394</v>
      </c>
      <c r="AP79" t="s">
        <v>3394</v>
      </c>
      <c r="AQ79" t="s">
        <v>3394</v>
      </c>
      <c r="AR79" t="s">
        <v>3394</v>
      </c>
      <c r="AS79" t="s">
        <v>3394</v>
      </c>
      <c r="AT79" t="s">
        <v>3394</v>
      </c>
      <c r="AU79" t="s">
        <v>3394</v>
      </c>
      <c r="AV79" t="s">
        <v>3394</v>
      </c>
      <c r="AW79" t="s">
        <v>3394</v>
      </c>
      <c r="AX79" t="s">
        <v>3394</v>
      </c>
      <c r="AZ79" t="s">
        <v>3394</v>
      </c>
    </row>
    <row r="80" spans="1:52" x14ac:dyDescent="0.3">
      <c r="A80" s="1" t="s">
        <v>3579</v>
      </c>
      <c r="B80" t="s">
        <v>3580</v>
      </c>
      <c r="C80" t="s">
        <v>643</v>
      </c>
      <c r="D80" t="s">
        <v>3428</v>
      </c>
      <c r="F80" t="s">
        <v>3393</v>
      </c>
      <c r="G80" t="s">
        <v>3393</v>
      </c>
      <c r="H80" t="s">
        <v>3394</v>
      </c>
      <c r="I80" t="s">
        <v>3395</v>
      </c>
      <c r="J80" t="s">
        <v>3395</v>
      </c>
      <c r="K80" t="s">
        <v>3394</v>
      </c>
      <c r="L80" t="s">
        <v>3396</v>
      </c>
      <c r="Q80">
        <v>1</v>
      </c>
      <c r="R80" t="s">
        <v>3397</v>
      </c>
      <c r="AE80" t="s">
        <v>3394</v>
      </c>
      <c r="AK80" t="s">
        <v>3394</v>
      </c>
      <c r="AL80" t="s">
        <v>3394</v>
      </c>
      <c r="AM80" t="s">
        <v>3394</v>
      </c>
      <c r="AN80" t="s">
        <v>3394</v>
      </c>
      <c r="AO80" t="s">
        <v>3394</v>
      </c>
      <c r="AP80" t="s">
        <v>3394</v>
      </c>
      <c r="AQ80" t="s">
        <v>3394</v>
      </c>
      <c r="AR80" t="s">
        <v>3394</v>
      </c>
      <c r="AS80" t="s">
        <v>3394</v>
      </c>
      <c r="AT80" t="s">
        <v>3394</v>
      </c>
      <c r="AU80" t="s">
        <v>3394</v>
      </c>
      <c r="AV80" t="s">
        <v>3394</v>
      </c>
      <c r="AW80" t="s">
        <v>3394</v>
      </c>
      <c r="AX80" t="s">
        <v>3394</v>
      </c>
      <c r="AZ80" t="s">
        <v>3394</v>
      </c>
    </row>
    <row r="81" spans="1:52" x14ac:dyDescent="0.3">
      <c r="A81" s="1" t="s">
        <v>3581</v>
      </c>
      <c r="B81" t="s">
        <v>3582</v>
      </c>
      <c r="C81" t="s">
        <v>643</v>
      </c>
      <c r="D81" t="s">
        <v>3428</v>
      </c>
      <c r="F81" t="s">
        <v>3393</v>
      </c>
      <c r="G81" t="s">
        <v>3393</v>
      </c>
      <c r="H81" t="s">
        <v>3394</v>
      </c>
      <c r="I81" t="s">
        <v>3395</v>
      </c>
      <c r="J81" t="s">
        <v>3395</v>
      </c>
      <c r="K81" t="s">
        <v>3394</v>
      </c>
      <c r="L81" t="s">
        <v>3396</v>
      </c>
      <c r="Q81">
        <v>1</v>
      </c>
      <c r="R81" t="s">
        <v>3397</v>
      </c>
      <c r="AE81" t="s">
        <v>3394</v>
      </c>
      <c r="AK81" t="s">
        <v>3394</v>
      </c>
      <c r="AL81" t="s">
        <v>3394</v>
      </c>
      <c r="AM81" t="s">
        <v>3394</v>
      </c>
      <c r="AN81" t="s">
        <v>3394</v>
      </c>
      <c r="AO81" t="s">
        <v>3394</v>
      </c>
      <c r="AP81" t="s">
        <v>3394</v>
      </c>
      <c r="AQ81" t="s">
        <v>3394</v>
      </c>
      <c r="AR81" t="s">
        <v>3394</v>
      </c>
      <c r="AS81" t="s">
        <v>3394</v>
      </c>
      <c r="AT81" t="s">
        <v>3394</v>
      </c>
      <c r="AU81" t="s">
        <v>3394</v>
      </c>
      <c r="AV81" t="s">
        <v>3394</v>
      </c>
      <c r="AW81" t="s">
        <v>3394</v>
      </c>
      <c r="AX81" t="s">
        <v>3394</v>
      </c>
      <c r="AZ81" t="s">
        <v>3394</v>
      </c>
    </row>
    <row r="82" spans="1:52" x14ac:dyDescent="0.3">
      <c r="A82" s="1" t="s">
        <v>3583</v>
      </c>
      <c r="B82" t="s">
        <v>3584</v>
      </c>
      <c r="C82" t="s">
        <v>643</v>
      </c>
      <c r="D82" t="s">
        <v>3428</v>
      </c>
      <c r="F82" t="s">
        <v>3393</v>
      </c>
      <c r="G82" t="s">
        <v>3393</v>
      </c>
      <c r="H82" t="s">
        <v>3394</v>
      </c>
      <c r="I82" t="s">
        <v>3395</v>
      </c>
      <c r="J82" t="s">
        <v>3395</v>
      </c>
      <c r="K82" t="s">
        <v>3394</v>
      </c>
      <c r="L82" t="s">
        <v>3396</v>
      </c>
      <c r="Q82">
        <v>1</v>
      </c>
      <c r="R82" t="s">
        <v>3397</v>
      </c>
      <c r="AE82" t="s">
        <v>3394</v>
      </c>
      <c r="AK82" t="s">
        <v>3394</v>
      </c>
      <c r="AL82" t="s">
        <v>3394</v>
      </c>
      <c r="AM82" t="s">
        <v>3394</v>
      </c>
      <c r="AN82" t="s">
        <v>3394</v>
      </c>
      <c r="AO82" t="s">
        <v>3394</v>
      </c>
      <c r="AP82" t="s">
        <v>3394</v>
      </c>
      <c r="AQ82" t="s">
        <v>3394</v>
      </c>
      <c r="AR82" t="s">
        <v>3394</v>
      </c>
      <c r="AS82" t="s">
        <v>3394</v>
      </c>
      <c r="AT82" t="s">
        <v>3394</v>
      </c>
      <c r="AU82" t="s">
        <v>3394</v>
      </c>
      <c r="AV82" t="s">
        <v>3394</v>
      </c>
      <c r="AW82" t="s">
        <v>3394</v>
      </c>
      <c r="AX82" t="s">
        <v>3394</v>
      </c>
      <c r="AZ82" t="s">
        <v>3394</v>
      </c>
    </row>
    <row r="83" spans="1:52" x14ac:dyDescent="0.3">
      <c r="A83" s="1" t="s">
        <v>3585</v>
      </c>
      <c r="B83" t="s">
        <v>3586</v>
      </c>
      <c r="C83" t="s">
        <v>643</v>
      </c>
      <c r="D83" t="s">
        <v>3428</v>
      </c>
      <c r="F83" t="s">
        <v>3393</v>
      </c>
      <c r="G83" t="s">
        <v>3393</v>
      </c>
      <c r="H83" t="s">
        <v>3394</v>
      </c>
      <c r="I83" t="s">
        <v>3395</v>
      </c>
      <c r="J83" t="s">
        <v>3395</v>
      </c>
      <c r="K83" t="s">
        <v>3394</v>
      </c>
      <c r="L83" t="s">
        <v>3396</v>
      </c>
      <c r="Q83">
        <v>1</v>
      </c>
      <c r="R83" t="s">
        <v>3397</v>
      </c>
      <c r="AE83" t="s">
        <v>3394</v>
      </c>
      <c r="AK83" t="s">
        <v>3394</v>
      </c>
      <c r="AL83" t="s">
        <v>3394</v>
      </c>
      <c r="AM83" t="s">
        <v>3394</v>
      </c>
      <c r="AN83" t="s">
        <v>3394</v>
      </c>
      <c r="AO83" t="s">
        <v>3394</v>
      </c>
      <c r="AP83" t="s">
        <v>3394</v>
      </c>
      <c r="AQ83" t="s">
        <v>3394</v>
      </c>
      <c r="AR83" t="s">
        <v>3394</v>
      </c>
      <c r="AS83" t="s">
        <v>3394</v>
      </c>
      <c r="AT83" t="s">
        <v>3394</v>
      </c>
      <c r="AU83" t="s">
        <v>3394</v>
      </c>
      <c r="AV83" t="s">
        <v>3394</v>
      </c>
      <c r="AW83" t="s">
        <v>3394</v>
      </c>
      <c r="AX83" t="s">
        <v>3394</v>
      </c>
      <c r="AZ83" t="s">
        <v>3394</v>
      </c>
    </row>
    <row r="84" spans="1:52" x14ac:dyDescent="0.3">
      <c r="A84" s="1" t="s">
        <v>3587</v>
      </c>
      <c r="B84" t="s">
        <v>3588</v>
      </c>
      <c r="C84" t="s">
        <v>643</v>
      </c>
      <c r="D84" t="s">
        <v>3428</v>
      </c>
      <c r="F84" t="s">
        <v>3393</v>
      </c>
      <c r="G84" t="s">
        <v>3393</v>
      </c>
      <c r="H84" t="s">
        <v>3394</v>
      </c>
      <c r="I84" t="s">
        <v>3395</v>
      </c>
      <c r="J84" t="s">
        <v>3395</v>
      </c>
      <c r="K84" t="s">
        <v>3394</v>
      </c>
      <c r="L84" t="s">
        <v>3396</v>
      </c>
      <c r="Q84">
        <v>1</v>
      </c>
      <c r="R84" t="s">
        <v>3397</v>
      </c>
      <c r="AE84" t="s">
        <v>3394</v>
      </c>
      <c r="AK84" t="s">
        <v>3394</v>
      </c>
      <c r="AL84" t="s">
        <v>3394</v>
      </c>
      <c r="AM84" t="s">
        <v>3394</v>
      </c>
      <c r="AN84" t="s">
        <v>3394</v>
      </c>
      <c r="AO84" t="s">
        <v>3394</v>
      </c>
      <c r="AP84" t="s">
        <v>3394</v>
      </c>
      <c r="AQ84" t="s">
        <v>3394</v>
      </c>
      <c r="AR84" t="s">
        <v>3394</v>
      </c>
      <c r="AS84" t="s">
        <v>3394</v>
      </c>
      <c r="AT84" t="s">
        <v>3394</v>
      </c>
      <c r="AU84" t="s">
        <v>3394</v>
      </c>
      <c r="AV84" t="s">
        <v>3394</v>
      </c>
      <c r="AW84" t="s">
        <v>3394</v>
      </c>
      <c r="AX84" t="s">
        <v>3394</v>
      </c>
      <c r="AZ84" t="s">
        <v>3394</v>
      </c>
    </row>
    <row r="85" spans="1:52" x14ac:dyDescent="0.3">
      <c r="A85" s="1" t="s">
        <v>3589</v>
      </c>
      <c r="B85" t="s">
        <v>3590</v>
      </c>
      <c r="C85" t="s">
        <v>643</v>
      </c>
      <c r="D85" t="s">
        <v>3428</v>
      </c>
      <c r="F85" t="s">
        <v>3393</v>
      </c>
      <c r="G85" t="s">
        <v>3393</v>
      </c>
      <c r="H85" t="s">
        <v>3394</v>
      </c>
      <c r="I85" t="s">
        <v>3395</v>
      </c>
      <c r="J85" t="s">
        <v>3395</v>
      </c>
      <c r="K85" t="s">
        <v>3394</v>
      </c>
      <c r="L85" t="s">
        <v>3396</v>
      </c>
      <c r="Q85">
        <v>1</v>
      </c>
      <c r="R85" t="s">
        <v>3397</v>
      </c>
      <c r="AE85" t="s">
        <v>3394</v>
      </c>
      <c r="AK85" t="s">
        <v>3394</v>
      </c>
      <c r="AL85" t="s">
        <v>3394</v>
      </c>
      <c r="AM85" t="s">
        <v>3394</v>
      </c>
      <c r="AN85" t="s">
        <v>3394</v>
      </c>
      <c r="AO85" t="s">
        <v>3394</v>
      </c>
      <c r="AP85" t="s">
        <v>3394</v>
      </c>
      <c r="AQ85" t="s">
        <v>3394</v>
      </c>
      <c r="AR85" t="s">
        <v>3394</v>
      </c>
      <c r="AS85" t="s">
        <v>3394</v>
      </c>
      <c r="AT85" t="s">
        <v>3394</v>
      </c>
      <c r="AU85" t="s">
        <v>3394</v>
      </c>
      <c r="AV85" t="s">
        <v>3394</v>
      </c>
      <c r="AW85" t="s">
        <v>3394</v>
      </c>
      <c r="AX85" t="s">
        <v>3394</v>
      </c>
      <c r="AZ85" t="s">
        <v>3394</v>
      </c>
    </row>
    <row r="86" spans="1:52" x14ac:dyDescent="0.3">
      <c r="A86" s="1" t="s">
        <v>3591</v>
      </c>
      <c r="B86" t="s">
        <v>3592</v>
      </c>
      <c r="C86" t="s">
        <v>643</v>
      </c>
      <c r="D86" t="s">
        <v>3428</v>
      </c>
      <c r="F86" t="s">
        <v>3393</v>
      </c>
      <c r="G86" t="s">
        <v>3393</v>
      </c>
      <c r="H86" t="s">
        <v>3394</v>
      </c>
      <c r="I86" t="s">
        <v>3395</v>
      </c>
      <c r="J86" t="s">
        <v>3395</v>
      </c>
      <c r="K86" t="s">
        <v>3394</v>
      </c>
      <c r="L86" t="s">
        <v>3396</v>
      </c>
      <c r="Q86">
        <v>1</v>
      </c>
      <c r="R86" t="s">
        <v>3397</v>
      </c>
      <c r="AE86" t="s">
        <v>3394</v>
      </c>
      <c r="AK86" t="s">
        <v>3394</v>
      </c>
      <c r="AL86" t="s">
        <v>3394</v>
      </c>
      <c r="AM86" t="s">
        <v>3394</v>
      </c>
      <c r="AN86" t="s">
        <v>3394</v>
      </c>
      <c r="AO86" t="s">
        <v>3394</v>
      </c>
      <c r="AP86" t="s">
        <v>3394</v>
      </c>
      <c r="AQ86" t="s">
        <v>3394</v>
      </c>
      <c r="AR86" t="s">
        <v>3394</v>
      </c>
      <c r="AS86" t="s">
        <v>3394</v>
      </c>
      <c r="AT86" t="s">
        <v>3394</v>
      </c>
      <c r="AU86" t="s">
        <v>3394</v>
      </c>
      <c r="AV86" t="s">
        <v>3394</v>
      </c>
      <c r="AW86" t="s">
        <v>3394</v>
      </c>
      <c r="AX86" t="s">
        <v>3394</v>
      </c>
      <c r="AZ86" t="s">
        <v>3394</v>
      </c>
    </row>
    <row r="87" spans="1:52" x14ac:dyDescent="0.3">
      <c r="A87" s="1" t="s">
        <v>3593</v>
      </c>
      <c r="B87" t="s">
        <v>3594</v>
      </c>
      <c r="C87" t="s">
        <v>643</v>
      </c>
      <c r="D87" t="s">
        <v>3428</v>
      </c>
      <c r="F87" t="s">
        <v>3393</v>
      </c>
      <c r="G87" t="s">
        <v>3393</v>
      </c>
      <c r="H87" t="s">
        <v>3394</v>
      </c>
      <c r="I87" t="s">
        <v>3395</v>
      </c>
      <c r="J87" t="s">
        <v>3395</v>
      </c>
      <c r="K87" t="s">
        <v>3394</v>
      </c>
      <c r="L87" t="s">
        <v>3396</v>
      </c>
      <c r="Q87">
        <v>1</v>
      </c>
      <c r="R87" t="s">
        <v>3397</v>
      </c>
      <c r="AE87" t="s">
        <v>3394</v>
      </c>
      <c r="AK87" t="s">
        <v>3394</v>
      </c>
      <c r="AL87" t="s">
        <v>3394</v>
      </c>
      <c r="AM87" t="s">
        <v>3394</v>
      </c>
      <c r="AN87" t="s">
        <v>3394</v>
      </c>
      <c r="AO87" t="s">
        <v>3394</v>
      </c>
      <c r="AP87" t="s">
        <v>3394</v>
      </c>
      <c r="AQ87" t="s">
        <v>3394</v>
      </c>
      <c r="AR87" t="s">
        <v>3394</v>
      </c>
      <c r="AS87" t="s">
        <v>3394</v>
      </c>
      <c r="AT87" t="s">
        <v>3394</v>
      </c>
      <c r="AU87" t="s">
        <v>3394</v>
      </c>
      <c r="AV87" t="s">
        <v>3394</v>
      </c>
      <c r="AW87" t="s">
        <v>3394</v>
      </c>
      <c r="AX87" t="s">
        <v>3394</v>
      </c>
      <c r="AZ87" t="s">
        <v>3394</v>
      </c>
    </row>
    <row r="88" spans="1:52" x14ac:dyDescent="0.3">
      <c r="A88" s="1" t="s">
        <v>3595</v>
      </c>
      <c r="B88" t="s">
        <v>3596</v>
      </c>
      <c r="C88" t="s">
        <v>643</v>
      </c>
      <c r="D88" t="s">
        <v>3428</v>
      </c>
      <c r="F88" t="s">
        <v>3393</v>
      </c>
      <c r="G88" t="s">
        <v>3393</v>
      </c>
      <c r="H88" t="s">
        <v>3394</v>
      </c>
      <c r="I88" t="s">
        <v>3395</v>
      </c>
      <c r="J88" t="s">
        <v>3395</v>
      </c>
      <c r="K88" t="s">
        <v>3394</v>
      </c>
      <c r="L88" t="s">
        <v>3396</v>
      </c>
      <c r="Q88">
        <v>1</v>
      </c>
      <c r="R88" t="s">
        <v>3397</v>
      </c>
      <c r="AE88" t="s">
        <v>3394</v>
      </c>
      <c r="AK88" t="s">
        <v>3394</v>
      </c>
      <c r="AL88" t="s">
        <v>3394</v>
      </c>
      <c r="AM88" t="s">
        <v>3394</v>
      </c>
      <c r="AN88" t="s">
        <v>3394</v>
      </c>
      <c r="AO88" t="s">
        <v>3394</v>
      </c>
      <c r="AP88" t="s">
        <v>3394</v>
      </c>
      <c r="AQ88" t="s">
        <v>3394</v>
      </c>
      <c r="AR88" t="s">
        <v>3394</v>
      </c>
      <c r="AS88" t="s">
        <v>3394</v>
      </c>
      <c r="AT88" t="s">
        <v>3394</v>
      </c>
      <c r="AU88" t="s">
        <v>3394</v>
      </c>
      <c r="AV88" t="s">
        <v>3394</v>
      </c>
      <c r="AW88" t="s">
        <v>3394</v>
      </c>
      <c r="AX88" t="s">
        <v>3394</v>
      </c>
      <c r="AZ88" t="s">
        <v>3394</v>
      </c>
    </row>
    <row r="89" spans="1:52" x14ac:dyDescent="0.3">
      <c r="A89" s="1" t="s">
        <v>3597</v>
      </c>
      <c r="B89" t="s">
        <v>3598</v>
      </c>
      <c r="C89" t="s">
        <v>643</v>
      </c>
      <c r="D89" t="s">
        <v>3428</v>
      </c>
      <c r="F89" t="s">
        <v>3393</v>
      </c>
      <c r="G89" t="s">
        <v>3393</v>
      </c>
      <c r="H89" t="s">
        <v>3394</v>
      </c>
      <c r="I89" t="s">
        <v>3395</v>
      </c>
      <c r="J89" t="s">
        <v>3395</v>
      </c>
      <c r="K89" t="s">
        <v>3394</v>
      </c>
      <c r="L89" t="s">
        <v>3396</v>
      </c>
      <c r="Q89">
        <v>1</v>
      </c>
      <c r="R89" t="s">
        <v>3397</v>
      </c>
      <c r="AE89" t="s">
        <v>3394</v>
      </c>
      <c r="AK89" t="s">
        <v>3394</v>
      </c>
      <c r="AL89" t="s">
        <v>3394</v>
      </c>
      <c r="AM89" t="s">
        <v>3394</v>
      </c>
      <c r="AN89" t="s">
        <v>3394</v>
      </c>
      <c r="AO89" t="s">
        <v>3394</v>
      </c>
      <c r="AP89" t="s">
        <v>3394</v>
      </c>
      <c r="AQ89" t="s">
        <v>3394</v>
      </c>
      <c r="AR89" t="s">
        <v>3394</v>
      </c>
      <c r="AS89" t="s">
        <v>3394</v>
      </c>
      <c r="AT89" t="s">
        <v>3394</v>
      </c>
      <c r="AU89" t="s">
        <v>3394</v>
      </c>
      <c r="AV89" t="s">
        <v>3394</v>
      </c>
      <c r="AW89" t="s">
        <v>3394</v>
      </c>
      <c r="AX89" t="s">
        <v>3394</v>
      </c>
      <c r="AZ89" t="s">
        <v>3394</v>
      </c>
    </row>
    <row r="90" spans="1:52" x14ac:dyDescent="0.3">
      <c r="A90" s="1" t="s">
        <v>3599</v>
      </c>
      <c r="B90" t="s">
        <v>3600</v>
      </c>
      <c r="C90" t="s">
        <v>643</v>
      </c>
      <c r="D90" t="s">
        <v>3428</v>
      </c>
      <c r="F90" t="s">
        <v>3393</v>
      </c>
      <c r="G90" t="s">
        <v>3393</v>
      </c>
      <c r="H90" t="s">
        <v>3394</v>
      </c>
      <c r="I90" t="s">
        <v>3395</v>
      </c>
      <c r="J90" t="s">
        <v>3395</v>
      </c>
      <c r="K90" t="s">
        <v>3394</v>
      </c>
      <c r="L90" t="s">
        <v>3396</v>
      </c>
      <c r="Q90">
        <v>1</v>
      </c>
      <c r="R90" t="s">
        <v>3397</v>
      </c>
      <c r="AE90" t="s">
        <v>3394</v>
      </c>
      <c r="AK90" t="s">
        <v>3394</v>
      </c>
      <c r="AL90" t="s">
        <v>3394</v>
      </c>
      <c r="AM90" t="s">
        <v>3394</v>
      </c>
      <c r="AN90" t="s">
        <v>3394</v>
      </c>
      <c r="AO90" t="s">
        <v>3394</v>
      </c>
      <c r="AP90" t="s">
        <v>3394</v>
      </c>
      <c r="AQ90" t="s">
        <v>3394</v>
      </c>
      <c r="AR90" t="s">
        <v>3394</v>
      </c>
      <c r="AS90" t="s">
        <v>3394</v>
      </c>
      <c r="AT90" t="s">
        <v>3394</v>
      </c>
      <c r="AU90" t="s">
        <v>3394</v>
      </c>
      <c r="AV90" t="s">
        <v>3394</v>
      </c>
      <c r="AW90" t="s">
        <v>3394</v>
      </c>
      <c r="AX90" t="s">
        <v>3394</v>
      </c>
      <c r="AZ90" t="s">
        <v>3394</v>
      </c>
    </row>
    <row r="91" spans="1:52" x14ac:dyDescent="0.3">
      <c r="A91" s="1" t="s">
        <v>3601</v>
      </c>
      <c r="B91" t="s">
        <v>3602</v>
      </c>
      <c r="C91" t="s">
        <v>643</v>
      </c>
      <c r="D91" t="s">
        <v>3428</v>
      </c>
      <c r="F91" t="s">
        <v>3393</v>
      </c>
      <c r="G91" t="s">
        <v>3393</v>
      </c>
      <c r="H91" t="s">
        <v>3394</v>
      </c>
      <c r="I91" t="s">
        <v>3395</v>
      </c>
      <c r="J91" t="s">
        <v>3395</v>
      </c>
      <c r="K91" t="s">
        <v>3394</v>
      </c>
      <c r="L91" t="s">
        <v>3396</v>
      </c>
      <c r="Q91">
        <v>1</v>
      </c>
      <c r="R91" t="s">
        <v>3397</v>
      </c>
      <c r="AE91" t="s">
        <v>3394</v>
      </c>
      <c r="AK91" t="s">
        <v>3394</v>
      </c>
      <c r="AL91" t="s">
        <v>3394</v>
      </c>
      <c r="AM91" t="s">
        <v>3394</v>
      </c>
      <c r="AN91" t="s">
        <v>3394</v>
      </c>
      <c r="AO91" t="s">
        <v>3394</v>
      </c>
      <c r="AP91" t="s">
        <v>3394</v>
      </c>
      <c r="AQ91" t="s">
        <v>3394</v>
      </c>
      <c r="AR91" t="s">
        <v>3394</v>
      </c>
      <c r="AS91" t="s">
        <v>3394</v>
      </c>
      <c r="AT91" t="s">
        <v>3394</v>
      </c>
      <c r="AU91" t="s">
        <v>3394</v>
      </c>
      <c r="AV91" t="s">
        <v>3394</v>
      </c>
      <c r="AW91" t="s">
        <v>3394</v>
      </c>
      <c r="AX91" t="s">
        <v>3394</v>
      </c>
      <c r="AZ91" t="s">
        <v>3394</v>
      </c>
    </row>
    <row r="92" spans="1:52" x14ac:dyDescent="0.3">
      <c r="A92" s="1" t="s">
        <v>3603</v>
      </c>
      <c r="B92" t="s">
        <v>3604</v>
      </c>
      <c r="C92" t="s">
        <v>643</v>
      </c>
      <c r="D92" t="s">
        <v>3428</v>
      </c>
      <c r="F92" t="s">
        <v>3393</v>
      </c>
      <c r="G92" t="s">
        <v>3393</v>
      </c>
      <c r="H92" t="s">
        <v>3394</v>
      </c>
      <c r="I92" t="s">
        <v>3395</v>
      </c>
      <c r="J92" t="s">
        <v>3395</v>
      </c>
      <c r="K92" t="s">
        <v>3394</v>
      </c>
      <c r="L92" t="s">
        <v>3396</v>
      </c>
      <c r="Q92">
        <v>1</v>
      </c>
      <c r="R92" t="s">
        <v>3397</v>
      </c>
      <c r="AE92" t="s">
        <v>3394</v>
      </c>
      <c r="AK92" t="s">
        <v>3394</v>
      </c>
      <c r="AL92" t="s">
        <v>3394</v>
      </c>
      <c r="AM92" t="s">
        <v>3394</v>
      </c>
      <c r="AN92" t="s">
        <v>3394</v>
      </c>
      <c r="AO92" t="s">
        <v>3394</v>
      </c>
      <c r="AP92" t="s">
        <v>3394</v>
      </c>
      <c r="AQ92" t="s">
        <v>3394</v>
      </c>
      <c r="AR92" t="s">
        <v>3394</v>
      </c>
      <c r="AS92" t="s">
        <v>3394</v>
      </c>
      <c r="AT92" t="s">
        <v>3394</v>
      </c>
      <c r="AU92" t="s">
        <v>3394</v>
      </c>
      <c r="AV92" t="s">
        <v>3394</v>
      </c>
      <c r="AW92" t="s">
        <v>3394</v>
      </c>
      <c r="AX92" t="s">
        <v>3394</v>
      </c>
      <c r="AZ92" t="s">
        <v>3394</v>
      </c>
    </row>
    <row r="93" spans="1:52" x14ac:dyDescent="0.3">
      <c r="A93" s="1" t="s">
        <v>3605</v>
      </c>
      <c r="B93" t="s">
        <v>3602</v>
      </c>
      <c r="C93" t="s">
        <v>643</v>
      </c>
      <c r="D93" t="s">
        <v>3428</v>
      </c>
      <c r="F93" t="s">
        <v>3393</v>
      </c>
      <c r="G93" t="s">
        <v>3393</v>
      </c>
      <c r="H93" t="s">
        <v>3394</v>
      </c>
      <c r="I93" t="s">
        <v>3395</v>
      </c>
      <c r="J93" t="s">
        <v>3395</v>
      </c>
      <c r="K93" t="s">
        <v>3394</v>
      </c>
      <c r="L93" t="s">
        <v>3396</v>
      </c>
      <c r="Q93">
        <v>1</v>
      </c>
      <c r="R93" t="s">
        <v>3397</v>
      </c>
      <c r="AE93" t="s">
        <v>3394</v>
      </c>
      <c r="AK93" t="s">
        <v>3394</v>
      </c>
      <c r="AL93" t="s">
        <v>3394</v>
      </c>
      <c r="AM93" t="s">
        <v>3394</v>
      </c>
      <c r="AN93" t="s">
        <v>3394</v>
      </c>
      <c r="AO93" t="s">
        <v>3394</v>
      </c>
      <c r="AP93" t="s">
        <v>3394</v>
      </c>
      <c r="AQ93" t="s">
        <v>3394</v>
      </c>
      <c r="AR93" t="s">
        <v>3394</v>
      </c>
      <c r="AS93" t="s">
        <v>3394</v>
      </c>
      <c r="AT93" t="s">
        <v>3394</v>
      </c>
      <c r="AU93" t="s">
        <v>3394</v>
      </c>
      <c r="AV93" t="s">
        <v>3394</v>
      </c>
      <c r="AW93" t="s">
        <v>3394</v>
      </c>
      <c r="AX93" t="s">
        <v>3394</v>
      </c>
      <c r="AZ93" t="s">
        <v>3394</v>
      </c>
    </row>
    <row r="94" spans="1:52" x14ac:dyDescent="0.3">
      <c r="A94" s="1" t="s">
        <v>3606</v>
      </c>
      <c r="B94" t="s">
        <v>3607</v>
      </c>
      <c r="C94" t="s">
        <v>643</v>
      </c>
      <c r="D94" t="s">
        <v>3428</v>
      </c>
      <c r="F94" t="s">
        <v>3393</v>
      </c>
      <c r="G94" t="s">
        <v>3393</v>
      </c>
      <c r="H94" t="s">
        <v>3394</v>
      </c>
      <c r="I94" t="s">
        <v>3395</v>
      </c>
      <c r="J94" t="s">
        <v>3395</v>
      </c>
      <c r="K94" t="s">
        <v>3394</v>
      </c>
      <c r="L94" t="s">
        <v>3396</v>
      </c>
      <c r="Q94">
        <v>1</v>
      </c>
      <c r="R94" t="s">
        <v>3397</v>
      </c>
      <c r="AE94" t="s">
        <v>3394</v>
      </c>
      <c r="AK94" t="s">
        <v>3394</v>
      </c>
      <c r="AL94" t="s">
        <v>3394</v>
      </c>
      <c r="AM94" t="s">
        <v>3394</v>
      </c>
      <c r="AN94" t="s">
        <v>3394</v>
      </c>
      <c r="AO94" t="s">
        <v>3394</v>
      </c>
      <c r="AP94" t="s">
        <v>3394</v>
      </c>
      <c r="AQ94" t="s">
        <v>3394</v>
      </c>
      <c r="AR94" t="s">
        <v>3394</v>
      </c>
      <c r="AS94" t="s">
        <v>3394</v>
      </c>
      <c r="AT94" t="s">
        <v>3394</v>
      </c>
      <c r="AU94" t="s">
        <v>3394</v>
      </c>
      <c r="AV94" t="s">
        <v>3394</v>
      </c>
      <c r="AW94" t="s">
        <v>3394</v>
      </c>
      <c r="AX94" t="s">
        <v>3394</v>
      </c>
      <c r="AZ94" t="s">
        <v>3394</v>
      </c>
    </row>
    <row r="95" spans="1:52" x14ac:dyDescent="0.3">
      <c r="A95" s="1" t="s">
        <v>3608</v>
      </c>
      <c r="B95" t="s">
        <v>3609</v>
      </c>
      <c r="C95" t="s">
        <v>643</v>
      </c>
      <c r="D95" t="s">
        <v>3428</v>
      </c>
      <c r="F95" t="s">
        <v>3393</v>
      </c>
      <c r="G95" t="s">
        <v>3393</v>
      </c>
      <c r="H95" t="s">
        <v>3394</v>
      </c>
      <c r="I95" t="s">
        <v>3395</v>
      </c>
      <c r="J95" t="s">
        <v>3395</v>
      </c>
      <c r="K95" t="s">
        <v>3394</v>
      </c>
      <c r="L95" t="s">
        <v>3396</v>
      </c>
      <c r="Q95">
        <v>1</v>
      </c>
      <c r="R95" t="s">
        <v>3397</v>
      </c>
      <c r="AE95" t="s">
        <v>3394</v>
      </c>
      <c r="AK95" t="s">
        <v>3394</v>
      </c>
      <c r="AL95" t="s">
        <v>3394</v>
      </c>
      <c r="AM95" t="s">
        <v>3394</v>
      </c>
      <c r="AN95" t="s">
        <v>3394</v>
      </c>
      <c r="AO95" t="s">
        <v>3394</v>
      </c>
      <c r="AP95" t="s">
        <v>3394</v>
      </c>
      <c r="AQ95" t="s">
        <v>3394</v>
      </c>
      <c r="AR95" t="s">
        <v>3394</v>
      </c>
      <c r="AS95" t="s">
        <v>3394</v>
      </c>
      <c r="AT95" t="s">
        <v>3394</v>
      </c>
      <c r="AU95" t="s">
        <v>3394</v>
      </c>
      <c r="AV95" t="s">
        <v>3394</v>
      </c>
      <c r="AW95" t="s">
        <v>3394</v>
      </c>
      <c r="AX95" t="s">
        <v>3394</v>
      </c>
      <c r="AZ95" t="s">
        <v>3394</v>
      </c>
    </row>
    <row r="96" spans="1:52" x14ac:dyDescent="0.3">
      <c r="A96" s="1" t="s">
        <v>3610</v>
      </c>
      <c r="B96" t="s">
        <v>3611</v>
      </c>
      <c r="C96" t="s">
        <v>643</v>
      </c>
      <c r="D96" t="s">
        <v>3428</v>
      </c>
      <c r="F96" t="s">
        <v>3393</v>
      </c>
      <c r="G96" t="s">
        <v>3393</v>
      </c>
      <c r="H96" t="s">
        <v>3394</v>
      </c>
      <c r="I96" t="s">
        <v>3395</v>
      </c>
      <c r="J96" t="s">
        <v>3395</v>
      </c>
      <c r="K96" t="s">
        <v>3394</v>
      </c>
      <c r="L96" t="s">
        <v>3396</v>
      </c>
      <c r="Q96">
        <v>1</v>
      </c>
      <c r="R96" t="s">
        <v>3397</v>
      </c>
      <c r="AE96" t="s">
        <v>3394</v>
      </c>
      <c r="AK96" t="s">
        <v>3394</v>
      </c>
      <c r="AL96" t="s">
        <v>3394</v>
      </c>
      <c r="AM96" t="s">
        <v>3394</v>
      </c>
      <c r="AN96" t="s">
        <v>3394</v>
      </c>
      <c r="AO96" t="s">
        <v>3394</v>
      </c>
      <c r="AP96" t="s">
        <v>3394</v>
      </c>
      <c r="AQ96" t="s">
        <v>3394</v>
      </c>
      <c r="AR96" t="s">
        <v>3394</v>
      </c>
      <c r="AS96" t="s">
        <v>3394</v>
      </c>
      <c r="AT96" t="s">
        <v>3394</v>
      </c>
      <c r="AU96" t="s">
        <v>3394</v>
      </c>
      <c r="AV96" t="s">
        <v>3394</v>
      </c>
      <c r="AW96" t="s">
        <v>3394</v>
      </c>
      <c r="AX96" t="s">
        <v>3394</v>
      </c>
      <c r="AZ96" t="s">
        <v>3394</v>
      </c>
    </row>
    <row r="97" spans="1:52" x14ac:dyDescent="0.3">
      <c r="A97" s="1" t="s">
        <v>3612</v>
      </c>
      <c r="B97" t="s">
        <v>3613</v>
      </c>
      <c r="C97" t="s">
        <v>643</v>
      </c>
      <c r="D97" t="s">
        <v>3428</v>
      </c>
      <c r="F97" t="s">
        <v>3393</v>
      </c>
      <c r="G97" t="s">
        <v>3393</v>
      </c>
      <c r="H97" t="s">
        <v>3394</v>
      </c>
      <c r="I97" t="s">
        <v>3395</v>
      </c>
      <c r="J97" t="s">
        <v>3395</v>
      </c>
      <c r="K97" t="s">
        <v>3394</v>
      </c>
      <c r="L97" t="s">
        <v>3396</v>
      </c>
      <c r="Q97">
        <v>1</v>
      </c>
      <c r="R97" t="s">
        <v>3397</v>
      </c>
      <c r="AE97" t="s">
        <v>3394</v>
      </c>
      <c r="AK97" t="s">
        <v>3394</v>
      </c>
      <c r="AL97" t="s">
        <v>3394</v>
      </c>
      <c r="AM97" t="s">
        <v>3394</v>
      </c>
      <c r="AN97" t="s">
        <v>3394</v>
      </c>
      <c r="AO97" t="s">
        <v>3394</v>
      </c>
      <c r="AP97" t="s">
        <v>3394</v>
      </c>
      <c r="AQ97" t="s">
        <v>3394</v>
      </c>
      <c r="AR97" t="s">
        <v>3394</v>
      </c>
      <c r="AS97" t="s">
        <v>3394</v>
      </c>
      <c r="AT97" t="s">
        <v>3394</v>
      </c>
      <c r="AU97" t="s">
        <v>3394</v>
      </c>
      <c r="AV97" t="s">
        <v>3394</v>
      </c>
      <c r="AW97" t="s">
        <v>3394</v>
      </c>
      <c r="AX97" t="s">
        <v>3394</v>
      </c>
      <c r="AZ97" t="s">
        <v>3394</v>
      </c>
    </row>
    <row r="98" spans="1:52" x14ac:dyDescent="0.3">
      <c r="A98" s="1" t="s">
        <v>3614</v>
      </c>
      <c r="B98" t="s">
        <v>3615</v>
      </c>
      <c r="C98" t="s">
        <v>643</v>
      </c>
      <c r="D98" t="s">
        <v>3428</v>
      </c>
      <c r="F98" t="s">
        <v>3393</v>
      </c>
      <c r="G98" t="s">
        <v>3393</v>
      </c>
      <c r="H98" t="s">
        <v>3394</v>
      </c>
      <c r="I98" t="s">
        <v>3395</v>
      </c>
      <c r="J98" t="s">
        <v>3395</v>
      </c>
      <c r="K98" t="s">
        <v>3394</v>
      </c>
      <c r="L98" t="s">
        <v>3396</v>
      </c>
      <c r="Q98">
        <v>1</v>
      </c>
      <c r="R98" t="s">
        <v>3397</v>
      </c>
      <c r="AE98" t="s">
        <v>3394</v>
      </c>
      <c r="AK98" t="s">
        <v>3394</v>
      </c>
      <c r="AL98" t="s">
        <v>3394</v>
      </c>
      <c r="AM98" t="s">
        <v>3394</v>
      </c>
      <c r="AN98" t="s">
        <v>3394</v>
      </c>
      <c r="AO98" t="s">
        <v>3394</v>
      </c>
      <c r="AP98" t="s">
        <v>3394</v>
      </c>
      <c r="AQ98" t="s">
        <v>3394</v>
      </c>
      <c r="AR98" t="s">
        <v>3394</v>
      </c>
      <c r="AS98" t="s">
        <v>3394</v>
      </c>
      <c r="AT98" t="s">
        <v>3394</v>
      </c>
      <c r="AU98" t="s">
        <v>3394</v>
      </c>
      <c r="AV98" t="s">
        <v>3394</v>
      </c>
      <c r="AW98" t="s">
        <v>3394</v>
      </c>
      <c r="AX98" t="s">
        <v>3394</v>
      </c>
      <c r="AZ98" t="s">
        <v>3394</v>
      </c>
    </row>
    <row r="99" spans="1:52" x14ac:dyDescent="0.3">
      <c r="A99" s="1" t="s">
        <v>4331</v>
      </c>
      <c r="B99" t="s">
        <v>4330</v>
      </c>
      <c r="C99" t="s">
        <v>643</v>
      </c>
      <c r="D99" t="s">
        <v>3428</v>
      </c>
      <c r="F99" t="s">
        <v>3393</v>
      </c>
      <c r="G99" t="s">
        <v>3394</v>
      </c>
      <c r="H99" t="s">
        <v>3394</v>
      </c>
      <c r="I99" t="s">
        <v>3395</v>
      </c>
      <c r="J99" t="s">
        <v>3395</v>
      </c>
      <c r="K99" t="s">
        <v>3394</v>
      </c>
      <c r="L99" t="s">
        <v>3396</v>
      </c>
      <c r="Q99">
        <v>1</v>
      </c>
      <c r="R99" t="s">
        <v>3397</v>
      </c>
      <c r="AE99" t="s">
        <v>3394</v>
      </c>
      <c r="AK99" t="s">
        <v>3394</v>
      </c>
      <c r="AL99" t="s">
        <v>3394</v>
      </c>
      <c r="AM99" t="s">
        <v>3394</v>
      </c>
      <c r="AN99" t="s">
        <v>3394</v>
      </c>
      <c r="AO99" t="s">
        <v>3394</v>
      </c>
      <c r="AP99" t="s">
        <v>3394</v>
      </c>
      <c r="AQ99" t="s">
        <v>3394</v>
      </c>
      <c r="AR99" t="s">
        <v>3394</v>
      </c>
      <c r="AS99" t="s">
        <v>3394</v>
      </c>
      <c r="AT99" t="s">
        <v>3394</v>
      </c>
      <c r="AU99" t="s">
        <v>3394</v>
      </c>
      <c r="AV99" t="s">
        <v>3394</v>
      </c>
      <c r="AW99" t="s">
        <v>3394</v>
      </c>
      <c r="AX99" t="s">
        <v>3394</v>
      </c>
      <c r="AZ99" t="s">
        <v>3394</v>
      </c>
    </row>
    <row r="100" spans="1:52" x14ac:dyDescent="0.3">
      <c r="A100" s="1" t="s">
        <v>3616</v>
      </c>
      <c r="B100" t="s">
        <v>3617</v>
      </c>
      <c r="C100" t="s">
        <v>643</v>
      </c>
      <c r="D100" t="s">
        <v>3428</v>
      </c>
      <c r="F100" t="s">
        <v>3393</v>
      </c>
      <c r="G100" t="s">
        <v>3393</v>
      </c>
      <c r="H100" t="s">
        <v>3394</v>
      </c>
      <c r="I100" t="s">
        <v>3395</v>
      </c>
      <c r="J100" t="s">
        <v>3395</v>
      </c>
      <c r="K100" t="s">
        <v>3394</v>
      </c>
      <c r="L100" t="s">
        <v>3396</v>
      </c>
      <c r="Q100">
        <v>1</v>
      </c>
      <c r="R100" t="s">
        <v>3397</v>
      </c>
      <c r="AE100" t="s">
        <v>3394</v>
      </c>
      <c r="AK100" t="s">
        <v>3394</v>
      </c>
      <c r="AL100" t="s">
        <v>3394</v>
      </c>
      <c r="AM100" t="s">
        <v>3394</v>
      </c>
      <c r="AN100" t="s">
        <v>3394</v>
      </c>
      <c r="AO100" t="s">
        <v>3394</v>
      </c>
      <c r="AP100" t="s">
        <v>3394</v>
      </c>
      <c r="AQ100" t="s">
        <v>3394</v>
      </c>
      <c r="AR100" t="s">
        <v>3394</v>
      </c>
      <c r="AS100" t="s">
        <v>3394</v>
      </c>
      <c r="AT100" t="s">
        <v>3394</v>
      </c>
      <c r="AU100" t="s">
        <v>3394</v>
      </c>
      <c r="AV100" t="s">
        <v>3394</v>
      </c>
      <c r="AW100" t="s">
        <v>3394</v>
      </c>
      <c r="AX100" t="s">
        <v>3394</v>
      </c>
      <c r="AZ100" t="s">
        <v>3394</v>
      </c>
    </row>
    <row r="101" spans="1:52" x14ac:dyDescent="0.3">
      <c r="A101" s="1" t="s">
        <v>3618</v>
      </c>
      <c r="B101" t="s">
        <v>3619</v>
      </c>
      <c r="C101" t="s">
        <v>643</v>
      </c>
      <c r="D101" t="s">
        <v>3428</v>
      </c>
      <c r="F101" t="s">
        <v>3393</v>
      </c>
      <c r="G101" t="s">
        <v>3394</v>
      </c>
      <c r="H101" t="s">
        <v>3394</v>
      </c>
      <c r="I101" t="s">
        <v>3395</v>
      </c>
      <c r="J101" t="s">
        <v>3395</v>
      </c>
      <c r="K101" t="s">
        <v>3394</v>
      </c>
      <c r="L101" t="s">
        <v>3396</v>
      </c>
      <c r="Q101">
        <v>1</v>
      </c>
      <c r="R101" t="s">
        <v>3397</v>
      </c>
      <c r="AE101" t="s">
        <v>3394</v>
      </c>
      <c r="AK101" t="s">
        <v>3394</v>
      </c>
      <c r="AL101" t="s">
        <v>3394</v>
      </c>
      <c r="AM101" t="s">
        <v>3394</v>
      </c>
      <c r="AN101" t="s">
        <v>3394</v>
      </c>
      <c r="AO101" t="s">
        <v>3394</v>
      </c>
      <c r="AP101" t="s">
        <v>3394</v>
      </c>
      <c r="AQ101" t="s">
        <v>3394</v>
      </c>
      <c r="AR101" t="s">
        <v>3394</v>
      </c>
      <c r="AS101" t="s">
        <v>3394</v>
      </c>
      <c r="AT101" t="s">
        <v>3394</v>
      </c>
      <c r="AU101" t="s">
        <v>3394</v>
      </c>
      <c r="AV101" t="s">
        <v>3394</v>
      </c>
      <c r="AW101" t="s">
        <v>3394</v>
      </c>
      <c r="AX101" t="s">
        <v>3394</v>
      </c>
      <c r="AZ101" t="s">
        <v>3394</v>
      </c>
    </row>
    <row r="102" spans="1:52" x14ac:dyDescent="0.3">
      <c r="A102" s="1" t="s">
        <v>3620</v>
      </c>
      <c r="B102" t="s">
        <v>3621</v>
      </c>
      <c r="C102" t="s">
        <v>643</v>
      </c>
      <c r="D102" t="s">
        <v>3428</v>
      </c>
      <c r="F102" t="s">
        <v>3393</v>
      </c>
      <c r="G102" t="s">
        <v>3393</v>
      </c>
      <c r="H102" t="s">
        <v>3394</v>
      </c>
      <c r="I102" t="s">
        <v>3395</v>
      </c>
      <c r="J102" t="s">
        <v>3395</v>
      </c>
      <c r="K102" t="s">
        <v>3394</v>
      </c>
      <c r="L102" t="s">
        <v>3396</v>
      </c>
      <c r="Q102">
        <v>1</v>
      </c>
      <c r="R102" t="s">
        <v>3397</v>
      </c>
      <c r="AE102" t="s">
        <v>3394</v>
      </c>
      <c r="AK102" t="s">
        <v>3394</v>
      </c>
      <c r="AL102" t="s">
        <v>3394</v>
      </c>
      <c r="AM102" t="s">
        <v>3394</v>
      </c>
      <c r="AN102" t="s">
        <v>3394</v>
      </c>
      <c r="AO102" t="s">
        <v>3394</v>
      </c>
      <c r="AP102" t="s">
        <v>3394</v>
      </c>
      <c r="AQ102" t="s">
        <v>3394</v>
      </c>
      <c r="AR102" t="s">
        <v>3394</v>
      </c>
      <c r="AS102" t="s">
        <v>3394</v>
      </c>
      <c r="AT102" t="s">
        <v>3394</v>
      </c>
      <c r="AU102" t="s">
        <v>3394</v>
      </c>
      <c r="AV102" t="s">
        <v>3394</v>
      </c>
      <c r="AW102" t="s">
        <v>3394</v>
      </c>
      <c r="AX102" t="s">
        <v>3394</v>
      </c>
      <c r="AZ102" t="s">
        <v>3394</v>
      </c>
    </row>
    <row r="103" spans="1:52" x14ac:dyDescent="0.3">
      <c r="A103" s="1" t="s">
        <v>10362</v>
      </c>
      <c r="B103" t="s">
        <v>10363</v>
      </c>
      <c r="C103" t="s">
        <v>643</v>
      </c>
      <c r="D103" t="s">
        <v>3428</v>
      </c>
      <c r="F103" t="s">
        <v>3393</v>
      </c>
      <c r="G103" t="s">
        <v>3394</v>
      </c>
      <c r="H103" t="s">
        <v>3394</v>
      </c>
      <c r="I103" t="s">
        <v>3395</v>
      </c>
      <c r="J103" t="s">
        <v>3395</v>
      </c>
      <c r="K103" t="s">
        <v>3394</v>
      </c>
      <c r="L103" t="s">
        <v>3396</v>
      </c>
      <c r="Q103">
        <v>1</v>
      </c>
      <c r="R103" t="s">
        <v>3397</v>
      </c>
      <c r="AE103" t="s">
        <v>3394</v>
      </c>
      <c r="AK103" t="s">
        <v>3394</v>
      </c>
      <c r="AL103" t="s">
        <v>3394</v>
      </c>
      <c r="AM103" t="s">
        <v>3394</v>
      </c>
      <c r="AN103" t="s">
        <v>3394</v>
      </c>
      <c r="AO103" t="s">
        <v>3394</v>
      </c>
      <c r="AP103" t="s">
        <v>3394</v>
      </c>
      <c r="AQ103" t="s">
        <v>3394</v>
      </c>
      <c r="AR103" t="s">
        <v>3394</v>
      </c>
      <c r="AS103" t="s">
        <v>3394</v>
      </c>
      <c r="AT103" t="s">
        <v>3394</v>
      </c>
      <c r="AU103" t="s">
        <v>3394</v>
      </c>
      <c r="AV103" t="s">
        <v>3394</v>
      </c>
      <c r="AW103" t="s">
        <v>3394</v>
      </c>
      <c r="AX103" t="s">
        <v>3394</v>
      </c>
      <c r="AZ103" t="s">
        <v>3394</v>
      </c>
    </row>
    <row r="104" spans="1:52" x14ac:dyDescent="0.3">
      <c r="A104" s="1" t="s">
        <v>3622</v>
      </c>
      <c r="B104" t="s">
        <v>3623</v>
      </c>
      <c r="C104" t="s">
        <v>643</v>
      </c>
      <c r="D104" t="s">
        <v>3428</v>
      </c>
      <c r="F104" t="s">
        <v>3393</v>
      </c>
      <c r="G104" t="s">
        <v>3393</v>
      </c>
      <c r="H104" t="s">
        <v>3394</v>
      </c>
      <c r="I104" t="s">
        <v>3395</v>
      </c>
      <c r="J104" t="s">
        <v>3395</v>
      </c>
      <c r="K104" t="s">
        <v>3394</v>
      </c>
      <c r="L104" t="s">
        <v>3396</v>
      </c>
      <c r="Q104">
        <v>1</v>
      </c>
      <c r="R104" t="s">
        <v>3397</v>
      </c>
      <c r="AE104" t="s">
        <v>3394</v>
      </c>
      <c r="AK104" t="s">
        <v>3394</v>
      </c>
      <c r="AL104" t="s">
        <v>3394</v>
      </c>
      <c r="AM104" t="s">
        <v>3394</v>
      </c>
      <c r="AN104" t="s">
        <v>3394</v>
      </c>
      <c r="AO104" t="s">
        <v>3394</v>
      </c>
      <c r="AP104" t="s">
        <v>3394</v>
      </c>
      <c r="AQ104" t="s">
        <v>3394</v>
      </c>
      <c r="AR104" t="s">
        <v>3394</v>
      </c>
      <c r="AS104" t="s">
        <v>3394</v>
      </c>
      <c r="AT104" t="s">
        <v>3394</v>
      </c>
      <c r="AU104" t="s">
        <v>3394</v>
      </c>
      <c r="AV104" t="s">
        <v>3394</v>
      </c>
      <c r="AW104" t="s">
        <v>3394</v>
      </c>
      <c r="AX104" t="s">
        <v>3394</v>
      </c>
      <c r="AZ104" t="s">
        <v>3394</v>
      </c>
    </row>
    <row r="105" spans="1:52" x14ac:dyDescent="0.3">
      <c r="A105" s="1" t="s">
        <v>3624</v>
      </c>
      <c r="B105" t="s">
        <v>3625</v>
      </c>
      <c r="C105" t="s">
        <v>643</v>
      </c>
      <c r="D105" t="s">
        <v>3428</v>
      </c>
      <c r="F105" t="s">
        <v>3393</v>
      </c>
      <c r="G105" t="s">
        <v>3393</v>
      </c>
      <c r="H105" t="s">
        <v>3394</v>
      </c>
      <c r="I105" t="s">
        <v>3395</v>
      </c>
      <c r="J105" t="s">
        <v>3395</v>
      </c>
      <c r="K105" t="s">
        <v>3394</v>
      </c>
      <c r="L105" t="s">
        <v>3396</v>
      </c>
      <c r="Q105">
        <v>1</v>
      </c>
      <c r="R105" t="s">
        <v>3397</v>
      </c>
      <c r="AE105" t="s">
        <v>3394</v>
      </c>
      <c r="AK105" t="s">
        <v>3394</v>
      </c>
      <c r="AL105" t="s">
        <v>3394</v>
      </c>
      <c r="AM105" t="s">
        <v>3394</v>
      </c>
      <c r="AN105" t="s">
        <v>3394</v>
      </c>
      <c r="AO105" t="s">
        <v>3394</v>
      </c>
      <c r="AP105" t="s">
        <v>3394</v>
      </c>
      <c r="AQ105" t="s">
        <v>3394</v>
      </c>
      <c r="AR105" t="s">
        <v>3394</v>
      </c>
      <c r="AS105" t="s">
        <v>3394</v>
      </c>
      <c r="AT105" t="s">
        <v>3394</v>
      </c>
      <c r="AU105" t="s">
        <v>3394</v>
      </c>
      <c r="AV105" t="s">
        <v>3394</v>
      </c>
      <c r="AW105" t="s">
        <v>3394</v>
      </c>
      <c r="AX105" t="s">
        <v>3394</v>
      </c>
      <c r="AZ105" t="s">
        <v>3394</v>
      </c>
    </row>
    <row r="106" spans="1:52" x14ac:dyDescent="0.3">
      <c r="A106" s="1" t="s">
        <v>3628</v>
      </c>
      <c r="B106" t="s">
        <v>3629</v>
      </c>
      <c r="C106" t="s">
        <v>643</v>
      </c>
      <c r="D106" t="s">
        <v>3428</v>
      </c>
      <c r="F106" t="s">
        <v>3393</v>
      </c>
      <c r="G106" t="s">
        <v>3393</v>
      </c>
      <c r="H106" t="s">
        <v>3394</v>
      </c>
      <c r="I106" t="s">
        <v>3395</v>
      </c>
      <c r="J106" t="s">
        <v>3395</v>
      </c>
      <c r="K106" t="s">
        <v>3394</v>
      </c>
      <c r="L106" t="s">
        <v>3396</v>
      </c>
      <c r="Q106">
        <v>1</v>
      </c>
      <c r="R106" t="s">
        <v>3397</v>
      </c>
      <c r="AE106" t="s">
        <v>3394</v>
      </c>
      <c r="AK106" t="s">
        <v>3394</v>
      </c>
      <c r="AL106" t="s">
        <v>3394</v>
      </c>
      <c r="AM106" t="s">
        <v>3394</v>
      </c>
      <c r="AN106" t="s">
        <v>3394</v>
      </c>
      <c r="AO106" t="s">
        <v>3394</v>
      </c>
      <c r="AP106" t="s">
        <v>3394</v>
      </c>
      <c r="AQ106" t="s">
        <v>3394</v>
      </c>
      <c r="AR106" t="s">
        <v>3394</v>
      </c>
      <c r="AS106" t="s">
        <v>3394</v>
      </c>
      <c r="AT106" t="s">
        <v>3394</v>
      </c>
      <c r="AU106" t="s">
        <v>3394</v>
      </c>
      <c r="AV106" t="s">
        <v>3394</v>
      </c>
      <c r="AW106" t="s">
        <v>3394</v>
      </c>
      <c r="AX106" t="s">
        <v>3394</v>
      </c>
      <c r="AZ106" t="s">
        <v>3394</v>
      </c>
    </row>
    <row r="107" spans="1:52" x14ac:dyDescent="0.3">
      <c r="A107" s="1" t="s">
        <v>3630</v>
      </c>
      <c r="B107" t="s">
        <v>3631</v>
      </c>
      <c r="C107" t="s">
        <v>643</v>
      </c>
      <c r="D107" t="s">
        <v>3428</v>
      </c>
      <c r="F107" t="s">
        <v>3393</v>
      </c>
      <c r="G107" t="s">
        <v>3393</v>
      </c>
      <c r="H107" t="s">
        <v>3394</v>
      </c>
      <c r="I107" t="s">
        <v>3395</v>
      </c>
      <c r="J107" t="s">
        <v>3395</v>
      </c>
      <c r="K107" t="s">
        <v>3394</v>
      </c>
      <c r="L107" t="s">
        <v>3396</v>
      </c>
      <c r="Q107">
        <v>1</v>
      </c>
      <c r="R107" t="s">
        <v>3397</v>
      </c>
      <c r="AE107" t="s">
        <v>3394</v>
      </c>
      <c r="AK107" t="s">
        <v>3394</v>
      </c>
      <c r="AL107" t="s">
        <v>3394</v>
      </c>
      <c r="AM107" t="s">
        <v>3394</v>
      </c>
      <c r="AN107" t="s">
        <v>3394</v>
      </c>
      <c r="AO107" t="s">
        <v>3394</v>
      </c>
      <c r="AP107" t="s">
        <v>3394</v>
      </c>
      <c r="AQ107" t="s">
        <v>3394</v>
      </c>
      <c r="AR107" t="s">
        <v>3394</v>
      </c>
      <c r="AS107" t="s">
        <v>3394</v>
      </c>
      <c r="AT107" t="s">
        <v>3394</v>
      </c>
      <c r="AU107" t="s">
        <v>3394</v>
      </c>
      <c r="AV107" t="s">
        <v>3394</v>
      </c>
      <c r="AW107" t="s">
        <v>3394</v>
      </c>
      <c r="AX107" t="s">
        <v>3394</v>
      </c>
      <c r="AZ107" t="s">
        <v>3394</v>
      </c>
    </row>
    <row r="108" spans="1:52" x14ac:dyDescent="0.3">
      <c r="A108" s="1" t="s">
        <v>9556</v>
      </c>
      <c r="B108" t="s">
        <v>9557</v>
      </c>
      <c r="C108" t="s">
        <v>643</v>
      </c>
      <c r="D108" t="s">
        <v>3428</v>
      </c>
      <c r="F108" t="s">
        <v>3393</v>
      </c>
      <c r="G108" t="s">
        <v>3393</v>
      </c>
      <c r="H108" t="s">
        <v>3394</v>
      </c>
      <c r="I108" t="s">
        <v>3395</v>
      </c>
      <c r="J108" t="s">
        <v>3395</v>
      </c>
      <c r="K108" t="s">
        <v>3394</v>
      </c>
      <c r="L108" t="s">
        <v>3396</v>
      </c>
      <c r="Q108">
        <v>1</v>
      </c>
      <c r="R108" t="s">
        <v>3397</v>
      </c>
      <c r="AE108" t="s">
        <v>3394</v>
      </c>
      <c r="AK108" t="s">
        <v>3394</v>
      </c>
      <c r="AL108" t="s">
        <v>3394</v>
      </c>
      <c r="AM108" t="s">
        <v>3394</v>
      </c>
      <c r="AN108" t="s">
        <v>3394</v>
      </c>
      <c r="AO108" t="s">
        <v>3394</v>
      </c>
      <c r="AP108" t="s">
        <v>3394</v>
      </c>
      <c r="AQ108" t="s">
        <v>3394</v>
      </c>
      <c r="AR108" t="s">
        <v>3394</v>
      </c>
      <c r="AS108" t="s">
        <v>3394</v>
      </c>
      <c r="AT108" t="s">
        <v>3394</v>
      </c>
      <c r="AU108" t="s">
        <v>3394</v>
      </c>
      <c r="AV108" t="s">
        <v>3394</v>
      </c>
      <c r="AW108" t="s">
        <v>3394</v>
      </c>
      <c r="AX108" t="s">
        <v>3394</v>
      </c>
      <c r="AZ108" t="s">
        <v>3394</v>
      </c>
    </row>
    <row r="109" spans="1:52" x14ac:dyDescent="0.3">
      <c r="A109" s="1" t="s">
        <v>3632</v>
      </c>
      <c r="B109" t="s">
        <v>3633</v>
      </c>
      <c r="C109" t="s">
        <v>643</v>
      </c>
      <c r="D109" t="s">
        <v>3428</v>
      </c>
      <c r="F109" t="s">
        <v>3393</v>
      </c>
      <c r="G109" t="s">
        <v>3393</v>
      </c>
      <c r="H109" t="s">
        <v>3394</v>
      </c>
      <c r="I109" t="s">
        <v>3395</v>
      </c>
      <c r="J109" t="s">
        <v>3395</v>
      </c>
      <c r="K109" t="s">
        <v>3394</v>
      </c>
      <c r="L109" t="s">
        <v>3396</v>
      </c>
      <c r="Q109">
        <v>1</v>
      </c>
      <c r="R109" t="s">
        <v>3397</v>
      </c>
      <c r="AE109" t="s">
        <v>3394</v>
      </c>
      <c r="AK109" t="s">
        <v>3394</v>
      </c>
      <c r="AL109" t="s">
        <v>3394</v>
      </c>
      <c r="AM109" t="s">
        <v>3394</v>
      </c>
      <c r="AN109" t="s">
        <v>3394</v>
      </c>
      <c r="AO109" t="s">
        <v>3394</v>
      </c>
      <c r="AP109" t="s">
        <v>3394</v>
      </c>
      <c r="AQ109" t="s">
        <v>3394</v>
      </c>
      <c r="AR109" t="s">
        <v>3394</v>
      </c>
      <c r="AS109" t="s">
        <v>3394</v>
      </c>
      <c r="AT109" t="s">
        <v>3394</v>
      </c>
      <c r="AU109" t="s">
        <v>3394</v>
      </c>
      <c r="AV109" t="s">
        <v>3394</v>
      </c>
      <c r="AW109" t="s">
        <v>3394</v>
      </c>
      <c r="AX109" t="s">
        <v>3394</v>
      </c>
      <c r="AZ109" t="s">
        <v>3394</v>
      </c>
    </row>
    <row r="110" spans="1:52" x14ac:dyDescent="0.3">
      <c r="A110" s="1" t="s">
        <v>9558</v>
      </c>
      <c r="B110" t="s">
        <v>9559</v>
      </c>
      <c r="C110" t="s">
        <v>643</v>
      </c>
      <c r="D110" t="s">
        <v>3428</v>
      </c>
      <c r="F110" t="s">
        <v>3393</v>
      </c>
      <c r="G110" t="s">
        <v>3393</v>
      </c>
      <c r="H110" t="s">
        <v>3394</v>
      </c>
      <c r="I110" t="s">
        <v>3395</v>
      </c>
      <c r="J110" t="s">
        <v>3395</v>
      </c>
      <c r="K110" t="s">
        <v>3394</v>
      </c>
      <c r="L110" t="s">
        <v>3396</v>
      </c>
      <c r="Q110">
        <v>1</v>
      </c>
      <c r="R110" t="s">
        <v>3397</v>
      </c>
      <c r="AE110" t="s">
        <v>3394</v>
      </c>
      <c r="AK110" t="s">
        <v>3394</v>
      </c>
      <c r="AL110" t="s">
        <v>3394</v>
      </c>
      <c r="AM110" t="s">
        <v>3394</v>
      </c>
      <c r="AN110" t="s">
        <v>3394</v>
      </c>
      <c r="AO110" t="s">
        <v>3394</v>
      </c>
      <c r="AP110" t="s">
        <v>3394</v>
      </c>
      <c r="AQ110" t="s">
        <v>3394</v>
      </c>
      <c r="AR110" t="s">
        <v>3394</v>
      </c>
      <c r="AS110" t="s">
        <v>3394</v>
      </c>
      <c r="AT110" t="s">
        <v>3394</v>
      </c>
      <c r="AU110" t="s">
        <v>3394</v>
      </c>
      <c r="AV110" t="s">
        <v>3394</v>
      </c>
      <c r="AW110" t="s">
        <v>3394</v>
      </c>
      <c r="AX110" t="s">
        <v>3394</v>
      </c>
      <c r="AZ110" t="s">
        <v>3394</v>
      </c>
    </row>
    <row r="111" spans="1:52" x14ac:dyDescent="0.3">
      <c r="A111" s="1" t="s">
        <v>9560</v>
      </c>
      <c r="B111" t="s">
        <v>9561</v>
      </c>
      <c r="C111" t="s">
        <v>643</v>
      </c>
      <c r="D111" t="s">
        <v>3428</v>
      </c>
      <c r="F111" t="s">
        <v>3393</v>
      </c>
      <c r="G111" t="s">
        <v>3393</v>
      </c>
      <c r="H111" t="s">
        <v>3394</v>
      </c>
      <c r="I111" t="s">
        <v>3395</v>
      </c>
      <c r="J111" t="s">
        <v>3395</v>
      </c>
      <c r="K111" t="s">
        <v>3394</v>
      </c>
      <c r="L111" t="s">
        <v>3396</v>
      </c>
      <c r="Q111">
        <v>1</v>
      </c>
      <c r="R111" t="s">
        <v>3397</v>
      </c>
      <c r="AE111" t="s">
        <v>3394</v>
      </c>
      <c r="AK111" t="s">
        <v>3394</v>
      </c>
      <c r="AL111" t="s">
        <v>3394</v>
      </c>
      <c r="AM111" t="s">
        <v>3394</v>
      </c>
      <c r="AN111" t="s">
        <v>3394</v>
      </c>
      <c r="AO111" t="s">
        <v>3394</v>
      </c>
      <c r="AP111" t="s">
        <v>3394</v>
      </c>
      <c r="AQ111" t="s">
        <v>3394</v>
      </c>
      <c r="AR111" t="s">
        <v>3394</v>
      </c>
      <c r="AS111" t="s">
        <v>3394</v>
      </c>
      <c r="AT111" t="s">
        <v>3394</v>
      </c>
      <c r="AU111" t="s">
        <v>3394</v>
      </c>
      <c r="AV111" t="s">
        <v>3394</v>
      </c>
      <c r="AW111" t="s">
        <v>3394</v>
      </c>
      <c r="AX111" t="s">
        <v>3394</v>
      </c>
      <c r="AZ111" t="s">
        <v>3394</v>
      </c>
    </row>
    <row r="112" spans="1:52" x14ac:dyDescent="0.3">
      <c r="A112" s="1" t="s">
        <v>9562</v>
      </c>
      <c r="B112" t="s">
        <v>9563</v>
      </c>
      <c r="C112" t="s">
        <v>643</v>
      </c>
      <c r="D112" t="s">
        <v>3428</v>
      </c>
      <c r="F112" t="s">
        <v>3393</v>
      </c>
      <c r="G112" t="s">
        <v>3393</v>
      </c>
      <c r="H112" t="s">
        <v>3394</v>
      </c>
      <c r="I112" t="s">
        <v>3395</v>
      </c>
      <c r="J112" t="s">
        <v>3395</v>
      </c>
      <c r="K112" t="s">
        <v>3394</v>
      </c>
      <c r="L112" t="s">
        <v>3396</v>
      </c>
      <c r="Q112">
        <v>1</v>
      </c>
      <c r="R112" t="s">
        <v>3397</v>
      </c>
      <c r="AE112" t="s">
        <v>3394</v>
      </c>
      <c r="AK112" t="s">
        <v>3394</v>
      </c>
      <c r="AL112" t="s">
        <v>3394</v>
      </c>
      <c r="AM112" t="s">
        <v>3394</v>
      </c>
      <c r="AN112" t="s">
        <v>3394</v>
      </c>
      <c r="AO112" t="s">
        <v>3394</v>
      </c>
      <c r="AP112" t="s">
        <v>3394</v>
      </c>
      <c r="AQ112" t="s">
        <v>3394</v>
      </c>
      <c r="AR112" t="s">
        <v>3394</v>
      </c>
      <c r="AS112" t="s">
        <v>3394</v>
      </c>
      <c r="AT112" t="s">
        <v>3394</v>
      </c>
      <c r="AU112" t="s">
        <v>3394</v>
      </c>
      <c r="AV112" t="s">
        <v>3394</v>
      </c>
      <c r="AW112" t="s">
        <v>3394</v>
      </c>
      <c r="AX112" t="s">
        <v>3394</v>
      </c>
      <c r="AZ112" t="s">
        <v>3394</v>
      </c>
    </row>
    <row r="113" spans="1:52" x14ac:dyDescent="0.3">
      <c r="A113" s="1" t="s">
        <v>3634</v>
      </c>
      <c r="B113" t="s">
        <v>3635</v>
      </c>
      <c r="C113" t="s">
        <v>643</v>
      </c>
      <c r="D113" t="s">
        <v>3428</v>
      </c>
      <c r="F113" t="s">
        <v>3393</v>
      </c>
      <c r="G113" t="s">
        <v>3393</v>
      </c>
      <c r="H113" t="s">
        <v>3394</v>
      </c>
      <c r="I113" t="s">
        <v>3395</v>
      </c>
      <c r="J113" t="s">
        <v>3395</v>
      </c>
      <c r="K113" t="s">
        <v>3394</v>
      </c>
      <c r="L113" t="s">
        <v>3396</v>
      </c>
      <c r="Q113">
        <v>1</v>
      </c>
      <c r="R113" t="s">
        <v>3397</v>
      </c>
      <c r="AE113" t="s">
        <v>3394</v>
      </c>
      <c r="AK113" t="s">
        <v>3394</v>
      </c>
      <c r="AL113" t="s">
        <v>3394</v>
      </c>
      <c r="AM113" t="s">
        <v>3394</v>
      </c>
      <c r="AN113" t="s">
        <v>3394</v>
      </c>
      <c r="AO113" t="s">
        <v>3394</v>
      </c>
      <c r="AP113" t="s">
        <v>3394</v>
      </c>
      <c r="AQ113" t="s">
        <v>3394</v>
      </c>
      <c r="AR113" t="s">
        <v>3394</v>
      </c>
      <c r="AS113" t="s">
        <v>3394</v>
      </c>
      <c r="AT113" t="s">
        <v>3394</v>
      </c>
      <c r="AU113" t="s">
        <v>3394</v>
      </c>
      <c r="AV113" t="s">
        <v>3394</v>
      </c>
      <c r="AW113" t="s">
        <v>3394</v>
      </c>
      <c r="AX113" t="s">
        <v>3394</v>
      </c>
      <c r="AZ113" t="s">
        <v>3394</v>
      </c>
    </row>
    <row r="114" spans="1:52" x14ac:dyDescent="0.3">
      <c r="A114" s="1" t="s">
        <v>9784</v>
      </c>
      <c r="B114" t="s">
        <v>9785</v>
      </c>
      <c r="C114" t="s">
        <v>643</v>
      </c>
      <c r="D114" t="s">
        <v>3428</v>
      </c>
      <c r="F114" t="s">
        <v>3393</v>
      </c>
      <c r="G114" t="s">
        <v>3394</v>
      </c>
      <c r="H114" t="s">
        <v>3394</v>
      </c>
      <c r="I114" t="s">
        <v>3395</v>
      </c>
      <c r="J114" t="s">
        <v>3395</v>
      </c>
      <c r="K114" t="s">
        <v>3394</v>
      </c>
      <c r="L114" t="s">
        <v>3396</v>
      </c>
      <c r="Q114">
        <v>1</v>
      </c>
      <c r="R114" t="s">
        <v>3397</v>
      </c>
      <c r="AE114" t="s">
        <v>3394</v>
      </c>
      <c r="AK114" t="s">
        <v>3394</v>
      </c>
      <c r="AL114" t="s">
        <v>3394</v>
      </c>
      <c r="AM114" t="s">
        <v>3394</v>
      </c>
      <c r="AN114" t="s">
        <v>3394</v>
      </c>
      <c r="AO114" t="s">
        <v>3394</v>
      </c>
      <c r="AP114" t="s">
        <v>3394</v>
      </c>
      <c r="AQ114" t="s">
        <v>3394</v>
      </c>
      <c r="AR114" t="s">
        <v>3394</v>
      </c>
      <c r="AS114" t="s">
        <v>3394</v>
      </c>
      <c r="AT114" t="s">
        <v>3394</v>
      </c>
      <c r="AU114" t="s">
        <v>3394</v>
      </c>
      <c r="AV114" t="s">
        <v>3394</v>
      </c>
      <c r="AW114" t="s">
        <v>3394</v>
      </c>
      <c r="AX114" t="s">
        <v>3394</v>
      </c>
      <c r="AZ114" t="s">
        <v>3394</v>
      </c>
    </row>
    <row r="115" spans="1:52" x14ac:dyDescent="0.3">
      <c r="A115" s="1" t="s">
        <v>9786</v>
      </c>
      <c r="B115" t="s">
        <v>9787</v>
      </c>
      <c r="C115" t="s">
        <v>643</v>
      </c>
      <c r="D115" t="s">
        <v>3428</v>
      </c>
      <c r="F115" t="s">
        <v>3393</v>
      </c>
      <c r="G115" t="s">
        <v>3394</v>
      </c>
      <c r="H115" t="s">
        <v>3394</v>
      </c>
      <c r="I115" t="s">
        <v>3395</v>
      </c>
      <c r="J115" t="s">
        <v>3395</v>
      </c>
      <c r="K115" t="s">
        <v>3394</v>
      </c>
      <c r="L115" t="s">
        <v>3396</v>
      </c>
      <c r="Q115">
        <v>1</v>
      </c>
      <c r="R115" t="s">
        <v>3397</v>
      </c>
      <c r="AE115" t="s">
        <v>3394</v>
      </c>
      <c r="AK115" t="s">
        <v>3394</v>
      </c>
      <c r="AL115" t="s">
        <v>3394</v>
      </c>
      <c r="AM115" t="s">
        <v>3394</v>
      </c>
      <c r="AN115" t="s">
        <v>3394</v>
      </c>
      <c r="AO115" t="s">
        <v>3394</v>
      </c>
      <c r="AP115" t="s">
        <v>3394</v>
      </c>
      <c r="AQ115" t="s">
        <v>3394</v>
      </c>
      <c r="AR115" t="s">
        <v>3394</v>
      </c>
      <c r="AS115" t="s">
        <v>3394</v>
      </c>
      <c r="AT115" t="s">
        <v>3394</v>
      </c>
      <c r="AU115" t="s">
        <v>3394</v>
      </c>
      <c r="AV115" t="s">
        <v>3394</v>
      </c>
      <c r="AW115" t="s">
        <v>3394</v>
      </c>
      <c r="AX115" t="s">
        <v>3394</v>
      </c>
      <c r="AZ115" t="s">
        <v>3394</v>
      </c>
    </row>
    <row r="116" spans="1:52" x14ac:dyDescent="0.3">
      <c r="A116" s="1" t="s">
        <v>9788</v>
      </c>
      <c r="B116" t="s">
        <v>9789</v>
      </c>
      <c r="C116" t="s">
        <v>643</v>
      </c>
      <c r="D116" t="s">
        <v>3428</v>
      </c>
      <c r="F116" t="s">
        <v>3393</v>
      </c>
      <c r="G116" t="s">
        <v>3394</v>
      </c>
      <c r="H116" t="s">
        <v>3394</v>
      </c>
      <c r="I116" t="s">
        <v>3395</v>
      </c>
      <c r="J116" t="s">
        <v>3395</v>
      </c>
      <c r="K116" t="s">
        <v>3394</v>
      </c>
      <c r="L116" t="s">
        <v>3396</v>
      </c>
      <c r="Q116">
        <v>1</v>
      </c>
      <c r="R116" t="s">
        <v>3397</v>
      </c>
      <c r="AE116" t="s">
        <v>3394</v>
      </c>
      <c r="AK116" t="s">
        <v>3394</v>
      </c>
      <c r="AL116" t="s">
        <v>3394</v>
      </c>
      <c r="AM116" t="s">
        <v>3394</v>
      </c>
      <c r="AN116" t="s">
        <v>3394</v>
      </c>
      <c r="AO116" t="s">
        <v>3394</v>
      </c>
      <c r="AP116" t="s">
        <v>3394</v>
      </c>
      <c r="AQ116" t="s">
        <v>3394</v>
      </c>
      <c r="AR116" t="s">
        <v>3394</v>
      </c>
      <c r="AS116" t="s">
        <v>3394</v>
      </c>
      <c r="AT116" t="s">
        <v>3394</v>
      </c>
      <c r="AU116" t="s">
        <v>3394</v>
      </c>
      <c r="AV116" t="s">
        <v>3394</v>
      </c>
      <c r="AW116" t="s">
        <v>3394</v>
      </c>
      <c r="AX116" t="s">
        <v>3394</v>
      </c>
      <c r="AZ116" t="s">
        <v>3394</v>
      </c>
    </row>
    <row r="117" spans="1:52" x14ac:dyDescent="0.3">
      <c r="A117" s="1" t="s">
        <v>9790</v>
      </c>
      <c r="B117" t="s">
        <v>9791</v>
      </c>
      <c r="C117" t="s">
        <v>643</v>
      </c>
      <c r="D117" t="s">
        <v>3428</v>
      </c>
      <c r="F117" t="s">
        <v>3393</v>
      </c>
      <c r="G117" t="s">
        <v>3394</v>
      </c>
      <c r="H117" t="s">
        <v>3394</v>
      </c>
      <c r="I117" t="s">
        <v>3395</v>
      </c>
      <c r="J117" t="s">
        <v>3395</v>
      </c>
      <c r="K117" t="s">
        <v>3394</v>
      </c>
      <c r="L117" t="s">
        <v>3396</v>
      </c>
      <c r="Q117">
        <v>1</v>
      </c>
      <c r="R117" t="s">
        <v>3397</v>
      </c>
      <c r="AE117" t="s">
        <v>3394</v>
      </c>
      <c r="AK117" t="s">
        <v>3394</v>
      </c>
      <c r="AL117" t="s">
        <v>3394</v>
      </c>
      <c r="AM117" t="s">
        <v>3394</v>
      </c>
      <c r="AN117" t="s">
        <v>3394</v>
      </c>
      <c r="AO117" t="s">
        <v>3394</v>
      </c>
      <c r="AP117" t="s">
        <v>3394</v>
      </c>
      <c r="AQ117" t="s">
        <v>3394</v>
      </c>
      <c r="AR117" t="s">
        <v>3394</v>
      </c>
      <c r="AS117" t="s">
        <v>3394</v>
      </c>
      <c r="AT117" t="s">
        <v>3394</v>
      </c>
      <c r="AU117" t="s">
        <v>3394</v>
      </c>
      <c r="AV117" t="s">
        <v>3394</v>
      </c>
      <c r="AW117" t="s">
        <v>3394</v>
      </c>
      <c r="AX117" t="s">
        <v>3394</v>
      </c>
      <c r="AZ117" t="s">
        <v>3394</v>
      </c>
    </row>
    <row r="118" spans="1:52" x14ac:dyDescent="0.3">
      <c r="A118" s="1" t="s">
        <v>3636</v>
      </c>
      <c r="B118" t="s">
        <v>3637</v>
      </c>
      <c r="C118" t="s">
        <v>643</v>
      </c>
      <c r="D118" t="s">
        <v>3428</v>
      </c>
      <c r="F118" t="s">
        <v>3393</v>
      </c>
      <c r="G118" t="s">
        <v>3393</v>
      </c>
      <c r="H118" t="s">
        <v>3394</v>
      </c>
      <c r="I118" t="s">
        <v>3395</v>
      </c>
      <c r="J118" t="s">
        <v>3395</v>
      </c>
      <c r="K118" t="s">
        <v>3394</v>
      </c>
      <c r="L118" t="s">
        <v>3396</v>
      </c>
      <c r="Q118">
        <v>1</v>
      </c>
      <c r="R118" t="s">
        <v>3397</v>
      </c>
      <c r="AE118" t="s">
        <v>3394</v>
      </c>
      <c r="AK118" t="s">
        <v>3394</v>
      </c>
      <c r="AL118" t="s">
        <v>3394</v>
      </c>
      <c r="AM118" t="s">
        <v>3394</v>
      </c>
      <c r="AN118" t="s">
        <v>3394</v>
      </c>
      <c r="AO118" t="s">
        <v>3394</v>
      </c>
      <c r="AP118" t="s">
        <v>3394</v>
      </c>
      <c r="AQ118" t="s">
        <v>3394</v>
      </c>
      <c r="AR118" t="s">
        <v>3394</v>
      </c>
      <c r="AS118" t="s">
        <v>3394</v>
      </c>
      <c r="AT118" t="s">
        <v>3394</v>
      </c>
      <c r="AU118" t="s">
        <v>3394</v>
      </c>
      <c r="AV118" t="s">
        <v>3394</v>
      </c>
      <c r="AW118" t="s">
        <v>3394</v>
      </c>
      <c r="AX118" t="s">
        <v>3394</v>
      </c>
      <c r="AZ118" t="s">
        <v>3394</v>
      </c>
    </row>
    <row r="119" spans="1:52" x14ac:dyDescent="0.3">
      <c r="A119" s="1" t="s">
        <v>3638</v>
      </c>
      <c r="B119" t="s">
        <v>3639</v>
      </c>
      <c r="C119" t="s">
        <v>643</v>
      </c>
      <c r="D119" t="s">
        <v>3428</v>
      </c>
      <c r="F119" t="s">
        <v>3393</v>
      </c>
      <c r="G119" t="s">
        <v>3393</v>
      </c>
      <c r="H119" t="s">
        <v>3394</v>
      </c>
      <c r="I119" t="s">
        <v>3395</v>
      </c>
      <c r="J119" t="s">
        <v>3395</v>
      </c>
      <c r="K119" t="s">
        <v>3394</v>
      </c>
      <c r="L119" t="s">
        <v>3396</v>
      </c>
      <c r="Q119">
        <v>1</v>
      </c>
      <c r="R119" t="s">
        <v>3397</v>
      </c>
      <c r="AE119" t="s">
        <v>3394</v>
      </c>
      <c r="AK119" t="s">
        <v>3394</v>
      </c>
      <c r="AL119" t="s">
        <v>3394</v>
      </c>
      <c r="AM119" t="s">
        <v>3394</v>
      </c>
      <c r="AN119" t="s">
        <v>3394</v>
      </c>
      <c r="AO119" t="s">
        <v>3394</v>
      </c>
      <c r="AP119" t="s">
        <v>3394</v>
      </c>
      <c r="AQ119" t="s">
        <v>3394</v>
      </c>
      <c r="AR119" t="s">
        <v>3394</v>
      </c>
      <c r="AS119" t="s">
        <v>3394</v>
      </c>
      <c r="AT119" t="s">
        <v>3394</v>
      </c>
      <c r="AU119" t="s">
        <v>3394</v>
      </c>
      <c r="AV119" t="s">
        <v>3394</v>
      </c>
      <c r="AW119" t="s">
        <v>3394</v>
      </c>
      <c r="AX119" t="s">
        <v>3394</v>
      </c>
      <c r="AZ119" t="s">
        <v>3394</v>
      </c>
    </row>
    <row r="120" spans="1:52" x14ac:dyDescent="0.3">
      <c r="A120" s="1" t="s">
        <v>3640</v>
      </c>
      <c r="B120" t="s">
        <v>3641</v>
      </c>
      <c r="C120" t="s">
        <v>643</v>
      </c>
      <c r="D120" t="s">
        <v>3428</v>
      </c>
      <c r="F120" t="s">
        <v>3393</v>
      </c>
      <c r="G120" t="s">
        <v>3393</v>
      </c>
      <c r="H120" t="s">
        <v>3394</v>
      </c>
      <c r="I120" t="s">
        <v>3395</v>
      </c>
      <c r="J120" t="s">
        <v>3395</v>
      </c>
      <c r="K120" t="s">
        <v>3394</v>
      </c>
      <c r="L120" t="s">
        <v>3396</v>
      </c>
      <c r="Q120">
        <v>1</v>
      </c>
      <c r="R120" t="s">
        <v>3397</v>
      </c>
      <c r="AE120" t="s">
        <v>3394</v>
      </c>
      <c r="AK120" t="s">
        <v>3394</v>
      </c>
      <c r="AL120" t="s">
        <v>3394</v>
      </c>
      <c r="AM120" t="s">
        <v>3394</v>
      </c>
      <c r="AN120" t="s">
        <v>3394</v>
      </c>
      <c r="AO120" t="s">
        <v>3394</v>
      </c>
      <c r="AP120" t="s">
        <v>3394</v>
      </c>
      <c r="AQ120" t="s">
        <v>3394</v>
      </c>
      <c r="AR120" t="s">
        <v>3394</v>
      </c>
      <c r="AS120" t="s">
        <v>3394</v>
      </c>
      <c r="AT120" t="s">
        <v>3394</v>
      </c>
      <c r="AU120" t="s">
        <v>3394</v>
      </c>
      <c r="AV120" t="s">
        <v>3394</v>
      </c>
      <c r="AW120" t="s">
        <v>3394</v>
      </c>
      <c r="AX120" t="s">
        <v>3394</v>
      </c>
      <c r="AZ120" t="s">
        <v>3394</v>
      </c>
    </row>
    <row r="121" spans="1:52" x14ac:dyDescent="0.3">
      <c r="A121" s="1" t="s">
        <v>3642</v>
      </c>
      <c r="B121" t="s">
        <v>3643</v>
      </c>
      <c r="C121" t="s">
        <v>643</v>
      </c>
      <c r="D121" t="s">
        <v>3428</v>
      </c>
      <c r="F121" t="s">
        <v>3393</v>
      </c>
      <c r="G121" t="s">
        <v>3393</v>
      </c>
      <c r="H121" t="s">
        <v>3394</v>
      </c>
      <c r="I121" t="s">
        <v>3395</v>
      </c>
      <c r="J121" t="s">
        <v>3395</v>
      </c>
      <c r="K121" t="s">
        <v>3394</v>
      </c>
      <c r="L121" t="s">
        <v>3396</v>
      </c>
      <c r="Q121">
        <v>1</v>
      </c>
      <c r="R121" t="s">
        <v>3397</v>
      </c>
      <c r="AE121" t="s">
        <v>3394</v>
      </c>
      <c r="AK121" t="s">
        <v>3394</v>
      </c>
      <c r="AL121" t="s">
        <v>3394</v>
      </c>
      <c r="AM121" t="s">
        <v>3394</v>
      </c>
      <c r="AN121" t="s">
        <v>3394</v>
      </c>
      <c r="AO121" t="s">
        <v>3394</v>
      </c>
      <c r="AP121" t="s">
        <v>3394</v>
      </c>
      <c r="AQ121" t="s">
        <v>3394</v>
      </c>
      <c r="AR121" t="s">
        <v>3394</v>
      </c>
      <c r="AS121" t="s">
        <v>3394</v>
      </c>
      <c r="AT121" t="s">
        <v>3394</v>
      </c>
      <c r="AU121" t="s">
        <v>3394</v>
      </c>
      <c r="AV121" t="s">
        <v>3394</v>
      </c>
      <c r="AW121" t="s">
        <v>3394</v>
      </c>
      <c r="AX121" t="s">
        <v>3394</v>
      </c>
      <c r="AZ121" t="s">
        <v>3394</v>
      </c>
    </row>
    <row r="122" spans="1:52" x14ac:dyDescent="0.3">
      <c r="A122" s="1" t="s">
        <v>3644</v>
      </c>
      <c r="B122" t="s">
        <v>3645</v>
      </c>
      <c r="C122" t="s">
        <v>643</v>
      </c>
      <c r="D122" t="s">
        <v>3428</v>
      </c>
      <c r="F122" t="s">
        <v>3393</v>
      </c>
      <c r="G122" t="s">
        <v>3393</v>
      </c>
      <c r="H122" t="s">
        <v>3394</v>
      </c>
      <c r="I122" t="s">
        <v>3395</v>
      </c>
      <c r="J122" t="s">
        <v>3395</v>
      </c>
      <c r="K122" t="s">
        <v>3394</v>
      </c>
      <c r="L122" t="s">
        <v>3396</v>
      </c>
      <c r="Q122">
        <v>1</v>
      </c>
      <c r="R122" t="s">
        <v>3397</v>
      </c>
      <c r="AE122" t="s">
        <v>3394</v>
      </c>
      <c r="AK122" t="s">
        <v>3394</v>
      </c>
      <c r="AL122" t="s">
        <v>3394</v>
      </c>
      <c r="AM122" t="s">
        <v>3394</v>
      </c>
      <c r="AN122" t="s">
        <v>3394</v>
      </c>
      <c r="AO122" t="s">
        <v>3394</v>
      </c>
      <c r="AP122" t="s">
        <v>3394</v>
      </c>
      <c r="AQ122" t="s">
        <v>3394</v>
      </c>
      <c r="AR122" t="s">
        <v>3394</v>
      </c>
      <c r="AS122" t="s">
        <v>3394</v>
      </c>
      <c r="AT122" t="s">
        <v>3394</v>
      </c>
      <c r="AU122" t="s">
        <v>3394</v>
      </c>
      <c r="AV122" t="s">
        <v>3394</v>
      </c>
      <c r="AW122" t="s">
        <v>3394</v>
      </c>
      <c r="AX122" t="s">
        <v>3394</v>
      </c>
      <c r="AZ122" t="s">
        <v>3394</v>
      </c>
    </row>
    <row r="123" spans="1:52" x14ac:dyDescent="0.3">
      <c r="A123" s="1" t="s">
        <v>3646</v>
      </c>
      <c r="B123" t="s">
        <v>3647</v>
      </c>
      <c r="C123" t="s">
        <v>643</v>
      </c>
      <c r="D123" t="s">
        <v>3428</v>
      </c>
      <c r="F123" t="s">
        <v>3393</v>
      </c>
      <c r="G123" t="s">
        <v>3393</v>
      </c>
      <c r="H123" t="s">
        <v>3394</v>
      </c>
      <c r="I123" t="s">
        <v>3395</v>
      </c>
      <c r="J123" t="s">
        <v>3395</v>
      </c>
      <c r="K123" t="s">
        <v>3394</v>
      </c>
      <c r="L123" t="s">
        <v>3396</v>
      </c>
      <c r="Q123">
        <v>1</v>
      </c>
      <c r="R123" t="s">
        <v>3397</v>
      </c>
      <c r="AE123" t="s">
        <v>3394</v>
      </c>
      <c r="AK123" t="s">
        <v>3394</v>
      </c>
      <c r="AL123" t="s">
        <v>3394</v>
      </c>
      <c r="AM123" t="s">
        <v>3394</v>
      </c>
      <c r="AN123" t="s">
        <v>3394</v>
      </c>
      <c r="AO123" t="s">
        <v>3394</v>
      </c>
      <c r="AP123" t="s">
        <v>3394</v>
      </c>
      <c r="AQ123" t="s">
        <v>3394</v>
      </c>
      <c r="AR123" t="s">
        <v>3394</v>
      </c>
      <c r="AS123" t="s">
        <v>3394</v>
      </c>
      <c r="AT123" t="s">
        <v>3394</v>
      </c>
      <c r="AU123" t="s">
        <v>3394</v>
      </c>
      <c r="AV123" t="s">
        <v>3394</v>
      </c>
      <c r="AW123" t="s">
        <v>3394</v>
      </c>
      <c r="AX123" t="s">
        <v>3394</v>
      </c>
      <c r="AZ123" t="s">
        <v>3394</v>
      </c>
    </row>
    <row r="124" spans="1:52" x14ac:dyDescent="0.3">
      <c r="A124" s="1" t="s">
        <v>3648</v>
      </c>
      <c r="B124" t="s">
        <v>3649</v>
      </c>
      <c r="C124" t="s">
        <v>643</v>
      </c>
      <c r="D124" t="s">
        <v>3428</v>
      </c>
      <c r="F124" t="s">
        <v>3393</v>
      </c>
      <c r="G124" t="s">
        <v>3393</v>
      </c>
      <c r="H124" t="s">
        <v>3394</v>
      </c>
      <c r="I124" t="s">
        <v>3395</v>
      </c>
      <c r="J124" t="s">
        <v>3395</v>
      </c>
      <c r="K124" t="s">
        <v>3394</v>
      </c>
      <c r="L124" t="s">
        <v>3396</v>
      </c>
      <c r="Q124">
        <v>1</v>
      </c>
      <c r="R124" t="s">
        <v>3397</v>
      </c>
      <c r="AE124" t="s">
        <v>3394</v>
      </c>
      <c r="AK124" t="s">
        <v>3394</v>
      </c>
      <c r="AL124" t="s">
        <v>3394</v>
      </c>
      <c r="AM124" t="s">
        <v>3394</v>
      </c>
      <c r="AN124" t="s">
        <v>3394</v>
      </c>
      <c r="AO124" t="s">
        <v>3394</v>
      </c>
      <c r="AP124" t="s">
        <v>3394</v>
      </c>
      <c r="AQ124" t="s">
        <v>3394</v>
      </c>
      <c r="AR124" t="s">
        <v>3394</v>
      </c>
      <c r="AS124" t="s">
        <v>3394</v>
      </c>
      <c r="AT124" t="s">
        <v>3394</v>
      </c>
      <c r="AU124" t="s">
        <v>3394</v>
      </c>
      <c r="AV124" t="s">
        <v>3394</v>
      </c>
      <c r="AW124" t="s">
        <v>3394</v>
      </c>
      <c r="AX124" t="s">
        <v>3394</v>
      </c>
      <c r="AZ124" t="s">
        <v>3394</v>
      </c>
    </row>
    <row r="125" spans="1:52" x14ac:dyDescent="0.3">
      <c r="A125" s="1" t="s">
        <v>3650</v>
      </c>
      <c r="B125" t="s">
        <v>3651</v>
      </c>
      <c r="C125" t="s">
        <v>643</v>
      </c>
      <c r="D125" t="s">
        <v>3428</v>
      </c>
      <c r="F125" t="s">
        <v>3393</v>
      </c>
      <c r="G125" t="s">
        <v>3393</v>
      </c>
      <c r="H125" t="s">
        <v>3394</v>
      </c>
      <c r="I125" t="s">
        <v>3395</v>
      </c>
      <c r="J125" t="s">
        <v>3395</v>
      </c>
      <c r="K125" t="s">
        <v>3394</v>
      </c>
      <c r="L125" t="s">
        <v>3396</v>
      </c>
      <c r="Q125">
        <v>1</v>
      </c>
      <c r="R125" t="s">
        <v>3397</v>
      </c>
      <c r="AE125" t="s">
        <v>3394</v>
      </c>
      <c r="AK125" t="s">
        <v>3394</v>
      </c>
      <c r="AL125" t="s">
        <v>3394</v>
      </c>
      <c r="AM125" t="s">
        <v>3394</v>
      </c>
      <c r="AN125" t="s">
        <v>3394</v>
      </c>
      <c r="AO125" t="s">
        <v>3394</v>
      </c>
      <c r="AP125" t="s">
        <v>3394</v>
      </c>
      <c r="AQ125" t="s">
        <v>3394</v>
      </c>
      <c r="AR125" t="s">
        <v>3394</v>
      </c>
      <c r="AS125" t="s">
        <v>3394</v>
      </c>
      <c r="AT125" t="s">
        <v>3394</v>
      </c>
      <c r="AU125" t="s">
        <v>3394</v>
      </c>
      <c r="AV125" t="s">
        <v>3394</v>
      </c>
      <c r="AW125" t="s">
        <v>3394</v>
      </c>
      <c r="AX125" t="s">
        <v>3394</v>
      </c>
      <c r="AZ125" t="s">
        <v>3394</v>
      </c>
    </row>
    <row r="126" spans="1:52" x14ac:dyDescent="0.3">
      <c r="A126" s="1" t="s">
        <v>3652</v>
      </c>
      <c r="B126" t="s">
        <v>3653</v>
      </c>
      <c r="C126" t="s">
        <v>643</v>
      </c>
      <c r="D126" t="s">
        <v>3428</v>
      </c>
      <c r="F126" t="s">
        <v>3393</v>
      </c>
      <c r="G126" t="s">
        <v>3393</v>
      </c>
      <c r="H126" t="s">
        <v>3394</v>
      </c>
      <c r="I126" t="s">
        <v>3395</v>
      </c>
      <c r="J126" t="s">
        <v>3395</v>
      </c>
      <c r="K126" t="s">
        <v>3394</v>
      </c>
      <c r="L126" t="s">
        <v>3396</v>
      </c>
      <c r="Q126">
        <v>1</v>
      </c>
      <c r="R126" t="s">
        <v>3397</v>
      </c>
      <c r="AE126" t="s">
        <v>3394</v>
      </c>
      <c r="AK126" t="s">
        <v>3394</v>
      </c>
      <c r="AL126" t="s">
        <v>3394</v>
      </c>
      <c r="AM126" t="s">
        <v>3394</v>
      </c>
      <c r="AN126" t="s">
        <v>3394</v>
      </c>
      <c r="AO126" t="s">
        <v>3394</v>
      </c>
      <c r="AP126" t="s">
        <v>3394</v>
      </c>
      <c r="AQ126" t="s">
        <v>3394</v>
      </c>
      <c r="AR126" t="s">
        <v>3394</v>
      </c>
      <c r="AS126" t="s">
        <v>3394</v>
      </c>
      <c r="AT126" t="s">
        <v>3394</v>
      </c>
      <c r="AU126" t="s">
        <v>3394</v>
      </c>
      <c r="AV126" t="s">
        <v>3394</v>
      </c>
      <c r="AW126" t="s">
        <v>3394</v>
      </c>
      <c r="AX126" t="s">
        <v>3394</v>
      </c>
      <c r="AZ126" t="s">
        <v>3394</v>
      </c>
    </row>
    <row r="127" spans="1:52" x14ac:dyDescent="0.3">
      <c r="A127" s="1" t="s">
        <v>3654</v>
      </c>
      <c r="B127" t="s">
        <v>3655</v>
      </c>
      <c r="C127" t="s">
        <v>643</v>
      </c>
      <c r="D127" t="s">
        <v>3428</v>
      </c>
      <c r="F127" t="s">
        <v>3393</v>
      </c>
      <c r="G127" t="s">
        <v>3393</v>
      </c>
      <c r="H127" t="s">
        <v>3394</v>
      </c>
      <c r="I127" t="s">
        <v>3395</v>
      </c>
      <c r="J127" t="s">
        <v>3395</v>
      </c>
      <c r="K127" t="s">
        <v>3394</v>
      </c>
      <c r="L127" t="s">
        <v>3396</v>
      </c>
      <c r="Q127">
        <v>1</v>
      </c>
      <c r="R127" t="s">
        <v>3397</v>
      </c>
      <c r="AE127" t="s">
        <v>3394</v>
      </c>
      <c r="AK127" t="s">
        <v>3394</v>
      </c>
      <c r="AL127" t="s">
        <v>3394</v>
      </c>
      <c r="AM127" t="s">
        <v>3394</v>
      </c>
      <c r="AN127" t="s">
        <v>3394</v>
      </c>
      <c r="AO127" t="s">
        <v>3394</v>
      </c>
      <c r="AP127" t="s">
        <v>3394</v>
      </c>
      <c r="AQ127" t="s">
        <v>3394</v>
      </c>
      <c r="AR127" t="s">
        <v>3394</v>
      </c>
      <c r="AS127" t="s">
        <v>3394</v>
      </c>
      <c r="AT127" t="s">
        <v>3394</v>
      </c>
      <c r="AU127" t="s">
        <v>3394</v>
      </c>
      <c r="AV127" t="s">
        <v>3394</v>
      </c>
      <c r="AW127" t="s">
        <v>3394</v>
      </c>
      <c r="AX127" t="s">
        <v>3394</v>
      </c>
      <c r="AZ127" t="s">
        <v>3394</v>
      </c>
    </row>
    <row r="128" spans="1:52" x14ac:dyDescent="0.3">
      <c r="A128" s="1" t="s">
        <v>3656</v>
      </c>
      <c r="B128" t="s">
        <v>3657</v>
      </c>
      <c r="C128" t="s">
        <v>643</v>
      </c>
      <c r="D128" t="s">
        <v>3428</v>
      </c>
      <c r="F128" t="s">
        <v>3393</v>
      </c>
      <c r="G128" t="s">
        <v>3393</v>
      </c>
      <c r="H128" t="s">
        <v>3394</v>
      </c>
      <c r="I128" t="s">
        <v>3395</v>
      </c>
      <c r="J128" t="s">
        <v>3395</v>
      </c>
      <c r="K128" t="s">
        <v>3394</v>
      </c>
      <c r="L128" t="s">
        <v>3396</v>
      </c>
      <c r="Q128">
        <v>1</v>
      </c>
      <c r="R128" t="s">
        <v>3397</v>
      </c>
      <c r="AE128" t="s">
        <v>3394</v>
      </c>
      <c r="AK128" t="s">
        <v>3394</v>
      </c>
      <c r="AL128" t="s">
        <v>3394</v>
      </c>
      <c r="AM128" t="s">
        <v>3394</v>
      </c>
      <c r="AN128" t="s">
        <v>3394</v>
      </c>
      <c r="AO128" t="s">
        <v>3394</v>
      </c>
      <c r="AP128" t="s">
        <v>3394</v>
      </c>
      <c r="AQ128" t="s">
        <v>3394</v>
      </c>
      <c r="AR128" t="s">
        <v>3394</v>
      </c>
      <c r="AS128" t="s">
        <v>3394</v>
      </c>
      <c r="AT128" t="s">
        <v>3394</v>
      </c>
      <c r="AU128" t="s">
        <v>3394</v>
      </c>
      <c r="AV128" t="s">
        <v>3394</v>
      </c>
      <c r="AW128" t="s">
        <v>3394</v>
      </c>
      <c r="AX128" t="s">
        <v>3394</v>
      </c>
      <c r="AZ128" t="s">
        <v>3394</v>
      </c>
    </row>
    <row r="129" spans="1:52" x14ac:dyDescent="0.3">
      <c r="A129" s="1" t="s">
        <v>3658</v>
      </c>
      <c r="B129" t="s">
        <v>3659</v>
      </c>
      <c r="C129" t="s">
        <v>643</v>
      </c>
      <c r="D129" t="s">
        <v>3428</v>
      </c>
      <c r="F129" t="s">
        <v>3393</v>
      </c>
      <c r="G129" t="s">
        <v>3393</v>
      </c>
      <c r="H129" t="s">
        <v>3394</v>
      </c>
      <c r="I129" t="s">
        <v>3395</v>
      </c>
      <c r="J129" t="s">
        <v>3395</v>
      </c>
      <c r="K129" t="s">
        <v>3394</v>
      </c>
      <c r="L129" t="s">
        <v>3396</v>
      </c>
      <c r="Q129">
        <v>1</v>
      </c>
      <c r="R129" t="s">
        <v>3397</v>
      </c>
      <c r="AE129" t="s">
        <v>3394</v>
      </c>
      <c r="AK129" t="s">
        <v>3394</v>
      </c>
      <c r="AL129" t="s">
        <v>3394</v>
      </c>
      <c r="AM129" t="s">
        <v>3394</v>
      </c>
      <c r="AN129" t="s">
        <v>3394</v>
      </c>
      <c r="AO129" t="s">
        <v>3394</v>
      </c>
      <c r="AP129" t="s">
        <v>3394</v>
      </c>
      <c r="AQ129" t="s">
        <v>3394</v>
      </c>
      <c r="AR129" t="s">
        <v>3394</v>
      </c>
      <c r="AS129" t="s">
        <v>3394</v>
      </c>
      <c r="AT129" t="s">
        <v>3394</v>
      </c>
      <c r="AU129" t="s">
        <v>3394</v>
      </c>
      <c r="AV129" t="s">
        <v>3394</v>
      </c>
      <c r="AW129" t="s">
        <v>3394</v>
      </c>
      <c r="AX129" t="s">
        <v>3394</v>
      </c>
      <c r="AZ129" t="s">
        <v>3394</v>
      </c>
    </row>
    <row r="130" spans="1:52" x14ac:dyDescent="0.3">
      <c r="A130" s="1" t="s">
        <v>3660</v>
      </c>
      <c r="B130" t="s">
        <v>3661</v>
      </c>
      <c r="C130" t="s">
        <v>643</v>
      </c>
      <c r="D130" t="s">
        <v>3428</v>
      </c>
      <c r="F130" t="s">
        <v>3393</v>
      </c>
      <c r="G130" t="s">
        <v>3393</v>
      </c>
      <c r="H130" t="s">
        <v>3394</v>
      </c>
      <c r="I130" t="s">
        <v>3395</v>
      </c>
      <c r="J130" t="s">
        <v>3395</v>
      </c>
      <c r="K130" t="s">
        <v>3394</v>
      </c>
      <c r="L130" t="s">
        <v>3396</v>
      </c>
      <c r="Q130">
        <v>1</v>
      </c>
      <c r="R130" t="s">
        <v>3397</v>
      </c>
      <c r="AE130" t="s">
        <v>3394</v>
      </c>
      <c r="AK130" t="s">
        <v>3394</v>
      </c>
      <c r="AL130" t="s">
        <v>3394</v>
      </c>
      <c r="AM130" t="s">
        <v>3394</v>
      </c>
      <c r="AN130" t="s">
        <v>3394</v>
      </c>
      <c r="AO130" t="s">
        <v>3394</v>
      </c>
      <c r="AP130" t="s">
        <v>3394</v>
      </c>
      <c r="AQ130" t="s">
        <v>3394</v>
      </c>
      <c r="AR130" t="s">
        <v>3394</v>
      </c>
      <c r="AS130" t="s">
        <v>3394</v>
      </c>
      <c r="AT130" t="s">
        <v>3394</v>
      </c>
      <c r="AU130" t="s">
        <v>3394</v>
      </c>
      <c r="AV130" t="s">
        <v>3394</v>
      </c>
      <c r="AW130" t="s">
        <v>3394</v>
      </c>
      <c r="AX130" t="s">
        <v>3394</v>
      </c>
      <c r="AZ130" t="s">
        <v>3394</v>
      </c>
    </row>
    <row r="131" spans="1:52" x14ac:dyDescent="0.3">
      <c r="A131" s="1" t="s">
        <v>3662</v>
      </c>
      <c r="B131" t="s">
        <v>3663</v>
      </c>
      <c r="C131" t="s">
        <v>643</v>
      </c>
      <c r="D131" t="s">
        <v>3428</v>
      </c>
      <c r="F131" t="s">
        <v>3393</v>
      </c>
      <c r="G131" t="s">
        <v>3393</v>
      </c>
      <c r="H131" t="s">
        <v>3394</v>
      </c>
      <c r="I131" t="s">
        <v>3395</v>
      </c>
      <c r="J131" t="s">
        <v>3395</v>
      </c>
      <c r="K131" t="s">
        <v>3394</v>
      </c>
      <c r="L131" t="s">
        <v>3396</v>
      </c>
      <c r="Q131">
        <v>1</v>
      </c>
      <c r="R131" t="s">
        <v>3397</v>
      </c>
      <c r="AE131" t="s">
        <v>3394</v>
      </c>
      <c r="AK131" t="s">
        <v>3394</v>
      </c>
      <c r="AL131" t="s">
        <v>3394</v>
      </c>
      <c r="AM131" t="s">
        <v>3394</v>
      </c>
      <c r="AN131" t="s">
        <v>3394</v>
      </c>
      <c r="AO131" t="s">
        <v>3394</v>
      </c>
      <c r="AP131" t="s">
        <v>3394</v>
      </c>
      <c r="AQ131" t="s">
        <v>3394</v>
      </c>
      <c r="AR131" t="s">
        <v>3394</v>
      </c>
      <c r="AS131" t="s">
        <v>3394</v>
      </c>
      <c r="AT131" t="s">
        <v>3394</v>
      </c>
      <c r="AU131" t="s">
        <v>3394</v>
      </c>
      <c r="AV131" t="s">
        <v>3394</v>
      </c>
      <c r="AW131" t="s">
        <v>3394</v>
      </c>
      <c r="AX131" t="s">
        <v>3394</v>
      </c>
      <c r="AZ131" t="s">
        <v>3394</v>
      </c>
    </row>
    <row r="132" spans="1:52" x14ac:dyDescent="0.3">
      <c r="A132" s="1" t="s">
        <v>3664</v>
      </c>
      <c r="B132" t="s">
        <v>3665</v>
      </c>
      <c r="C132" t="s">
        <v>643</v>
      </c>
      <c r="D132" t="s">
        <v>3428</v>
      </c>
      <c r="F132" t="s">
        <v>3393</v>
      </c>
      <c r="G132" t="s">
        <v>3393</v>
      </c>
      <c r="H132" t="s">
        <v>3394</v>
      </c>
      <c r="I132" t="s">
        <v>3395</v>
      </c>
      <c r="J132" t="s">
        <v>3395</v>
      </c>
      <c r="K132" t="s">
        <v>3394</v>
      </c>
      <c r="L132" t="s">
        <v>3396</v>
      </c>
      <c r="Q132">
        <v>1</v>
      </c>
      <c r="R132" t="s">
        <v>3397</v>
      </c>
      <c r="AE132" t="s">
        <v>3394</v>
      </c>
      <c r="AK132" t="s">
        <v>3394</v>
      </c>
      <c r="AL132" t="s">
        <v>3394</v>
      </c>
      <c r="AM132" t="s">
        <v>3394</v>
      </c>
      <c r="AN132" t="s">
        <v>3394</v>
      </c>
      <c r="AO132" t="s">
        <v>3394</v>
      </c>
      <c r="AP132" t="s">
        <v>3394</v>
      </c>
      <c r="AQ132" t="s">
        <v>3394</v>
      </c>
      <c r="AR132" t="s">
        <v>3394</v>
      </c>
      <c r="AS132" t="s">
        <v>3394</v>
      </c>
      <c r="AT132" t="s">
        <v>3394</v>
      </c>
      <c r="AU132" t="s">
        <v>3394</v>
      </c>
      <c r="AV132" t="s">
        <v>3394</v>
      </c>
      <c r="AW132" t="s">
        <v>3394</v>
      </c>
      <c r="AX132" t="s">
        <v>3394</v>
      </c>
      <c r="AZ132" t="s">
        <v>3394</v>
      </c>
    </row>
    <row r="133" spans="1:52" x14ac:dyDescent="0.3">
      <c r="A133" s="1" t="s">
        <v>3666</v>
      </c>
      <c r="B133" t="s">
        <v>3667</v>
      </c>
      <c r="C133" t="s">
        <v>643</v>
      </c>
      <c r="D133" t="s">
        <v>3428</v>
      </c>
      <c r="F133" t="s">
        <v>3393</v>
      </c>
      <c r="G133" t="s">
        <v>3393</v>
      </c>
      <c r="H133" t="s">
        <v>3394</v>
      </c>
      <c r="I133" t="s">
        <v>3395</v>
      </c>
      <c r="J133" t="s">
        <v>3395</v>
      </c>
      <c r="K133" t="s">
        <v>3394</v>
      </c>
      <c r="L133" t="s">
        <v>3396</v>
      </c>
      <c r="Q133">
        <v>1</v>
      </c>
      <c r="R133" t="s">
        <v>3397</v>
      </c>
      <c r="AE133" t="s">
        <v>3394</v>
      </c>
      <c r="AK133" t="s">
        <v>3394</v>
      </c>
      <c r="AL133" t="s">
        <v>3394</v>
      </c>
      <c r="AM133" t="s">
        <v>3394</v>
      </c>
      <c r="AN133" t="s">
        <v>3394</v>
      </c>
      <c r="AO133" t="s">
        <v>3394</v>
      </c>
      <c r="AP133" t="s">
        <v>3394</v>
      </c>
      <c r="AQ133" t="s">
        <v>3394</v>
      </c>
      <c r="AR133" t="s">
        <v>3394</v>
      </c>
      <c r="AS133" t="s">
        <v>3394</v>
      </c>
      <c r="AT133" t="s">
        <v>3394</v>
      </c>
      <c r="AU133" t="s">
        <v>3394</v>
      </c>
      <c r="AV133" t="s">
        <v>3394</v>
      </c>
      <c r="AW133" t="s">
        <v>3394</v>
      </c>
      <c r="AX133" t="s">
        <v>3394</v>
      </c>
      <c r="AZ133" t="s">
        <v>3394</v>
      </c>
    </row>
    <row r="134" spans="1:52" x14ac:dyDescent="0.3">
      <c r="A134" s="1" t="s">
        <v>3668</v>
      </c>
      <c r="B134" t="s">
        <v>3669</v>
      </c>
      <c r="C134" t="s">
        <v>643</v>
      </c>
      <c r="D134" t="s">
        <v>3428</v>
      </c>
      <c r="F134" t="s">
        <v>3393</v>
      </c>
      <c r="G134" t="s">
        <v>3393</v>
      </c>
      <c r="H134" t="s">
        <v>3394</v>
      </c>
      <c r="I134" t="s">
        <v>3395</v>
      </c>
      <c r="J134" t="s">
        <v>3395</v>
      </c>
      <c r="K134" t="s">
        <v>3394</v>
      </c>
      <c r="L134" t="s">
        <v>3396</v>
      </c>
      <c r="Q134">
        <v>1</v>
      </c>
      <c r="R134" t="s">
        <v>3397</v>
      </c>
      <c r="AE134" t="s">
        <v>3394</v>
      </c>
      <c r="AK134" t="s">
        <v>3394</v>
      </c>
      <c r="AL134" t="s">
        <v>3394</v>
      </c>
      <c r="AM134" t="s">
        <v>3394</v>
      </c>
      <c r="AN134" t="s">
        <v>3394</v>
      </c>
      <c r="AO134" t="s">
        <v>3394</v>
      </c>
      <c r="AP134" t="s">
        <v>3394</v>
      </c>
      <c r="AQ134" t="s">
        <v>3394</v>
      </c>
      <c r="AR134" t="s">
        <v>3394</v>
      </c>
      <c r="AS134" t="s">
        <v>3394</v>
      </c>
      <c r="AT134" t="s">
        <v>3394</v>
      </c>
      <c r="AU134" t="s">
        <v>3394</v>
      </c>
      <c r="AV134" t="s">
        <v>3394</v>
      </c>
      <c r="AW134" t="s">
        <v>3394</v>
      </c>
      <c r="AX134" t="s">
        <v>3394</v>
      </c>
      <c r="AZ134" t="s">
        <v>3394</v>
      </c>
    </row>
    <row r="135" spans="1:52" x14ac:dyDescent="0.3">
      <c r="A135" s="1" t="s">
        <v>3670</v>
      </c>
      <c r="B135" t="s">
        <v>3671</v>
      </c>
      <c r="C135" t="s">
        <v>643</v>
      </c>
      <c r="D135" t="s">
        <v>3428</v>
      </c>
      <c r="F135" t="s">
        <v>3393</v>
      </c>
      <c r="G135" t="s">
        <v>3393</v>
      </c>
      <c r="H135" t="s">
        <v>3394</v>
      </c>
      <c r="I135" t="s">
        <v>3395</v>
      </c>
      <c r="J135" t="s">
        <v>3395</v>
      </c>
      <c r="K135" t="s">
        <v>3394</v>
      </c>
      <c r="L135" t="s">
        <v>3396</v>
      </c>
      <c r="Q135">
        <v>1</v>
      </c>
      <c r="R135" t="s">
        <v>3397</v>
      </c>
      <c r="AE135" t="s">
        <v>3394</v>
      </c>
      <c r="AK135" t="s">
        <v>3394</v>
      </c>
      <c r="AL135" t="s">
        <v>3394</v>
      </c>
      <c r="AM135" t="s">
        <v>3394</v>
      </c>
      <c r="AN135" t="s">
        <v>3394</v>
      </c>
      <c r="AO135" t="s">
        <v>3394</v>
      </c>
      <c r="AP135" t="s">
        <v>3394</v>
      </c>
      <c r="AQ135" t="s">
        <v>3394</v>
      </c>
      <c r="AR135" t="s">
        <v>3394</v>
      </c>
      <c r="AS135" t="s">
        <v>3394</v>
      </c>
      <c r="AT135" t="s">
        <v>3394</v>
      </c>
      <c r="AU135" t="s">
        <v>3394</v>
      </c>
      <c r="AV135" t="s">
        <v>3394</v>
      </c>
      <c r="AW135" t="s">
        <v>3394</v>
      </c>
      <c r="AX135" t="s">
        <v>3394</v>
      </c>
      <c r="AZ135" t="s">
        <v>3394</v>
      </c>
    </row>
    <row r="136" spans="1:52" x14ac:dyDescent="0.3">
      <c r="A136" s="1" t="s">
        <v>3672</v>
      </c>
      <c r="B136" t="s">
        <v>3673</v>
      </c>
      <c r="C136" t="s">
        <v>643</v>
      </c>
      <c r="D136" t="s">
        <v>3428</v>
      </c>
      <c r="F136" t="s">
        <v>3393</v>
      </c>
      <c r="G136" t="s">
        <v>3393</v>
      </c>
      <c r="H136" t="s">
        <v>3394</v>
      </c>
      <c r="I136" t="s">
        <v>3395</v>
      </c>
      <c r="J136" t="s">
        <v>3395</v>
      </c>
      <c r="K136" t="s">
        <v>3394</v>
      </c>
      <c r="L136" t="s">
        <v>3396</v>
      </c>
      <c r="Q136">
        <v>1</v>
      </c>
      <c r="R136" t="s">
        <v>3397</v>
      </c>
      <c r="AE136" t="s">
        <v>3394</v>
      </c>
      <c r="AK136" t="s">
        <v>3394</v>
      </c>
      <c r="AL136" t="s">
        <v>3394</v>
      </c>
      <c r="AM136" t="s">
        <v>3394</v>
      </c>
      <c r="AN136" t="s">
        <v>3394</v>
      </c>
      <c r="AO136" t="s">
        <v>3394</v>
      </c>
      <c r="AP136" t="s">
        <v>3394</v>
      </c>
      <c r="AQ136" t="s">
        <v>3394</v>
      </c>
      <c r="AR136" t="s">
        <v>3394</v>
      </c>
      <c r="AS136" t="s">
        <v>3394</v>
      </c>
      <c r="AT136" t="s">
        <v>3394</v>
      </c>
      <c r="AU136" t="s">
        <v>3394</v>
      </c>
      <c r="AV136" t="s">
        <v>3394</v>
      </c>
      <c r="AW136" t="s">
        <v>3394</v>
      </c>
      <c r="AX136" t="s">
        <v>3394</v>
      </c>
      <c r="AZ136" t="s">
        <v>3394</v>
      </c>
    </row>
    <row r="137" spans="1:52" x14ac:dyDescent="0.3">
      <c r="A137" s="1" t="s">
        <v>3674</v>
      </c>
      <c r="B137" t="s">
        <v>3675</v>
      </c>
      <c r="C137" t="s">
        <v>643</v>
      </c>
      <c r="D137" t="s">
        <v>3428</v>
      </c>
      <c r="F137" t="s">
        <v>3393</v>
      </c>
      <c r="G137" t="s">
        <v>3393</v>
      </c>
      <c r="H137" t="s">
        <v>3394</v>
      </c>
      <c r="I137" t="s">
        <v>3395</v>
      </c>
      <c r="J137" t="s">
        <v>3395</v>
      </c>
      <c r="K137" t="s">
        <v>3394</v>
      </c>
      <c r="L137" t="s">
        <v>3396</v>
      </c>
      <c r="Q137">
        <v>1</v>
      </c>
      <c r="R137" t="s">
        <v>3397</v>
      </c>
      <c r="AE137" t="s">
        <v>3394</v>
      </c>
      <c r="AK137" t="s">
        <v>3394</v>
      </c>
      <c r="AL137" t="s">
        <v>3394</v>
      </c>
      <c r="AM137" t="s">
        <v>3394</v>
      </c>
      <c r="AN137" t="s">
        <v>3394</v>
      </c>
      <c r="AO137" t="s">
        <v>3394</v>
      </c>
      <c r="AP137" t="s">
        <v>3394</v>
      </c>
      <c r="AQ137" t="s">
        <v>3394</v>
      </c>
      <c r="AR137" t="s">
        <v>3394</v>
      </c>
      <c r="AS137" t="s">
        <v>3394</v>
      </c>
      <c r="AT137" t="s">
        <v>3394</v>
      </c>
      <c r="AU137" t="s">
        <v>3394</v>
      </c>
      <c r="AV137" t="s">
        <v>3394</v>
      </c>
      <c r="AW137" t="s">
        <v>3394</v>
      </c>
      <c r="AX137" t="s">
        <v>3394</v>
      </c>
      <c r="AZ137" t="s">
        <v>3394</v>
      </c>
    </row>
    <row r="138" spans="1:52" x14ac:dyDescent="0.3">
      <c r="A138" s="1" t="s">
        <v>3676</v>
      </c>
      <c r="B138" t="s">
        <v>3677</v>
      </c>
      <c r="C138" t="s">
        <v>643</v>
      </c>
      <c r="D138" t="s">
        <v>3428</v>
      </c>
      <c r="F138" t="s">
        <v>3393</v>
      </c>
      <c r="G138" t="s">
        <v>3393</v>
      </c>
      <c r="H138" t="s">
        <v>3394</v>
      </c>
      <c r="I138" t="s">
        <v>3395</v>
      </c>
      <c r="J138" t="s">
        <v>3395</v>
      </c>
      <c r="K138" t="s">
        <v>3394</v>
      </c>
      <c r="L138" t="s">
        <v>3396</v>
      </c>
      <c r="Q138">
        <v>1</v>
      </c>
      <c r="R138" t="s">
        <v>3397</v>
      </c>
      <c r="AE138" t="s">
        <v>3394</v>
      </c>
      <c r="AK138" t="s">
        <v>3394</v>
      </c>
      <c r="AL138" t="s">
        <v>3394</v>
      </c>
      <c r="AM138" t="s">
        <v>3394</v>
      </c>
      <c r="AN138" t="s">
        <v>3394</v>
      </c>
      <c r="AO138" t="s">
        <v>3394</v>
      </c>
      <c r="AP138" t="s">
        <v>3394</v>
      </c>
      <c r="AQ138" t="s">
        <v>3394</v>
      </c>
      <c r="AR138" t="s">
        <v>3394</v>
      </c>
      <c r="AS138" t="s">
        <v>3394</v>
      </c>
      <c r="AT138" t="s">
        <v>3394</v>
      </c>
      <c r="AU138" t="s">
        <v>3394</v>
      </c>
      <c r="AV138" t="s">
        <v>3394</v>
      </c>
      <c r="AW138" t="s">
        <v>3394</v>
      </c>
      <c r="AX138" t="s">
        <v>3394</v>
      </c>
      <c r="AZ138" t="s">
        <v>3394</v>
      </c>
    </row>
    <row r="139" spans="1:52" x14ac:dyDescent="0.3">
      <c r="A139" s="1" t="s">
        <v>3678</v>
      </c>
      <c r="B139" t="s">
        <v>3679</v>
      </c>
      <c r="C139" t="s">
        <v>643</v>
      </c>
      <c r="D139" t="s">
        <v>3428</v>
      </c>
      <c r="F139" t="s">
        <v>3393</v>
      </c>
      <c r="G139" t="s">
        <v>3393</v>
      </c>
      <c r="H139" t="s">
        <v>3394</v>
      </c>
      <c r="I139" t="s">
        <v>3395</v>
      </c>
      <c r="J139" t="s">
        <v>3395</v>
      </c>
      <c r="K139" t="s">
        <v>3394</v>
      </c>
      <c r="L139" t="s">
        <v>3396</v>
      </c>
      <c r="Q139">
        <v>1</v>
      </c>
      <c r="R139" t="s">
        <v>3397</v>
      </c>
      <c r="AE139" t="s">
        <v>3394</v>
      </c>
      <c r="AK139" t="s">
        <v>3394</v>
      </c>
      <c r="AL139" t="s">
        <v>3394</v>
      </c>
      <c r="AM139" t="s">
        <v>3394</v>
      </c>
      <c r="AN139" t="s">
        <v>3394</v>
      </c>
      <c r="AO139" t="s">
        <v>3394</v>
      </c>
      <c r="AP139" t="s">
        <v>3394</v>
      </c>
      <c r="AQ139" t="s">
        <v>3394</v>
      </c>
      <c r="AR139" t="s">
        <v>3394</v>
      </c>
      <c r="AS139" t="s">
        <v>3394</v>
      </c>
      <c r="AT139" t="s">
        <v>3394</v>
      </c>
      <c r="AU139" t="s">
        <v>3394</v>
      </c>
      <c r="AV139" t="s">
        <v>3394</v>
      </c>
      <c r="AW139" t="s">
        <v>3394</v>
      </c>
      <c r="AX139" t="s">
        <v>3394</v>
      </c>
      <c r="AZ139" t="s">
        <v>3394</v>
      </c>
    </row>
    <row r="140" spans="1:52" x14ac:dyDescent="0.3">
      <c r="A140" s="1" t="s">
        <v>3680</v>
      </c>
      <c r="B140" t="s">
        <v>3681</v>
      </c>
      <c r="C140" t="s">
        <v>643</v>
      </c>
      <c r="D140" t="s">
        <v>3428</v>
      </c>
      <c r="F140" t="s">
        <v>3393</v>
      </c>
      <c r="G140" t="s">
        <v>3393</v>
      </c>
      <c r="H140" t="s">
        <v>3394</v>
      </c>
      <c r="I140" t="s">
        <v>3395</v>
      </c>
      <c r="J140" t="s">
        <v>3395</v>
      </c>
      <c r="K140" t="s">
        <v>3394</v>
      </c>
      <c r="L140" t="s">
        <v>3396</v>
      </c>
      <c r="Q140">
        <v>1</v>
      </c>
      <c r="R140" t="s">
        <v>3397</v>
      </c>
      <c r="AE140" t="s">
        <v>3394</v>
      </c>
      <c r="AK140" t="s">
        <v>3394</v>
      </c>
      <c r="AL140" t="s">
        <v>3394</v>
      </c>
      <c r="AM140" t="s">
        <v>3394</v>
      </c>
      <c r="AN140" t="s">
        <v>3394</v>
      </c>
      <c r="AO140" t="s">
        <v>3394</v>
      </c>
      <c r="AP140" t="s">
        <v>3394</v>
      </c>
      <c r="AQ140" t="s">
        <v>3394</v>
      </c>
      <c r="AR140" t="s">
        <v>3394</v>
      </c>
      <c r="AS140" t="s">
        <v>3394</v>
      </c>
      <c r="AT140" t="s">
        <v>3394</v>
      </c>
      <c r="AU140" t="s">
        <v>3394</v>
      </c>
      <c r="AV140" t="s">
        <v>3394</v>
      </c>
      <c r="AW140" t="s">
        <v>3394</v>
      </c>
      <c r="AX140" t="s">
        <v>3394</v>
      </c>
      <c r="AZ140" t="s">
        <v>3394</v>
      </c>
    </row>
    <row r="141" spans="1:52" x14ac:dyDescent="0.3">
      <c r="A141" s="1" t="s">
        <v>3682</v>
      </c>
      <c r="B141" t="s">
        <v>3683</v>
      </c>
      <c r="C141" t="s">
        <v>643</v>
      </c>
      <c r="D141" t="s">
        <v>3428</v>
      </c>
      <c r="F141" t="s">
        <v>3393</v>
      </c>
      <c r="G141" t="s">
        <v>3393</v>
      </c>
      <c r="H141" t="s">
        <v>3394</v>
      </c>
      <c r="I141" t="s">
        <v>3395</v>
      </c>
      <c r="J141" t="s">
        <v>3395</v>
      </c>
      <c r="K141" t="s">
        <v>3394</v>
      </c>
      <c r="L141" t="s">
        <v>3396</v>
      </c>
      <c r="Q141">
        <v>1</v>
      </c>
      <c r="R141" t="s">
        <v>3397</v>
      </c>
      <c r="AE141" t="s">
        <v>3394</v>
      </c>
      <c r="AK141" t="s">
        <v>3394</v>
      </c>
      <c r="AL141" t="s">
        <v>3394</v>
      </c>
      <c r="AM141" t="s">
        <v>3394</v>
      </c>
      <c r="AN141" t="s">
        <v>3394</v>
      </c>
      <c r="AO141" t="s">
        <v>3394</v>
      </c>
      <c r="AP141" t="s">
        <v>3394</v>
      </c>
      <c r="AQ141" t="s">
        <v>3394</v>
      </c>
      <c r="AR141" t="s">
        <v>3394</v>
      </c>
      <c r="AS141" t="s">
        <v>3394</v>
      </c>
      <c r="AT141" t="s">
        <v>3394</v>
      </c>
      <c r="AU141" t="s">
        <v>3394</v>
      </c>
      <c r="AV141" t="s">
        <v>3394</v>
      </c>
      <c r="AW141" t="s">
        <v>3394</v>
      </c>
      <c r="AX141" t="s">
        <v>3394</v>
      </c>
      <c r="AZ141" t="s">
        <v>3394</v>
      </c>
    </row>
    <row r="142" spans="1:52" x14ac:dyDescent="0.3">
      <c r="A142" s="1" t="s">
        <v>3684</v>
      </c>
      <c r="B142" t="s">
        <v>3685</v>
      </c>
      <c r="C142" t="s">
        <v>643</v>
      </c>
      <c r="D142" t="s">
        <v>3428</v>
      </c>
      <c r="F142" t="s">
        <v>3393</v>
      </c>
      <c r="G142" t="s">
        <v>3393</v>
      </c>
      <c r="H142" t="s">
        <v>3394</v>
      </c>
      <c r="I142" t="s">
        <v>3395</v>
      </c>
      <c r="J142" t="s">
        <v>3395</v>
      </c>
      <c r="K142" t="s">
        <v>3394</v>
      </c>
      <c r="L142" t="s">
        <v>3396</v>
      </c>
      <c r="Q142">
        <v>1</v>
      </c>
      <c r="R142" t="s">
        <v>3397</v>
      </c>
      <c r="AE142" t="s">
        <v>3394</v>
      </c>
      <c r="AK142" t="s">
        <v>3394</v>
      </c>
      <c r="AL142" t="s">
        <v>3394</v>
      </c>
      <c r="AM142" t="s">
        <v>3394</v>
      </c>
      <c r="AN142" t="s">
        <v>3394</v>
      </c>
      <c r="AO142" t="s">
        <v>3394</v>
      </c>
      <c r="AP142" t="s">
        <v>3394</v>
      </c>
      <c r="AQ142" t="s">
        <v>3394</v>
      </c>
      <c r="AR142" t="s">
        <v>3394</v>
      </c>
      <c r="AS142" t="s">
        <v>3394</v>
      </c>
      <c r="AT142" t="s">
        <v>3394</v>
      </c>
      <c r="AU142" t="s">
        <v>3394</v>
      </c>
      <c r="AV142" t="s">
        <v>3394</v>
      </c>
      <c r="AW142" t="s">
        <v>3394</v>
      </c>
      <c r="AX142" t="s">
        <v>3394</v>
      </c>
      <c r="AZ142" t="s">
        <v>3394</v>
      </c>
    </row>
    <row r="143" spans="1:52" x14ac:dyDescent="0.3">
      <c r="A143" s="1" t="s">
        <v>3686</v>
      </c>
      <c r="B143" t="s">
        <v>3687</v>
      </c>
      <c r="C143" t="s">
        <v>643</v>
      </c>
      <c r="D143" t="s">
        <v>3428</v>
      </c>
      <c r="F143" t="s">
        <v>3393</v>
      </c>
      <c r="G143" t="s">
        <v>3393</v>
      </c>
      <c r="H143" t="s">
        <v>3394</v>
      </c>
      <c r="I143" t="s">
        <v>3395</v>
      </c>
      <c r="J143" t="s">
        <v>3395</v>
      </c>
      <c r="K143" t="s">
        <v>3394</v>
      </c>
      <c r="L143" t="s">
        <v>3396</v>
      </c>
      <c r="Q143">
        <v>1</v>
      </c>
      <c r="R143" t="s">
        <v>3397</v>
      </c>
      <c r="AE143" t="s">
        <v>3394</v>
      </c>
      <c r="AK143" t="s">
        <v>3394</v>
      </c>
      <c r="AL143" t="s">
        <v>3394</v>
      </c>
      <c r="AM143" t="s">
        <v>3394</v>
      </c>
      <c r="AN143" t="s">
        <v>3394</v>
      </c>
      <c r="AO143" t="s">
        <v>3394</v>
      </c>
      <c r="AP143" t="s">
        <v>3394</v>
      </c>
      <c r="AQ143" t="s">
        <v>3394</v>
      </c>
      <c r="AR143" t="s">
        <v>3394</v>
      </c>
      <c r="AS143" t="s">
        <v>3394</v>
      </c>
      <c r="AT143" t="s">
        <v>3394</v>
      </c>
      <c r="AU143" t="s">
        <v>3394</v>
      </c>
      <c r="AV143" t="s">
        <v>3394</v>
      </c>
      <c r="AW143" t="s">
        <v>3394</v>
      </c>
      <c r="AX143" t="s">
        <v>3394</v>
      </c>
      <c r="AZ143" t="s">
        <v>3394</v>
      </c>
    </row>
    <row r="144" spans="1:52" x14ac:dyDescent="0.3">
      <c r="A144" s="1" t="s">
        <v>3688</v>
      </c>
      <c r="B144" t="s">
        <v>3689</v>
      </c>
      <c r="C144" t="s">
        <v>643</v>
      </c>
      <c r="D144" t="s">
        <v>3428</v>
      </c>
      <c r="F144" t="s">
        <v>3393</v>
      </c>
      <c r="G144" t="s">
        <v>3393</v>
      </c>
      <c r="H144" t="s">
        <v>3394</v>
      </c>
      <c r="I144" t="s">
        <v>3395</v>
      </c>
      <c r="J144" t="s">
        <v>3395</v>
      </c>
      <c r="K144" t="s">
        <v>3394</v>
      </c>
      <c r="L144" t="s">
        <v>3396</v>
      </c>
      <c r="Q144">
        <v>1</v>
      </c>
      <c r="R144" t="s">
        <v>3397</v>
      </c>
      <c r="AE144" t="s">
        <v>3394</v>
      </c>
      <c r="AK144" t="s">
        <v>3394</v>
      </c>
      <c r="AL144" t="s">
        <v>3394</v>
      </c>
      <c r="AM144" t="s">
        <v>3394</v>
      </c>
      <c r="AN144" t="s">
        <v>3394</v>
      </c>
      <c r="AO144" t="s">
        <v>3394</v>
      </c>
      <c r="AP144" t="s">
        <v>3394</v>
      </c>
      <c r="AQ144" t="s">
        <v>3394</v>
      </c>
      <c r="AR144" t="s">
        <v>3394</v>
      </c>
      <c r="AS144" t="s">
        <v>3394</v>
      </c>
      <c r="AT144" t="s">
        <v>3394</v>
      </c>
      <c r="AU144" t="s">
        <v>3394</v>
      </c>
      <c r="AV144" t="s">
        <v>3394</v>
      </c>
      <c r="AW144" t="s">
        <v>3394</v>
      </c>
      <c r="AX144" t="s">
        <v>3394</v>
      </c>
      <c r="AZ144" t="s">
        <v>3394</v>
      </c>
    </row>
    <row r="145" spans="1:52" x14ac:dyDescent="0.3">
      <c r="A145" s="1" t="s">
        <v>3690</v>
      </c>
      <c r="B145" t="s">
        <v>3691</v>
      </c>
      <c r="C145" t="s">
        <v>643</v>
      </c>
      <c r="D145" t="s">
        <v>3428</v>
      </c>
      <c r="F145" t="s">
        <v>3393</v>
      </c>
      <c r="G145" t="s">
        <v>3393</v>
      </c>
      <c r="H145" t="s">
        <v>3394</v>
      </c>
      <c r="I145" t="s">
        <v>3395</v>
      </c>
      <c r="J145" t="s">
        <v>3395</v>
      </c>
      <c r="K145" t="s">
        <v>3394</v>
      </c>
      <c r="L145" t="s">
        <v>3396</v>
      </c>
      <c r="Q145">
        <v>1</v>
      </c>
      <c r="R145" t="s">
        <v>3397</v>
      </c>
      <c r="AE145" t="s">
        <v>3394</v>
      </c>
      <c r="AK145" t="s">
        <v>3394</v>
      </c>
      <c r="AL145" t="s">
        <v>3394</v>
      </c>
      <c r="AM145" t="s">
        <v>3394</v>
      </c>
      <c r="AN145" t="s">
        <v>3394</v>
      </c>
      <c r="AO145" t="s">
        <v>3394</v>
      </c>
      <c r="AP145" t="s">
        <v>3394</v>
      </c>
      <c r="AQ145" t="s">
        <v>3394</v>
      </c>
      <c r="AR145" t="s">
        <v>3394</v>
      </c>
      <c r="AS145" t="s">
        <v>3394</v>
      </c>
      <c r="AT145" t="s">
        <v>3394</v>
      </c>
      <c r="AU145" t="s">
        <v>3394</v>
      </c>
      <c r="AV145" t="s">
        <v>3394</v>
      </c>
      <c r="AW145" t="s">
        <v>3394</v>
      </c>
      <c r="AX145" t="s">
        <v>3394</v>
      </c>
      <c r="AZ145" t="s">
        <v>3394</v>
      </c>
    </row>
    <row r="146" spans="1:52" x14ac:dyDescent="0.3">
      <c r="A146" s="1" t="s">
        <v>3692</v>
      </c>
      <c r="B146" t="s">
        <v>3693</v>
      </c>
      <c r="C146" t="s">
        <v>643</v>
      </c>
      <c r="D146" t="s">
        <v>3428</v>
      </c>
      <c r="F146" t="s">
        <v>3393</v>
      </c>
      <c r="G146" t="s">
        <v>3393</v>
      </c>
      <c r="H146" t="s">
        <v>3394</v>
      </c>
      <c r="I146" t="s">
        <v>3395</v>
      </c>
      <c r="J146" t="s">
        <v>3395</v>
      </c>
      <c r="K146" t="s">
        <v>3394</v>
      </c>
      <c r="L146" t="s">
        <v>3396</v>
      </c>
      <c r="Q146">
        <v>1</v>
      </c>
      <c r="R146" t="s">
        <v>3397</v>
      </c>
      <c r="AE146" t="s">
        <v>3394</v>
      </c>
      <c r="AK146" t="s">
        <v>3394</v>
      </c>
      <c r="AL146" t="s">
        <v>3394</v>
      </c>
      <c r="AM146" t="s">
        <v>3394</v>
      </c>
      <c r="AN146" t="s">
        <v>3394</v>
      </c>
      <c r="AO146" t="s">
        <v>3394</v>
      </c>
      <c r="AP146" t="s">
        <v>3394</v>
      </c>
      <c r="AQ146" t="s">
        <v>3394</v>
      </c>
      <c r="AR146" t="s">
        <v>3394</v>
      </c>
      <c r="AS146" t="s">
        <v>3394</v>
      </c>
      <c r="AT146" t="s">
        <v>3394</v>
      </c>
      <c r="AU146" t="s">
        <v>3394</v>
      </c>
      <c r="AV146" t="s">
        <v>3394</v>
      </c>
      <c r="AW146" t="s">
        <v>3394</v>
      </c>
      <c r="AX146" t="s">
        <v>3394</v>
      </c>
      <c r="AZ146" t="s">
        <v>3394</v>
      </c>
    </row>
    <row r="147" spans="1:52" x14ac:dyDescent="0.3">
      <c r="A147" s="1" t="s">
        <v>3694</v>
      </c>
      <c r="B147" t="s">
        <v>3695</v>
      </c>
      <c r="C147" t="s">
        <v>643</v>
      </c>
      <c r="D147" t="s">
        <v>3428</v>
      </c>
      <c r="F147" t="s">
        <v>3393</v>
      </c>
      <c r="G147" t="s">
        <v>3393</v>
      </c>
      <c r="H147" t="s">
        <v>3394</v>
      </c>
      <c r="I147" t="s">
        <v>3395</v>
      </c>
      <c r="J147" t="s">
        <v>3395</v>
      </c>
      <c r="K147" t="s">
        <v>3394</v>
      </c>
      <c r="L147" t="s">
        <v>3396</v>
      </c>
      <c r="Q147">
        <v>1</v>
      </c>
      <c r="R147" t="s">
        <v>3397</v>
      </c>
      <c r="AE147" t="s">
        <v>3394</v>
      </c>
      <c r="AK147" t="s">
        <v>3394</v>
      </c>
      <c r="AL147" t="s">
        <v>3394</v>
      </c>
      <c r="AM147" t="s">
        <v>3394</v>
      </c>
      <c r="AN147" t="s">
        <v>3394</v>
      </c>
      <c r="AO147" t="s">
        <v>3394</v>
      </c>
      <c r="AP147" t="s">
        <v>3394</v>
      </c>
      <c r="AQ147" t="s">
        <v>3394</v>
      </c>
      <c r="AR147" t="s">
        <v>3394</v>
      </c>
      <c r="AS147" t="s">
        <v>3394</v>
      </c>
      <c r="AT147" t="s">
        <v>3394</v>
      </c>
      <c r="AU147" t="s">
        <v>3394</v>
      </c>
      <c r="AV147" t="s">
        <v>3394</v>
      </c>
      <c r="AW147" t="s">
        <v>3394</v>
      </c>
      <c r="AX147" t="s">
        <v>3394</v>
      </c>
      <c r="AZ147" t="s">
        <v>3394</v>
      </c>
    </row>
    <row r="148" spans="1:52" x14ac:dyDescent="0.3">
      <c r="A148" s="1" t="s">
        <v>3696</v>
      </c>
      <c r="B148" t="s">
        <v>3697</v>
      </c>
      <c r="C148" t="s">
        <v>643</v>
      </c>
      <c r="D148" t="s">
        <v>3428</v>
      </c>
      <c r="F148" t="s">
        <v>3393</v>
      </c>
      <c r="G148" t="s">
        <v>3393</v>
      </c>
      <c r="H148" t="s">
        <v>3394</v>
      </c>
      <c r="I148" t="s">
        <v>3395</v>
      </c>
      <c r="J148" t="s">
        <v>3395</v>
      </c>
      <c r="K148" t="s">
        <v>3394</v>
      </c>
      <c r="L148" t="s">
        <v>3396</v>
      </c>
      <c r="Q148">
        <v>1</v>
      </c>
      <c r="R148" t="s">
        <v>3397</v>
      </c>
      <c r="AE148" t="s">
        <v>3394</v>
      </c>
      <c r="AK148" t="s">
        <v>3394</v>
      </c>
      <c r="AL148" t="s">
        <v>3394</v>
      </c>
      <c r="AM148" t="s">
        <v>3394</v>
      </c>
      <c r="AN148" t="s">
        <v>3394</v>
      </c>
      <c r="AO148" t="s">
        <v>3394</v>
      </c>
      <c r="AP148" t="s">
        <v>3394</v>
      </c>
      <c r="AQ148" t="s">
        <v>3394</v>
      </c>
      <c r="AR148" t="s">
        <v>3394</v>
      </c>
      <c r="AS148" t="s">
        <v>3394</v>
      </c>
      <c r="AT148" t="s">
        <v>3394</v>
      </c>
      <c r="AU148" t="s">
        <v>3394</v>
      </c>
      <c r="AV148" t="s">
        <v>3394</v>
      </c>
      <c r="AW148" t="s">
        <v>3394</v>
      </c>
      <c r="AX148" t="s">
        <v>3394</v>
      </c>
      <c r="AZ148" t="s">
        <v>3394</v>
      </c>
    </row>
    <row r="149" spans="1:52" x14ac:dyDescent="0.3">
      <c r="A149" s="1" t="s">
        <v>3698</v>
      </c>
      <c r="B149" t="s">
        <v>3699</v>
      </c>
      <c r="C149" t="s">
        <v>643</v>
      </c>
      <c r="D149" t="s">
        <v>3428</v>
      </c>
      <c r="F149" t="s">
        <v>3393</v>
      </c>
      <c r="G149" t="s">
        <v>3393</v>
      </c>
      <c r="H149" t="s">
        <v>3394</v>
      </c>
      <c r="I149" t="s">
        <v>3395</v>
      </c>
      <c r="J149" t="s">
        <v>3395</v>
      </c>
      <c r="K149" t="s">
        <v>3394</v>
      </c>
      <c r="L149" t="s">
        <v>3396</v>
      </c>
      <c r="Q149">
        <v>1</v>
      </c>
      <c r="R149" t="s">
        <v>3397</v>
      </c>
      <c r="AE149" t="s">
        <v>3394</v>
      </c>
      <c r="AK149" t="s">
        <v>3394</v>
      </c>
      <c r="AL149" t="s">
        <v>3394</v>
      </c>
      <c r="AM149" t="s">
        <v>3394</v>
      </c>
      <c r="AN149" t="s">
        <v>3394</v>
      </c>
      <c r="AO149" t="s">
        <v>3394</v>
      </c>
      <c r="AP149" t="s">
        <v>3394</v>
      </c>
      <c r="AQ149" t="s">
        <v>3394</v>
      </c>
      <c r="AR149" t="s">
        <v>3394</v>
      </c>
      <c r="AS149" t="s">
        <v>3394</v>
      </c>
      <c r="AT149" t="s">
        <v>3394</v>
      </c>
      <c r="AU149" t="s">
        <v>3394</v>
      </c>
      <c r="AV149" t="s">
        <v>3394</v>
      </c>
      <c r="AW149" t="s">
        <v>3394</v>
      </c>
      <c r="AX149" t="s">
        <v>3394</v>
      </c>
      <c r="AZ149" t="s">
        <v>3394</v>
      </c>
    </row>
    <row r="150" spans="1:52" x14ac:dyDescent="0.3">
      <c r="A150" s="1" t="s">
        <v>3700</v>
      </c>
      <c r="B150" t="s">
        <v>3701</v>
      </c>
      <c r="C150" t="s">
        <v>643</v>
      </c>
      <c r="D150" t="s">
        <v>3428</v>
      </c>
      <c r="F150" t="s">
        <v>3393</v>
      </c>
      <c r="G150" t="s">
        <v>3393</v>
      </c>
      <c r="H150" t="s">
        <v>3394</v>
      </c>
      <c r="I150" t="s">
        <v>3395</v>
      </c>
      <c r="J150" t="s">
        <v>3395</v>
      </c>
      <c r="K150" t="s">
        <v>3394</v>
      </c>
      <c r="L150" t="s">
        <v>3396</v>
      </c>
      <c r="Q150">
        <v>1</v>
      </c>
      <c r="R150" t="s">
        <v>3397</v>
      </c>
      <c r="AE150" t="s">
        <v>3394</v>
      </c>
      <c r="AK150" t="s">
        <v>3394</v>
      </c>
      <c r="AL150" t="s">
        <v>3394</v>
      </c>
      <c r="AM150" t="s">
        <v>3394</v>
      </c>
      <c r="AN150" t="s">
        <v>3394</v>
      </c>
      <c r="AO150" t="s">
        <v>3394</v>
      </c>
      <c r="AP150" t="s">
        <v>3394</v>
      </c>
      <c r="AQ150" t="s">
        <v>3394</v>
      </c>
      <c r="AR150" t="s">
        <v>3394</v>
      </c>
      <c r="AS150" t="s">
        <v>3394</v>
      </c>
      <c r="AT150" t="s">
        <v>3394</v>
      </c>
      <c r="AU150" t="s">
        <v>3394</v>
      </c>
      <c r="AV150" t="s">
        <v>3394</v>
      </c>
      <c r="AW150" t="s">
        <v>3394</v>
      </c>
      <c r="AX150" t="s">
        <v>3394</v>
      </c>
      <c r="AZ150" t="s">
        <v>3394</v>
      </c>
    </row>
    <row r="151" spans="1:52" x14ac:dyDescent="0.3">
      <c r="A151" s="1" t="s">
        <v>3702</v>
      </c>
      <c r="B151" t="s">
        <v>3703</v>
      </c>
      <c r="C151" t="s">
        <v>643</v>
      </c>
      <c r="D151" t="s">
        <v>3428</v>
      </c>
      <c r="F151" t="s">
        <v>3393</v>
      </c>
      <c r="G151" t="s">
        <v>3393</v>
      </c>
      <c r="H151" t="s">
        <v>3394</v>
      </c>
      <c r="I151" t="s">
        <v>3395</v>
      </c>
      <c r="J151" t="s">
        <v>3395</v>
      </c>
      <c r="K151" t="s">
        <v>3394</v>
      </c>
      <c r="L151" t="s">
        <v>3396</v>
      </c>
      <c r="Q151">
        <v>1</v>
      </c>
      <c r="R151" t="s">
        <v>3397</v>
      </c>
      <c r="AE151" t="s">
        <v>3394</v>
      </c>
      <c r="AK151" t="s">
        <v>3394</v>
      </c>
      <c r="AL151" t="s">
        <v>3394</v>
      </c>
      <c r="AM151" t="s">
        <v>3394</v>
      </c>
      <c r="AN151" t="s">
        <v>3394</v>
      </c>
      <c r="AO151" t="s">
        <v>3394</v>
      </c>
      <c r="AP151" t="s">
        <v>3394</v>
      </c>
      <c r="AQ151" t="s">
        <v>3394</v>
      </c>
      <c r="AR151" t="s">
        <v>3394</v>
      </c>
      <c r="AS151" t="s">
        <v>3394</v>
      </c>
      <c r="AT151" t="s">
        <v>3394</v>
      </c>
      <c r="AU151" t="s">
        <v>3394</v>
      </c>
      <c r="AV151" t="s">
        <v>3394</v>
      </c>
      <c r="AW151" t="s">
        <v>3394</v>
      </c>
      <c r="AX151" t="s">
        <v>3394</v>
      </c>
      <c r="AZ151" t="s">
        <v>3394</v>
      </c>
    </row>
    <row r="152" spans="1:52" x14ac:dyDescent="0.3">
      <c r="A152" s="1" t="s">
        <v>3704</v>
      </c>
      <c r="B152" t="s">
        <v>3705</v>
      </c>
      <c r="C152" t="s">
        <v>643</v>
      </c>
      <c r="D152" t="s">
        <v>3428</v>
      </c>
      <c r="F152" t="s">
        <v>3393</v>
      </c>
      <c r="G152" t="s">
        <v>3393</v>
      </c>
      <c r="H152" t="s">
        <v>3394</v>
      </c>
      <c r="I152" t="s">
        <v>3395</v>
      </c>
      <c r="J152" t="s">
        <v>3395</v>
      </c>
      <c r="K152" t="s">
        <v>3394</v>
      </c>
      <c r="L152" t="s">
        <v>3396</v>
      </c>
      <c r="Q152">
        <v>1</v>
      </c>
      <c r="R152" t="s">
        <v>3397</v>
      </c>
      <c r="AE152" t="s">
        <v>3394</v>
      </c>
      <c r="AK152" t="s">
        <v>3394</v>
      </c>
      <c r="AL152" t="s">
        <v>3394</v>
      </c>
      <c r="AM152" t="s">
        <v>3394</v>
      </c>
      <c r="AN152" t="s">
        <v>3394</v>
      </c>
      <c r="AO152" t="s">
        <v>3394</v>
      </c>
      <c r="AP152" t="s">
        <v>3394</v>
      </c>
      <c r="AQ152" t="s">
        <v>3394</v>
      </c>
      <c r="AR152" t="s">
        <v>3394</v>
      </c>
      <c r="AS152" t="s">
        <v>3394</v>
      </c>
      <c r="AT152" t="s">
        <v>3394</v>
      </c>
      <c r="AU152" t="s">
        <v>3394</v>
      </c>
      <c r="AV152" t="s">
        <v>3394</v>
      </c>
      <c r="AW152" t="s">
        <v>3394</v>
      </c>
      <c r="AX152" t="s">
        <v>3394</v>
      </c>
      <c r="AZ152" t="s">
        <v>3394</v>
      </c>
    </row>
    <row r="153" spans="1:52" x14ac:dyDescent="0.3">
      <c r="A153" s="1" t="s">
        <v>3706</v>
      </c>
      <c r="B153" t="s">
        <v>3707</v>
      </c>
      <c r="C153" t="s">
        <v>643</v>
      </c>
      <c r="D153" t="s">
        <v>3428</v>
      </c>
      <c r="F153" t="s">
        <v>3393</v>
      </c>
      <c r="G153" t="s">
        <v>3393</v>
      </c>
      <c r="H153" t="s">
        <v>3394</v>
      </c>
      <c r="I153" t="s">
        <v>3395</v>
      </c>
      <c r="J153" t="s">
        <v>3395</v>
      </c>
      <c r="K153" t="s">
        <v>3394</v>
      </c>
      <c r="L153" t="s">
        <v>3396</v>
      </c>
      <c r="Q153">
        <v>1</v>
      </c>
      <c r="R153" t="s">
        <v>3397</v>
      </c>
      <c r="AE153" t="s">
        <v>3394</v>
      </c>
      <c r="AK153" t="s">
        <v>3394</v>
      </c>
      <c r="AL153" t="s">
        <v>3394</v>
      </c>
      <c r="AM153" t="s">
        <v>3394</v>
      </c>
      <c r="AN153" t="s">
        <v>3394</v>
      </c>
      <c r="AO153" t="s">
        <v>3394</v>
      </c>
      <c r="AP153" t="s">
        <v>3394</v>
      </c>
      <c r="AQ153" t="s">
        <v>3394</v>
      </c>
      <c r="AR153" t="s">
        <v>3394</v>
      </c>
      <c r="AS153" t="s">
        <v>3394</v>
      </c>
      <c r="AT153" t="s">
        <v>3394</v>
      </c>
      <c r="AU153" t="s">
        <v>3394</v>
      </c>
      <c r="AV153" t="s">
        <v>3394</v>
      </c>
      <c r="AW153" t="s">
        <v>3394</v>
      </c>
      <c r="AX153" t="s">
        <v>3394</v>
      </c>
      <c r="AZ153" t="s">
        <v>3394</v>
      </c>
    </row>
    <row r="154" spans="1:52" x14ac:dyDescent="0.3">
      <c r="A154" s="1" t="s">
        <v>3708</v>
      </c>
      <c r="B154" t="s">
        <v>3709</v>
      </c>
      <c r="C154" t="s">
        <v>643</v>
      </c>
      <c r="D154" t="s">
        <v>3428</v>
      </c>
      <c r="F154" t="s">
        <v>3393</v>
      </c>
      <c r="G154" t="s">
        <v>3393</v>
      </c>
      <c r="H154" t="s">
        <v>3394</v>
      </c>
      <c r="I154" t="s">
        <v>3395</v>
      </c>
      <c r="J154" t="s">
        <v>3395</v>
      </c>
      <c r="K154" t="s">
        <v>3394</v>
      </c>
      <c r="L154" t="s">
        <v>3396</v>
      </c>
      <c r="Q154">
        <v>1</v>
      </c>
      <c r="R154" t="s">
        <v>3397</v>
      </c>
      <c r="AE154" t="s">
        <v>3394</v>
      </c>
      <c r="AK154" t="s">
        <v>3394</v>
      </c>
      <c r="AL154" t="s">
        <v>3394</v>
      </c>
      <c r="AM154" t="s">
        <v>3394</v>
      </c>
      <c r="AN154" t="s">
        <v>3394</v>
      </c>
      <c r="AO154" t="s">
        <v>3394</v>
      </c>
      <c r="AP154" t="s">
        <v>3394</v>
      </c>
      <c r="AQ154" t="s">
        <v>3394</v>
      </c>
      <c r="AR154" t="s">
        <v>3394</v>
      </c>
      <c r="AS154" t="s">
        <v>3394</v>
      </c>
      <c r="AT154" t="s">
        <v>3394</v>
      </c>
      <c r="AU154" t="s">
        <v>3394</v>
      </c>
      <c r="AV154" t="s">
        <v>3394</v>
      </c>
      <c r="AW154" t="s">
        <v>3394</v>
      </c>
      <c r="AX154" t="s">
        <v>3394</v>
      </c>
      <c r="AZ154" t="s">
        <v>3394</v>
      </c>
    </row>
    <row r="155" spans="1:52" x14ac:dyDescent="0.3">
      <c r="A155" s="1" t="s">
        <v>3710</v>
      </c>
      <c r="B155" t="s">
        <v>3711</v>
      </c>
      <c r="C155" t="s">
        <v>643</v>
      </c>
      <c r="D155" t="s">
        <v>3428</v>
      </c>
      <c r="F155" t="s">
        <v>3393</v>
      </c>
      <c r="G155" t="s">
        <v>3393</v>
      </c>
      <c r="H155" t="s">
        <v>3394</v>
      </c>
      <c r="I155" t="s">
        <v>3395</v>
      </c>
      <c r="J155" t="s">
        <v>3395</v>
      </c>
      <c r="K155" t="s">
        <v>3394</v>
      </c>
      <c r="L155" t="s">
        <v>3396</v>
      </c>
      <c r="Q155">
        <v>1</v>
      </c>
      <c r="R155" t="s">
        <v>3397</v>
      </c>
      <c r="AE155" t="s">
        <v>3394</v>
      </c>
      <c r="AK155" t="s">
        <v>3394</v>
      </c>
      <c r="AL155" t="s">
        <v>3394</v>
      </c>
      <c r="AM155" t="s">
        <v>3394</v>
      </c>
      <c r="AN155" t="s">
        <v>3394</v>
      </c>
      <c r="AO155" t="s">
        <v>3394</v>
      </c>
      <c r="AP155" t="s">
        <v>3394</v>
      </c>
      <c r="AQ155" t="s">
        <v>3394</v>
      </c>
      <c r="AR155" t="s">
        <v>3394</v>
      </c>
      <c r="AS155" t="s">
        <v>3394</v>
      </c>
      <c r="AT155" t="s">
        <v>3394</v>
      </c>
      <c r="AU155" t="s">
        <v>3394</v>
      </c>
      <c r="AV155" t="s">
        <v>3394</v>
      </c>
      <c r="AW155" t="s">
        <v>3394</v>
      </c>
      <c r="AX155" t="s">
        <v>3394</v>
      </c>
      <c r="AZ155" t="s">
        <v>3394</v>
      </c>
    </row>
    <row r="156" spans="1:52" x14ac:dyDescent="0.3">
      <c r="A156" s="1" t="s">
        <v>3712</v>
      </c>
      <c r="B156" t="s">
        <v>3713</v>
      </c>
      <c r="C156" t="s">
        <v>643</v>
      </c>
      <c r="D156" t="s">
        <v>3428</v>
      </c>
      <c r="F156" t="s">
        <v>3393</v>
      </c>
      <c r="G156" t="s">
        <v>3393</v>
      </c>
      <c r="H156" t="s">
        <v>3394</v>
      </c>
      <c r="I156" t="s">
        <v>3395</v>
      </c>
      <c r="J156" t="s">
        <v>3395</v>
      </c>
      <c r="K156" t="s">
        <v>3394</v>
      </c>
      <c r="L156" t="s">
        <v>3396</v>
      </c>
      <c r="Q156">
        <v>1</v>
      </c>
      <c r="R156" t="s">
        <v>3397</v>
      </c>
      <c r="AE156" t="s">
        <v>3394</v>
      </c>
      <c r="AK156" t="s">
        <v>3394</v>
      </c>
      <c r="AL156" t="s">
        <v>3394</v>
      </c>
      <c r="AM156" t="s">
        <v>3394</v>
      </c>
      <c r="AN156" t="s">
        <v>3394</v>
      </c>
      <c r="AO156" t="s">
        <v>3394</v>
      </c>
      <c r="AP156" t="s">
        <v>3394</v>
      </c>
      <c r="AQ156" t="s">
        <v>3394</v>
      </c>
      <c r="AR156" t="s">
        <v>3394</v>
      </c>
      <c r="AS156" t="s">
        <v>3394</v>
      </c>
      <c r="AT156" t="s">
        <v>3394</v>
      </c>
      <c r="AU156" t="s">
        <v>3394</v>
      </c>
      <c r="AV156" t="s">
        <v>3394</v>
      </c>
      <c r="AW156" t="s">
        <v>3394</v>
      </c>
      <c r="AX156" t="s">
        <v>3394</v>
      </c>
      <c r="AZ156" t="s">
        <v>3394</v>
      </c>
    </row>
    <row r="157" spans="1:52" x14ac:dyDescent="0.3">
      <c r="A157" s="1" t="s">
        <v>3714</v>
      </c>
      <c r="B157" t="s">
        <v>3715</v>
      </c>
      <c r="C157" t="s">
        <v>643</v>
      </c>
      <c r="D157" t="s">
        <v>3428</v>
      </c>
      <c r="F157" t="s">
        <v>3393</v>
      </c>
      <c r="G157" t="s">
        <v>3393</v>
      </c>
      <c r="H157" t="s">
        <v>3394</v>
      </c>
      <c r="I157" t="s">
        <v>3395</v>
      </c>
      <c r="J157" t="s">
        <v>3395</v>
      </c>
      <c r="K157" t="s">
        <v>3394</v>
      </c>
      <c r="L157" t="s">
        <v>3396</v>
      </c>
      <c r="Q157">
        <v>1</v>
      </c>
      <c r="R157" t="s">
        <v>3397</v>
      </c>
      <c r="AE157" t="s">
        <v>3394</v>
      </c>
      <c r="AK157" t="s">
        <v>3394</v>
      </c>
      <c r="AL157" t="s">
        <v>3394</v>
      </c>
      <c r="AM157" t="s">
        <v>3394</v>
      </c>
      <c r="AN157" t="s">
        <v>3394</v>
      </c>
      <c r="AO157" t="s">
        <v>3394</v>
      </c>
      <c r="AP157" t="s">
        <v>3394</v>
      </c>
      <c r="AQ157" t="s">
        <v>3394</v>
      </c>
      <c r="AR157" t="s">
        <v>3394</v>
      </c>
      <c r="AS157" t="s">
        <v>3394</v>
      </c>
      <c r="AT157" t="s">
        <v>3394</v>
      </c>
      <c r="AU157" t="s">
        <v>3394</v>
      </c>
      <c r="AV157" t="s">
        <v>3394</v>
      </c>
      <c r="AW157" t="s">
        <v>3394</v>
      </c>
      <c r="AX157" t="s">
        <v>3394</v>
      </c>
      <c r="AZ157" t="s">
        <v>3394</v>
      </c>
    </row>
    <row r="158" spans="1:52" x14ac:dyDescent="0.3">
      <c r="A158" s="1" t="s">
        <v>3716</v>
      </c>
      <c r="B158" t="s">
        <v>3717</v>
      </c>
      <c r="C158" t="s">
        <v>643</v>
      </c>
      <c r="D158" t="s">
        <v>3428</v>
      </c>
      <c r="F158" t="s">
        <v>3393</v>
      </c>
      <c r="G158" t="s">
        <v>3393</v>
      </c>
      <c r="H158" t="s">
        <v>3394</v>
      </c>
      <c r="I158" t="s">
        <v>3395</v>
      </c>
      <c r="J158" t="s">
        <v>3395</v>
      </c>
      <c r="K158" t="s">
        <v>3394</v>
      </c>
      <c r="L158" t="s">
        <v>3396</v>
      </c>
      <c r="Q158">
        <v>1</v>
      </c>
      <c r="R158" t="s">
        <v>3397</v>
      </c>
      <c r="AE158" t="s">
        <v>3394</v>
      </c>
      <c r="AK158" t="s">
        <v>3394</v>
      </c>
      <c r="AL158" t="s">
        <v>3394</v>
      </c>
      <c r="AM158" t="s">
        <v>3394</v>
      </c>
      <c r="AN158" t="s">
        <v>3394</v>
      </c>
      <c r="AO158" t="s">
        <v>3394</v>
      </c>
      <c r="AP158" t="s">
        <v>3394</v>
      </c>
      <c r="AQ158" t="s">
        <v>3394</v>
      </c>
      <c r="AR158" t="s">
        <v>3394</v>
      </c>
      <c r="AS158" t="s">
        <v>3394</v>
      </c>
      <c r="AT158" t="s">
        <v>3394</v>
      </c>
      <c r="AU158" t="s">
        <v>3394</v>
      </c>
      <c r="AV158" t="s">
        <v>3394</v>
      </c>
      <c r="AW158" t="s">
        <v>3394</v>
      </c>
      <c r="AX158" t="s">
        <v>3394</v>
      </c>
      <c r="AZ158" t="s">
        <v>3394</v>
      </c>
    </row>
    <row r="159" spans="1:52" x14ac:dyDescent="0.3">
      <c r="A159" s="1" t="s">
        <v>3718</v>
      </c>
      <c r="B159" t="s">
        <v>3719</v>
      </c>
      <c r="C159" t="s">
        <v>643</v>
      </c>
      <c r="D159" t="s">
        <v>3428</v>
      </c>
      <c r="F159" t="s">
        <v>3393</v>
      </c>
      <c r="G159" t="s">
        <v>3393</v>
      </c>
      <c r="H159" t="s">
        <v>3394</v>
      </c>
      <c r="I159" t="s">
        <v>3395</v>
      </c>
      <c r="J159" t="s">
        <v>3395</v>
      </c>
      <c r="K159" t="s">
        <v>3394</v>
      </c>
      <c r="L159" t="s">
        <v>3396</v>
      </c>
      <c r="Q159">
        <v>1</v>
      </c>
      <c r="R159" t="s">
        <v>3397</v>
      </c>
      <c r="AE159" t="s">
        <v>3394</v>
      </c>
      <c r="AK159" t="s">
        <v>3394</v>
      </c>
      <c r="AL159" t="s">
        <v>3394</v>
      </c>
      <c r="AM159" t="s">
        <v>3394</v>
      </c>
      <c r="AN159" t="s">
        <v>3394</v>
      </c>
      <c r="AO159" t="s">
        <v>3394</v>
      </c>
      <c r="AP159" t="s">
        <v>3394</v>
      </c>
      <c r="AQ159" t="s">
        <v>3394</v>
      </c>
      <c r="AR159" t="s">
        <v>3394</v>
      </c>
      <c r="AS159" t="s">
        <v>3394</v>
      </c>
      <c r="AT159" t="s">
        <v>3394</v>
      </c>
      <c r="AU159" t="s">
        <v>3394</v>
      </c>
      <c r="AV159" t="s">
        <v>3394</v>
      </c>
      <c r="AW159" t="s">
        <v>3394</v>
      </c>
      <c r="AX159" t="s">
        <v>3394</v>
      </c>
      <c r="AZ159" t="s">
        <v>3394</v>
      </c>
    </row>
    <row r="160" spans="1:52" x14ac:dyDescent="0.3">
      <c r="A160" s="1" t="s">
        <v>3720</v>
      </c>
      <c r="B160" t="s">
        <v>3719</v>
      </c>
      <c r="C160" t="s">
        <v>643</v>
      </c>
      <c r="D160" t="s">
        <v>3428</v>
      </c>
      <c r="F160" t="s">
        <v>3393</v>
      </c>
      <c r="G160" t="s">
        <v>3393</v>
      </c>
      <c r="H160" t="s">
        <v>3394</v>
      </c>
      <c r="I160" t="s">
        <v>3395</v>
      </c>
      <c r="J160" t="s">
        <v>3395</v>
      </c>
      <c r="K160" t="s">
        <v>3394</v>
      </c>
      <c r="L160" t="s">
        <v>3396</v>
      </c>
      <c r="Q160">
        <v>1</v>
      </c>
      <c r="R160" t="s">
        <v>3397</v>
      </c>
      <c r="AE160" t="s">
        <v>3394</v>
      </c>
      <c r="AK160" t="s">
        <v>3394</v>
      </c>
      <c r="AL160" t="s">
        <v>3394</v>
      </c>
      <c r="AM160" t="s">
        <v>3394</v>
      </c>
      <c r="AN160" t="s">
        <v>3394</v>
      </c>
      <c r="AO160" t="s">
        <v>3394</v>
      </c>
      <c r="AP160" t="s">
        <v>3394</v>
      </c>
      <c r="AQ160" t="s">
        <v>3394</v>
      </c>
      <c r="AR160" t="s">
        <v>3394</v>
      </c>
      <c r="AS160" t="s">
        <v>3394</v>
      </c>
      <c r="AT160" t="s">
        <v>3394</v>
      </c>
      <c r="AU160" t="s">
        <v>3394</v>
      </c>
      <c r="AV160" t="s">
        <v>3394</v>
      </c>
      <c r="AW160" t="s">
        <v>3394</v>
      </c>
      <c r="AX160" t="s">
        <v>3394</v>
      </c>
      <c r="AZ160" t="s">
        <v>3394</v>
      </c>
    </row>
    <row r="161" spans="1:52" x14ac:dyDescent="0.3">
      <c r="A161" s="1" t="s">
        <v>3721</v>
      </c>
      <c r="B161" t="s">
        <v>3722</v>
      </c>
      <c r="C161" t="s">
        <v>643</v>
      </c>
      <c r="D161" t="s">
        <v>3428</v>
      </c>
      <c r="F161" t="s">
        <v>3393</v>
      </c>
      <c r="G161" t="s">
        <v>3393</v>
      </c>
      <c r="H161" t="s">
        <v>3394</v>
      </c>
      <c r="I161" t="s">
        <v>3395</v>
      </c>
      <c r="J161" t="s">
        <v>3395</v>
      </c>
      <c r="K161" t="s">
        <v>3394</v>
      </c>
      <c r="L161" t="s">
        <v>3396</v>
      </c>
      <c r="Q161">
        <v>1</v>
      </c>
      <c r="R161" t="s">
        <v>3397</v>
      </c>
      <c r="AE161" t="s">
        <v>3394</v>
      </c>
      <c r="AK161" t="s">
        <v>3394</v>
      </c>
      <c r="AL161" t="s">
        <v>3394</v>
      </c>
      <c r="AM161" t="s">
        <v>3394</v>
      </c>
      <c r="AN161" t="s">
        <v>3394</v>
      </c>
      <c r="AO161" t="s">
        <v>3394</v>
      </c>
      <c r="AP161" t="s">
        <v>3394</v>
      </c>
      <c r="AQ161" t="s">
        <v>3394</v>
      </c>
      <c r="AR161" t="s">
        <v>3394</v>
      </c>
      <c r="AS161" t="s">
        <v>3394</v>
      </c>
      <c r="AT161" t="s">
        <v>3394</v>
      </c>
      <c r="AU161" t="s">
        <v>3394</v>
      </c>
      <c r="AV161" t="s">
        <v>3394</v>
      </c>
      <c r="AW161" t="s">
        <v>3394</v>
      </c>
      <c r="AX161" t="s">
        <v>3394</v>
      </c>
      <c r="AZ161" t="s">
        <v>3394</v>
      </c>
    </row>
    <row r="162" spans="1:52" x14ac:dyDescent="0.3">
      <c r="A162" s="1" t="s">
        <v>3723</v>
      </c>
      <c r="B162" t="s">
        <v>3724</v>
      </c>
      <c r="C162" t="s">
        <v>643</v>
      </c>
      <c r="D162" t="s">
        <v>3428</v>
      </c>
      <c r="F162" t="s">
        <v>3393</v>
      </c>
      <c r="G162" t="s">
        <v>3393</v>
      </c>
      <c r="H162" t="s">
        <v>3394</v>
      </c>
      <c r="I162" t="s">
        <v>3395</v>
      </c>
      <c r="J162" t="s">
        <v>3395</v>
      </c>
      <c r="K162" t="s">
        <v>3394</v>
      </c>
      <c r="L162" t="s">
        <v>3396</v>
      </c>
      <c r="Q162">
        <v>1</v>
      </c>
      <c r="R162" t="s">
        <v>3397</v>
      </c>
      <c r="AE162" t="s">
        <v>3394</v>
      </c>
      <c r="AK162" t="s">
        <v>3394</v>
      </c>
      <c r="AL162" t="s">
        <v>3394</v>
      </c>
      <c r="AM162" t="s">
        <v>3394</v>
      </c>
      <c r="AN162" t="s">
        <v>3394</v>
      </c>
      <c r="AO162" t="s">
        <v>3394</v>
      </c>
      <c r="AP162" t="s">
        <v>3394</v>
      </c>
      <c r="AQ162" t="s">
        <v>3394</v>
      </c>
      <c r="AR162" t="s">
        <v>3394</v>
      </c>
      <c r="AS162" t="s">
        <v>3394</v>
      </c>
      <c r="AT162" t="s">
        <v>3394</v>
      </c>
      <c r="AU162" t="s">
        <v>3394</v>
      </c>
      <c r="AV162" t="s">
        <v>3394</v>
      </c>
      <c r="AW162" t="s">
        <v>3394</v>
      </c>
      <c r="AX162" t="s">
        <v>3394</v>
      </c>
      <c r="AZ162" t="s">
        <v>3394</v>
      </c>
    </row>
    <row r="163" spans="1:52" x14ac:dyDescent="0.3">
      <c r="A163" s="1" t="s">
        <v>3725</v>
      </c>
      <c r="B163" t="s">
        <v>3726</v>
      </c>
      <c r="C163" t="s">
        <v>643</v>
      </c>
      <c r="D163" t="s">
        <v>3428</v>
      </c>
      <c r="F163" t="s">
        <v>3393</v>
      </c>
      <c r="G163" t="s">
        <v>3393</v>
      </c>
      <c r="H163" t="s">
        <v>3394</v>
      </c>
      <c r="I163" t="s">
        <v>3395</v>
      </c>
      <c r="J163" t="s">
        <v>3395</v>
      </c>
      <c r="K163" t="s">
        <v>3394</v>
      </c>
      <c r="L163" t="s">
        <v>3396</v>
      </c>
      <c r="Q163">
        <v>1</v>
      </c>
      <c r="R163" t="s">
        <v>3397</v>
      </c>
      <c r="AE163" t="s">
        <v>3394</v>
      </c>
      <c r="AK163" t="s">
        <v>3394</v>
      </c>
      <c r="AL163" t="s">
        <v>3394</v>
      </c>
      <c r="AM163" t="s">
        <v>3394</v>
      </c>
      <c r="AN163" t="s">
        <v>3394</v>
      </c>
      <c r="AO163" t="s">
        <v>3394</v>
      </c>
      <c r="AP163" t="s">
        <v>3394</v>
      </c>
      <c r="AQ163" t="s">
        <v>3394</v>
      </c>
      <c r="AR163" t="s">
        <v>3394</v>
      </c>
      <c r="AS163" t="s">
        <v>3394</v>
      </c>
      <c r="AT163" t="s">
        <v>3394</v>
      </c>
      <c r="AU163" t="s">
        <v>3394</v>
      </c>
      <c r="AV163" t="s">
        <v>3394</v>
      </c>
      <c r="AW163" t="s">
        <v>3394</v>
      </c>
      <c r="AX163" t="s">
        <v>3394</v>
      </c>
      <c r="AZ163" t="s">
        <v>3394</v>
      </c>
    </row>
    <row r="164" spans="1:52" x14ac:dyDescent="0.3">
      <c r="A164" s="1" t="s">
        <v>3727</v>
      </c>
      <c r="B164" t="s">
        <v>3728</v>
      </c>
      <c r="C164" t="s">
        <v>643</v>
      </c>
      <c r="D164" t="s">
        <v>3428</v>
      </c>
      <c r="F164" t="s">
        <v>3393</v>
      </c>
      <c r="G164" t="s">
        <v>3393</v>
      </c>
      <c r="H164" t="s">
        <v>3394</v>
      </c>
      <c r="I164" t="s">
        <v>3395</v>
      </c>
      <c r="J164" t="s">
        <v>3395</v>
      </c>
      <c r="K164" t="s">
        <v>3394</v>
      </c>
      <c r="L164" t="s">
        <v>3396</v>
      </c>
      <c r="Q164">
        <v>1</v>
      </c>
      <c r="R164" t="s">
        <v>3397</v>
      </c>
      <c r="AE164" t="s">
        <v>3394</v>
      </c>
      <c r="AK164" t="s">
        <v>3394</v>
      </c>
      <c r="AL164" t="s">
        <v>3394</v>
      </c>
      <c r="AM164" t="s">
        <v>3394</v>
      </c>
      <c r="AN164" t="s">
        <v>3394</v>
      </c>
      <c r="AO164" t="s">
        <v>3394</v>
      </c>
      <c r="AP164" t="s">
        <v>3394</v>
      </c>
      <c r="AQ164" t="s">
        <v>3394</v>
      </c>
      <c r="AR164" t="s">
        <v>3394</v>
      </c>
      <c r="AS164" t="s">
        <v>3394</v>
      </c>
      <c r="AT164" t="s">
        <v>3394</v>
      </c>
      <c r="AU164" t="s">
        <v>3394</v>
      </c>
      <c r="AV164" t="s">
        <v>3394</v>
      </c>
      <c r="AW164" t="s">
        <v>3394</v>
      </c>
      <c r="AX164" t="s">
        <v>3394</v>
      </c>
      <c r="AZ164" t="s">
        <v>3394</v>
      </c>
    </row>
    <row r="165" spans="1:52" x14ac:dyDescent="0.3">
      <c r="A165" s="1" t="s">
        <v>3729</v>
      </c>
      <c r="B165" t="s">
        <v>3730</v>
      </c>
      <c r="C165" t="s">
        <v>643</v>
      </c>
      <c r="D165" t="s">
        <v>3428</v>
      </c>
      <c r="F165" t="s">
        <v>3393</v>
      </c>
      <c r="G165" t="s">
        <v>3393</v>
      </c>
      <c r="H165" t="s">
        <v>3394</v>
      </c>
      <c r="I165" t="s">
        <v>3395</v>
      </c>
      <c r="J165" t="s">
        <v>3395</v>
      </c>
      <c r="K165" t="s">
        <v>3394</v>
      </c>
      <c r="L165" t="s">
        <v>3396</v>
      </c>
      <c r="Q165">
        <v>1</v>
      </c>
      <c r="R165" t="s">
        <v>3397</v>
      </c>
      <c r="AE165" t="s">
        <v>3394</v>
      </c>
      <c r="AK165" t="s">
        <v>3394</v>
      </c>
      <c r="AL165" t="s">
        <v>3394</v>
      </c>
      <c r="AM165" t="s">
        <v>3394</v>
      </c>
      <c r="AN165" t="s">
        <v>3394</v>
      </c>
      <c r="AO165" t="s">
        <v>3394</v>
      </c>
      <c r="AP165" t="s">
        <v>3394</v>
      </c>
      <c r="AQ165" t="s">
        <v>3394</v>
      </c>
      <c r="AR165" t="s">
        <v>3394</v>
      </c>
      <c r="AS165" t="s">
        <v>3394</v>
      </c>
      <c r="AT165" t="s">
        <v>3394</v>
      </c>
      <c r="AU165" t="s">
        <v>3394</v>
      </c>
      <c r="AV165" t="s">
        <v>3394</v>
      </c>
      <c r="AW165" t="s">
        <v>3394</v>
      </c>
      <c r="AX165" t="s">
        <v>3394</v>
      </c>
      <c r="AZ165" t="s">
        <v>3394</v>
      </c>
    </row>
    <row r="166" spans="1:52" x14ac:dyDescent="0.3">
      <c r="A166" s="1" t="s">
        <v>3731</v>
      </c>
      <c r="B166" t="s">
        <v>3732</v>
      </c>
      <c r="C166" t="s">
        <v>643</v>
      </c>
      <c r="D166" t="s">
        <v>3428</v>
      </c>
      <c r="F166" t="s">
        <v>3393</v>
      </c>
      <c r="G166" t="s">
        <v>3393</v>
      </c>
      <c r="H166" t="s">
        <v>3394</v>
      </c>
      <c r="I166" t="s">
        <v>3395</v>
      </c>
      <c r="J166" t="s">
        <v>3395</v>
      </c>
      <c r="K166" t="s">
        <v>3394</v>
      </c>
      <c r="L166" t="s">
        <v>3396</v>
      </c>
      <c r="Q166">
        <v>1</v>
      </c>
      <c r="R166" t="s">
        <v>3397</v>
      </c>
      <c r="AE166" t="s">
        <v>3394</v>
      </c>
      <c r="AK166" t="s">
        <v>3394</v>
      </c>
      <c r="AL166" t="s">
        <v>3394</v>
      </c>
      <c r="AM166" t="s">
        <v>3394</v>
      </c>
      <c r="AN166" t="s">
        <v>3394</v>
      </c>
      <c r="AO166" t="s">
        <v>3394</v>
      </c>
      <c r="AP166" t="s">
        <v>3394</v>
      </c>
      <c r="AQ166" t="s">
        <v>3394</v>
      </c>
      <c r="AR166" t="s">
        <v>3394</v>
      </c>
      <c r="AS166" t="s">
        <v>3394</v>
      </c>
      <c r="AT166" t="s">
        <v>3394</v>
      </c>
      <c r="AU166" t="s">
        <v>3394</v>
      </c>
      <c r="AV166" t="s">
        <v>3394</v>
      </c>
      <c r="AW166" t="s">
        <v>3394</v>
      </c>
      <c r="AX166" t="s">
        <v>3394</v>
      </c>
      <c r="AZ166" t="s">
        <v>3394</v>
      </c>
    </row>
    <row r="167" spans="1:52" x14ac:dyDescent="0.3">
      <c r="A167" s="1" t="s">
        <v>3733</v>
      </c>
      <c r="B167" t="s">
        <v>3734</v>
      </c>
      <c r="C167" t="s">
        <v>643</v>
      </c>
      <c r="D167" t="s">
        <v>3428</v>
      </c>
      <c r="F167" t="s">
        <v>3393</v>
      </c>
      <c r="G167" t="s">
        <v>3393</v>
      </c>
      <c r="H167" t="s">
        <v>3394</v>
      </c>
      <c r="I167" t="s">
        <v>3395</v>
      </c>
      <c r="J167" t="s">
        <v>3395</v>
      </c>
      <c r="K167" t="s">
        <v>3394</v>
      </c>
      <c r="L167" t="s">
        <v>3396</v>
      </c>
      <c r="Q167">
        <v>1</v>
      </c>
      <c r="R167" t="s">
        <v>3397</v>
      </c>
      <c r="AE167" t="s">
        <v>3394</v>
      </c>
      <c r="AK167" t="s">
        <v>3394</v>
      </c>
      <c r="AL167" t="s">
        <v>3394</v>
      </c>
      <c r="AM167" t="s">
        <v>3394</v>
      </c>
      <c r="AN167" t="s">
        <v>3394</v>
      </c>
      <c r="AO167" t="s">
        <v>3394</v>
      </c>
      <c r="AP167" t="s">
        <v>3394</v>
      </c>
      <c r="AQ167" t="s">
        <v>3394</v>
      </c>
      <c r="AR167" t="s">
        <v>3394</v>
      </c>
      <c r="AS167" t="s">
        <v>3394</v>
      </c>
      <c r="AT167" t="s">
        <v>3394</v>
      </c>
      <c r="AU167" t="s">
        <v>3394</v>
      </c>
      <c r="AV167" t="s">
        <v>3394</v>
      </c>
      <c r="AW167" t="s">
        <v>3394</v>
      </c>
      <c r="AX167" t="s">
        <v>3394</v>
      </c>
      <c r="AZ167" t="s">
        <v>3394</v>
      </c>
    </row>
    <row r="168" spans="1:52" x14ac:dyDescent="0.3">
      <c r="A168" s="1" t="s">
        <v>3735</v>
      </c>
      <c r="B168" t="s">
        <v>3736</v>
      </c>
      <c r="C168" t="s">
        <v>643</v>
      </c>
      <c r="D168" t="s">
        <v>3428</v>
      </c>
      <c r="F168" t="s">
        <v>3393</v>
      </c>
      <c r="G168" t="s">
        <v>3393</v>
      </c>
      <c r="H168" t="s">
        <v>3394</v>
      </c>
      <c r="I168" t="s">
        <v>3395</v>
      </c>
      <c r="J168" t="s">
        <v>3395</v>
      </c>
      <c r="K168" t="s">
        <v>3394</v>
      </c>
      <c r="L168" t="s">
        <v>3396</v>
      </c>
      <c r="Q168">
        <v>1</v>
      </c>
      <c r="R168" t="s">
        <v>3397</v>
      </c>
      <c r="AE168" t="s">
        <v>3394</v>
      </c>
      <c r="AK168" t="s">
        <v>3394</v>
      </c>
      <c r="AL168" t="s">
        <v>3394</v>
      </c>
      <c r="AM168" t="s">
        <v>3394</v>
      </c>
      <c r="AN168" t="s">
        <v>3394</v>
      </c>
      <c r="AO168" t="s">
        <v>3394</v>
      </c>
      <c r="AP168" t="s">
        <v>3394</v>
      </c>
      <c r="AQ168" t="s">
        <v>3394</v>
      </c>
      <c r="AR168" t="s">
        <v>3394</v>
      </c>
      <c r="AS168" t="s">
        <v>3394</v>
      </c>
      <c r="AT168" t="s">
        <v>3394</v>
      </c>
      <c r="AU168" t="s">
        <v>3394</v>
      </c>
      <c r="AV168" t="s">
        <v>3394</v>
      </c>
      <c r="AW168" t="s">
        <v>3394</v>
      </c>
      <c r="AX168" t="s">
        <v>3394</v>
      </c>
      <c r="AZ168" t="s">
        <v>3394</v>
      </c>
    </row>
    <row r="169" spans="1:52" x14ac:dyDescent="0.3">
      <c r="A169" s="1" t="s">
        <v>3737</v>
      </c>
      <c r="B169" t="s">
        <v>3738</v>
      </c>
      <c r="C169" t="s">
        <v>643</v>
      </c>
      <c r="D169" t="s">
        <v>3428</v>
      </c>
      <c r="F169" t="s">
        <v>3393</v>
      </c>
      <c r="G169" t="s">
        <v>3393</v>
      </c>
      <c r="H169" t="s">
        <v>3394</v>
      </c>
      <c r="I169" t="s">
        <v>3395</v>
      </c>
      <c r="J169" t="s">
        <v>3395</v>
      </c>
      <c r="K169" t="s">
        <v>3394</v>
      </c>
      <c r="L169" t="s">
        <v>3396</v>
      </c>
      <c r="Q169">
        <v>1</v>
      </c>
      <c r="R169" t="s">
        <v>3397</v>
      </c>
      <c r="AE169" t="s">
        <v>3394</v>
      </c>
      <c r="AK169" t="s">
        <v>3394</v>
      </c>
      <c r="AL169" t="s">
        <v>3394</v>
      </c>
      <c r="AM169" t="s">
        <v>3394</v>
      </c>
      <c r="AN169" t="s">
        <v>3394</v>
      </c>
      <c r="AO169" t="s">
        <v>3394</v>
      </c>
      <c r="AP169" t="s">
        <v>3394</v>
      </c>
      <c r="AQ169" t="s">
        <v>3394</v>
      </c>
      <c r="AR169" t="s">
        <v>3394</v>
      </c>
      <c r="AS169" t="s">
        <v>3394</v>
      </c>
      <c r="AT169" t="s">
        <v>3394</v>
      </c>
      <c r="AU169" t="s">
        <v>3394</v>
      </c>
      <c r="AV169" t="s">
        <v>3394</v>
      </c>
      <c r="AW169" t="s">
        <v>3394</v>
      </c>
      <c r="AX169" t="s">
        <v>3394</v>
      </c>
      <c r="AZ169" t="s">
        <v>3394</v>
      </c>
    </row>
    <row r="170" spans="1:52" x14ac:dyDescent="0.3">
      <c r="A170" s="1" t="s">
        <v>3739</v>
      </c>
      <c r="B170" t="s">
        <v>3740</v>
      </c>
      <c r="C170" t="s">
        <v>643</v>
      </c>
      <c r="D170" t="s">
        <v>3428</v>
      </c>
      <c r="F170" t="s">
        <v>3393</v>
      </c>
      <c r="G170" t="s">
        <v>3393</v>
      </c>
      <c r="H170" t="s">
        <v>3394</v>
      </c>
      <c r="I170" t="s">
        <v>3395</v>
      </c>
      <c r="J170" t="s">
        <v>3395</v>
      </c>
      <c r="K170" t="s">
        <v>3394</v>
      </c>
      <c r="L170" t="s">
        <v>3396</v>
      </c>
      <c r="Q170">
        <v>1</v>
      </c>
      <c r="R170" t="s">
        <v>3397</v>
      </c>
      <c r="AE170" t="s">
        <v>3394</v>
      </c>
      <c r="AK170" t="s">
        <v>3394</v>
      </c>
      <c r="AL170" t="s">
        <v>3394</v>
      </c>
      <c r="AM170" t="s">
        <v>3394</v>
      </c>
      <c r="AN170" t="s">
        <v>3394</v>
      </c>
      <c r="AO170" t="s">
        <v>3394</v>
      </c>
      <c r="AP170" t="s">
        <v>3394</v>
      </c>
      <c r="AQ170" t="s">
        <v>3394</v>
      </c>
      <c r="AR170" t="s">
        <v>3394</v>
      </c>
      <c r="AS170" t="s">
        <v>3394</v>
      </c>
      <c r="AT170" t="s">
        <v>3394</v>
      </c>
      <c r="AU170" t="s">
        <v>3394</v>
      </c>
      <c r="AV170" t="s">
        <v>3394</v>
      </c>
      <c r="AW170" t="s">
        <v>3394</v>
      </c>
      <c r="AX170" t="s">
        <v>3394</v>
      </c>
      <c r="AZ170" t="s">
        <v>3394</v>
      </c>
    </row>
    <row r="171" spans="1:52" x14ac:dyDescent="0.3">
      <c r="A171" s="1" t="s">
        <v>3741</v>
      </c>
      <c r="B171" t="s">
        <v>3742</v>
      </c>
      <c r="C171" t="s">
        <v>643</v>
      </c>
      <c r="D171" t="s">
        <v>3428</v>
      </c>
      <c r="F171" t="s">
        <v>3393</v>
      </c>
      <c r="G171" t="s">
        <v>3393</v>
      </c>
      <c r="H171" t="s">
        <v>3394</v>
      </c>
      <c r="I171" t="s">
        <v>3395</v>
      </c>
      <c r="J171" t="s">
        <v>3395</v>
      </c>
      <c r="K171" t="s">
        <v>3394</v>
      </c>
      <c r="L171" t="s">
        <v>3396</v>
      </c>
      <c r="Q171">
        <v>1</v>
      </c>
      <c r="R171" t="s">
        <v>3397</v>
      </c>
      <c r="AE171" t="s">
        <v>3394</v>
      </c>
      <c r="AK171" t="s">
        <v>3394</v>
      </c>
      <c r="AL171" t="s">
        <v>3394</v>
      </c>
      <c r="AM171" t="s">
        <v>3394</v>
      </c>
      <c r="AN171" t="s">
        <v>3394</v>
      </c>
      <c r="AO171" t="s">
        <v>3394</v>
      </c>
      <c r="AP171" t="s">
        <v>3394</v>
      </c>
      <c r="AQ171" t="s">
        <v>3394</v>
      </c>
      <c r="AR171" t="s">
        <v>3394</v>
      </c>
      <c r="AS171" t="s">
        <v>3394</v>
      </c>
      <c r="AT171" t="s">
        <v>3394</v>
      </c>
      <c r="AU171" t="s">
        <v>3394</v>
      </c>
      <c r="AV171" t="s">
        <v>3394</v>
      </c>
      <c r="AW171" t="s">
        <v>3394</v>
      </c>
      <c r="AX171" t="s">
        <v>3394</v>
      </c>
      <c r="AZ171" t="s">
        <v>3394</v>
      </c>
    </row>
    <row r="172" spans="1:52" x14ac:dyDescent="0.3">
      <c r="A172" s="1" t="s">
        <v>3743</v>
      </c>
      <c r="B172" t="s">
        <v>3744</v>
      </c>
      <c r="C172" t="s">
        <v>643</v>
      </c>
      <c r="D172" t="s">
        <v>3428</v>
      </c>
      <c r="F172" t="s">
        <v>3393</v>
      </c>
      <c r="G172" t="s">
        <v>3393</v>
      </c>
      <c r="H172" t="s">
        <v>3394</v>
      </c>
      <c r="I172" t="s">
        <v>3395</v>
      </c>
      <c r="J172" t="s">
        <v>3395</v>
      </c>
      <c r="K172" t="s">
        <v>3394</v>
      </c>
      <c r="L172" t="s">
        <v>3396</v>
      </c>
      <c r="Q172">
        <v>1</v>
      </c>
      <c r="R172" t="s">
        <v>3397</v>
      </c>
      <c r="AE172" t="s">
        <v>3394</v>
      </c>
      <c r="AK172" t="s">
        <v>3394</v>
      </c>
      <c r="AL172" t="s">
        <v>3394</v>
      </c>
      <c r="AM172" t="s">
        <v>3394</v>
      </c>
      <c r="AN172" t="s">
        <v>3394</v>
      </c>
      <c r="AO172" t="s">
        <v>3394</v>
      </c>
      <c r="AP172" t="s">
        <v>3394</v>
      </c>
      <c r="AQ172" t="s">
        <v>3394</v>
      </c>
      <c r="AR172" t="s">
        <v>3394</v>
      </c>
      <c r="AS172" t="s">
        <v>3394</v>
      </c>
      <c r="AT172" t="s">
        <v>3394</v>
      </c>
      <c r="AU172" t="s">
        <v>3394</v>
      </c>
      <c r="AV172" t="s">
        <v>3394</v>
      </c>
      <c r="AW172" t="s">
        <v>3394</v>
      </c>
      <c r="AX172" t="s">
        <v>3394</v>
      </c>
      <c r="AZ172" t="s">
        <v>3394</v>
      </c>
    </row>
    <row r="173" spans="1:52" x14ac:dyDescent="0.3">
      <c r="A173" s="1" t="s">
        <v>3745</v>
      </c>
      <c r="B173" t="s">
        <v>3746</v>
      </c>
      <c r="C173" t="s">
        <v>643</v>
      </c>
      <c r="D173" t="s">
        <v>3428</v>
      </c>
      <c r="F173" t="s">
        <v>3393</v>
      </c>
      <c r="G173" t="s">
        <v>3393</v>
      </c>
      <c r="H173" t="s">
        <v>3394</v>
      </c>
      <c r="I173" t="s">
        <v>3395</v>
      </c>
      <c r="J173" t="s">
        <v>3395</v>
      </c>
      <c r="K173" t="s">
        <v>3394</v>
      </c>
      <c r="L173" t="s">
        <v>3396</v>
      </c>
      <c r="Q173">
        <v>1</v>
      </c>
      <c r="R173" t="s">
        <v>3397</v>
      </c>
      <c r="AE173" t="s">
        <v>3394</v>
      </c>
      <c r="AK173" t="s">
        <v>3394</v>
      </c>
      <c r="AL173" t="s">
        <v>3394</v>
      </c>
      <c r="AM173" t="s">
        <v>3394</v>
      </c>
      <c r="AN173" t="s">
        <v>3394</v>
      </c>
      <c r="AO173" t="s">
        <v>3394</v>
      </c>
      <c r="AP173" t="s">
        <v>3394</v>
      </c>
      <c r="AQ173" t="s">
        <v>3394</v>
      </c>
      <c r="AR173" t="s">
        <v>3394</v>
      </c>
      <c r="AS173" t="s">
        <v>3394</v>
      </c>
      <c r="AT173" t="s">
        <v>3394</v>
      </c>
      <c r="AU173" t="s">
        <v>3394</v>
      </c>
      <c r="AV173" t="s">
        <v>3394</v>
      </c>
      <c r="AW173" t="s">
        <v>3394</v>
      </c>
      <c r="AX173" t="s">
        <v>3394</v>
      </c>
      <c r="AZ173" t="s">
        <v>3394</v>
      </c>
    </row>
    <row r="174" spans="1:52" x14ac:dyDescent="0.3">
      <c r="A174" s="1" t="s">
        <v>3747</v>
      </c>
      <c r="B174" t="s">
        <v>3748</v>
      </c>
      <c r="C174" t="s">
        <v>643</v>
      </c>
      <c r="D174" t="s">
        <v>3428</v>
      </c>
      <c r="F174" t="s">
        <v>3393</v>
      </c>
      <c r="G174" t="s">
        <v>3393</v>
      </c>
      <c r="H174" t="s">
        <v>3394</v>
      </c>
      <c r="I174" t="s">
        <v>3395</v>
      </c>
      <c r="J174" t="s">
        <v>3395</v>
      </c>
      <c r="K174" t="s">
        <v>3394</v>
      </c>
      <c r="L174" t="s">
        <v>3396</v>
      </c>
      <c r="Q174">
        <v>1</v>
      </c>
      <c r="R174" t="s">
        <v>3397</v>
      </c>
      <c r="AE174" t="s">
        <v>3394</v>
      </c>
      <c r="AK174" t="s">
        <v>3394</v>
      </c>
      <c r="AL174" t="s">
        <v>3394</v>
      </c>
      <c r="AM174" t="s">
        <v>3394</v>
      </c>
      <c r="AN174" t="s">
        <v>3394</v>
      </c>
      <c r="AO174" t="s">
        <v>3394</v>
      </c>
      <c r="AP174" t="s">
        <v>3394</v>
      </c>
      <c r="AQ174" t="s">
        <v>3394</v>
      </c>
      <c r="AR174" t="s">
        <v>3394</v>
      </c>
      <c r="AS174" t="s">
        <v>3394</v>
      </c>
      <c r="AT174" t="s">
        <v>3394</v>
      </c>
      <c r="AU174" t="s">
        <v>3394</v>
      </c>
      <c r="AV174" t="s">
        <v>3394</v>
      </c>
      <c r="AW174" t="s">
        <v>3394</v>
      </c>
      <c r="AX174" t="s">
        <v>3394</v>
      </c>
      <c r="AZ174" t="s">
        <v>3394</v>
      </c>
    </row>
    <row r="175" spans="1:52" x14ac:dyDescent="0.3">
      <c r="A175" s="1" t="s">
        <v>3749</v>
      </c>
      <c r="B175" t="s">
        <v>3750</v>
      </c>
      <c r="C175" t="s">
        <v>643</v>
      </c>
      <c r="D175" t="s">
        <v>3428</v>
      </c>
      <c r="F175" t="s">
        <v>3393</v>
      </c>
      <c r="G175" t="s">
        <v>3393</v>
      </c>
      <c r="H175" t="s">
        <v>3394</v>
      </c>
      <c r="I175" t="s">
        <v>3395</v>
      </c>
      <c r="J175" t="s">
        <v>3395</v>
      </c>
      <c r="K175" t="s">
        <v>3394</v>
      </c>
      <c r="L175" t="s">
        <v>3396</v>
      </c>
      <c r="Q175">
        <v>1</v>
      </c>
      <c r="R175" t="s">
        <v>3397</v>
      </c>
      <c r="AE175" t="s">
        <v>3394</v>
      </c>
      <c r="AK175" t="s">
        <v>3394</v>
      </c>
      <c r="AL175" t="s">
        <v>3394</v>
      </c>
      <c r="AM175" t="s">
        <v>3394</v>
      </c>
      <c r="AN175" t="s">
        <v>3394</v>
      </c>
      <c r="AO175" t="s">
        <v>3394</v>
      </c>
      <c r="AP175" t="s">
        <v>3394</v>
      </c>
      <c r="AQ175" t="s">
        <v>3394</v>
      </c>
      <c r="AR175" t="s">
        <v>3394</v>
      </c>
      <c r="AS175" t="s">
        <v>3394</v>
      </c>
      <c r="AT175" t="s">
        <v>3394</v>
      </c>
      <c r="AU175" t="s">
        <v>3394</v>
      </c>
      <c r="AV175" t="s">
        <v>3394</v>
      </c>
      <c r="AW175" t="s">
        <v>3394</v>
      </c>
      <c r="AX175" t="s">
        <v>3394</v>
      </c>
      <c r="AZ175" t="s">
        <v>3394</v>
      </c>
    </row>
    <row r="176" spans="1:52" x14ac:dyDescent="0.3">
      <c r="A176" s="1" t="s">
        <v>3751</v>
      </c>
      <c r="B176" t="s">
        <v>3752</v>
      </c>
      <c r="C176" t="s">
        <v>643</v>
      </c>
      <c r="D176" t="s">
        <v>3428</v>
      </c>
      <c r="F176" t="s">
        <v>3393</v>
      </c>
      <c r="G176" t="s">
        <v>3393</v>
      </c>
      <c r="H176" t="s">
        <v>3394</v>
      </c>
      <c r="I176" t="s">
        <v>3395</v>
      </c>
      <c r="J176" t="s">
        <v>3395</v>
      </c>
      <c r="K176" t="s">
        <v>3394</v>
      </c>
      <c r="L176" t="s">
        <v>3396</v>
      </c>
      <c r="Q176">
        <v>1</v>
      </c>
      <c r="R176" t="s">
        <v>3397</v>
      </c>
      <c r="AE176" t="s">
        <v>3394</v>
      </c>
      <c r="AK176" t="s">
        <v>3394</v>
      </c>
      <c r="AL176" t="s">
        <v>3394</v>
      </c>
      <c r="AM176" t="s">
        <v>3394</v>
      </c>
      <c r="AN176" t="s">
        <v>3394</v>
      </c>
      <c r="AO176" t="s">
        <v>3394</v>
      </c>
      <c r="AP176" t="s">
        <v>3394</v>
      </c>
      <c r="AQ176" t="s">
        <v>3394</v>
      </c>
      <c r="AR176" t="s">
        <v>3394</v>
      </c>
      <c r="AS176" t="s">
        <v>3394</v>
      </c>
      <c r="AT176" t="s">
        <v>3394</v>
      </c>
      <c r="AU176" t="s">
        <v>3394</v>
      </c>
      <c r="AV176" t="s">
        <v>3394</v>
      </c>
      <c r="AW176" t="s">
        <v>3394</v>
      </c>
      <c r="AX176" t="s">
        <v>3394</v>
      </c>
      <c r="AZ176" t="s">
        <v>3394</v>
      </c>
    </row>
    <row r="177" spans="1:52" x14ac:dyDescent="0.3">
      <c r="A177" s="1" t="s">
        <v>3753</v>
      </c>
      <c r="B177" t="s">
        <v>3754</v>
      </c>
      <c r="C177" t="s">
        <v>643</v>
      </c>
      <c r="D177" t="s">
        <v>3428</v>
      </c>
      <c r="F177" t="s">
        <v>3393</v>
      </c>
      <c r="G177" t="s">
        <v>3393</v>
      </c>
      <c r="H177" t="s">
        <v>3394</v>
      </c>
      <c r="I177" t="s">
        <v>3395</v>
      </c>
      <c r="J177" t="s">
        <v>3395</v>
      </c>
      <c r="K177" t="s">
        <v>3394</v>
      </c>
      <c r="L177" t="s">
        <v>3396</v>
      </c>
      <c r="Q177">
        <v>1</v>
      </c>
      <c r="R177" t="s">
        <v>3397</v>
      </c>
      <c r="AE177" t="s">
        <v>3394</v>
      </c>
      <c r="AK177" t="s">
        <v>3394</v>
      </c>
      <c r="AL177" t="s">
        <v>3394</v>
      </c>
      <c r="AM177" t="s">
        <v>3394</v>
      </c>
      <c r="AN177" t="s">
        <v>3394</v>
      </c>
      <c r="AO177" t="s">
        <v>3394</v>
      </c>
      <c r="AP177" t="s">
        <v>3394</v>
      </c>
      <c r="AQ177" t="s">
        <v>3394</v>
      </c>
      <c r="AR177" t="s">
        <v>3394</v>
      </c>
      <c r="AS177" t="s">
        <v>3394</v>
      </c>
      <c r="AT177" t="s">
        <v>3394</v>
      </c>
      <c r="AU177" t="s">
        <v>3394</v>
      </c>
      <c r="AV177" t="s">
        <v>3394</v>
      </c>
      <c r="AW177" t="s">
        <v>3394</v>
      </c>
      <c r="AX177" t="s">
        <v>3394</v>
      </c>
      <c r="AZ177" t="s">
        <v>3394</v>
      </c>
    </row>
    <row r="178" spans="1:52" x14ac:dyDescent="0.3">
      <c r="A178" s="1" t="s">
        <v>3755</v>
      </c>
      <c r="B178" t="s">
        <v>3756</v>
      </c>
      <c r="C178" t="s">
        <v>643</v>
      </c>
      <c r="D178" t="s">
        <v>3428</v>
      </c>
      <c r="F178" t="s">
        <v>3393</v>
      </c>
      <c r="G178" t="s">
        <v>3393</v>
      </c>
      <c r="H178" t="s">
        <v>3394</v>
      </c>
      <c r="I178" t="s">
        <v>3395</v>
      </c>
      <c r="J178" t="s">
        <v>3395</v>
      </c>
      <c r="K178" t="s">
        <v>3394</v>
      </c>
      <c r="L178" t="s">
        <v>3396</v>
      </c>
      <c r="Q178">
        <v>1</v>
      </c>
      <c r="R178" t="s">
        <v>3397</v>
      </c>
      <c r="AE178" t="s">
        <v>3394</v>
      </c>
      <c r="AK178" t="s">
        <v>3394</v>
      </c>
      <c r="AL178" t="s">
        <v>3394</v>
      </c>
      <c r="AM178" t="s">
        <v>3394</v>
      </c>
      <c r="AN178" t="s">
        <v>3394</v>
      </c>
      <c r="AO178" t="s">
        <v>3394</v>
      </c>
      <c r="AP178" t="s">
        <v>3394</v>
      </c>
      <c r="AQ178" t="s">
        <v>3394</v>
      </c>
      <c r="AR178" t="s">
        <v>3394</v>
      </c>
      <c r="AS178" t="s">
        <v>3394</v>
      </c>
      <c r="AT178" t="s">
        <v>3394</v>
      </c>
      <c r="AU178" t="s">
        <v>3394</v>
      </c>
      <c r="AV178" t="s">
        <v>3394</v>
      </c>
      <c r="AW178" t="s">
        <v>3394</v>
      </c>
      <c r="AX178" t="s">
        <v>3394</v>
      </c>
      <c r="AZ178" t="s">
        <v>3394</v>
      </c>
    </row>
    <row r="179" spans="1:52" x14ac:dyDescent="0.3">
      <c r="A179" s="1" t="s">
        <v>3757</v>
      </c>
      <c r="B179" t="s">
        <v>3758</v>
      </c>
      <c r="C179" t="s">
        <v>643</v>
      </c>
      <c r="D179" t="s">
        <v>3428</v>
      </c>
      <c r="F179" t="s">
        <v>3393</v>
      </c>
      <c r="G179" t="s">
        <v>3393</v>
      </c>
      <c r="H179" t="s">
        <v>3394</v>
      </c>
      <c r="I179" t="s">
        <v>3395</v>
      </c>
      <c r="J179" t="s">
        <v>3395</v>
      </c>
      <c r="K179" t="s">
        <v>3394</v>
      </c>
      <c r="L179" t="s">
        <v>3396</v>
      </c>
      <c r="Q179">
        <v>1</v>
      </c>
      <c r="R179" t="s">
        <v>3397</v>
      </c>
      <c r="AE179" t="s">
        <v>3394</v>
      </c>
      <c r="AK179" t="s">
        <v>3394</v>
      </c>
      <c r="AL179" t="s">
        <v>3394</v>
      </c>
      <c r="AM179" t="s">
        <v>3394</v>
      </c>
      <c r="AN179" t="s">
        <v>3394</v>
      </c>
      <c r="AO179" t="s">
        <v>3394</v>
      </c>
      <c r="AP179" t="s">
        <v>3394</v>
      </c>
      <c r="AQ179" t="s">
        <v>3394</v>
      </c>
      <c r="AR179" t="s">
        <v>3394</v>
      </c>
      <c r="AS179" t="s">
        <v>3394</v>
      </c>
      <c r="AT179" t="s">
        <v>3394</v>
      </c>
      <c r="AU179" t="s">
        <v>3394</v>
      </c>
      <c r="AV179" t="s">
        <v>3394</v>
      </c>
      <c r="AW179" t="s">
        <v>3394</v>
      </c>
      <c r="AX179" t="s">
        <v>3394</v>
      </c>
      <c r="AZ179" t="s">
        <v>3394</v>
      </c>
    </row>
    <row r="180" spans="1:52" x14ac:dyDescent="0.3">
      <c r="A180" s="1" t="s">
        <v>3759</v>
      </c>
      <c r="B180" t="s">
        <v>3760</v>
      </c>
      <c r="C180" t="s">
        <v>643</v>
      </c>
      <c r="D180" t="s">
        <v>3428</v>
      </c>
      <c r="F180" t="s">
        <v>3393</v>
      </c>
      <c r="G180" t="s">
        <v>3393</v>
      </c>
      <c r="H180" t="s">
        <v>3394</v>
      </c>
      <c r="I180" t="s">
        <v>3395</v>
      </c>
      <c r="J180" t="s">
        <v>3395</v>
      </c>
      <c r="K180" t="s">
        <v>3394</v>
      </c>
      <c r="L180" t="s">
        <v>3396</v>
      </c>
      <c r="Q180">
        <v>1</v>
      </c>
      <c r="R180" t="s">
        <v>3397</v>
      </c>
      <c r="AE180" t="s">
        <v>3394</v>
      </c>
      <c r="AK180" t="s">
        <v>3394</v>
      </c>
      <c r="AL180" t="s">
        <v>3394</v>
      </c>
      <c r="AM180" t="s">
        <v>3394</v>
      </c>
      <c r="AN180" t="s">
        <v>3394</v>
      </c>
      <c r="AO180" t="s">
        <v>3394</v>
      </c>
      <c r="AP180" t="s">
        <v>3394</v>
      </c>
      <c r="AQ180" t="s">
        <v>3394</v>
      </c>
      <c r="AR180" t="s">
        <v>3394</v>
      </c>
      <c r="AS180" t="s">
        <v>3394</v>
      </c>
      <c r="AT180" t="s">
        <v>3394</v>
      </c>
      <c r="AU180" t="s">
        <v>3394</v>
      </c>
      <c r="AV180" t="s">
        <v>3394</v>
      </c>
      <c r="AW180" t="s">
        <v>3394</v>
      </c>
      <c r="AX180" t="s">
        <v>3394</v>
      </c>
      <c r="AZ180" t="s">
        <v>3394</v>
      </c>
    </row>
    <row r="181" spans="1:52" x14ac:dyDescent="0.3">
      <c r="A181" s="1" t="s">
        <v>3761</v>
      </c>
      <c r="B181" t="s">
        <v>3762</v>
      </c>
      <c r="C181" t="s">
        <v>643</v>
      </c>
      <c r="D181" t="s">
        <v>3428</v>
      </c>
      <c r="F181" t="s">
        <v>3393</v>
      </c>
      <c r="G181" t="s">
        <v>3393</v>
      </c>
      <c r="H181" t="s">
        <v>3394</v>
      </c>
      <c r="I181" t="s">
        <v>3395</v>
      </c>
      <c r="J181" t="s">
        <v>3395</v>
      </c>
      <c r="K181" t="s">
        <v>3394</v>
      </c>
      <c r="L181" t="s">
        <v>3396</v>
      </c>
      <c r="Q181">
        <v>1</v>
      </c>
      <c r="R181" t="s">
        <v>3397</v>
      </c>
      <c r="AE181" t="s">
        <v>3394</v>
      </c>
      <c r="AK181" t="s">
        <v>3394</v>
      </c>
      <c r="AL181" t="s">
        <v>3394</v>
      </c>
      <c r="AM181" t="s">
        <v>3394</v>
      </c>
      <c r="AN181" t="s">
        <v>3394</v>
      </c>
      <c r="AO181" t="s">
        <v>3394</v>
      </c>
      <c r="AP181" t="s">
        <v>3394</v>
      </c>
      <c r="AQ181" t="s">
        <v>3394</v>
      </c>
      <c r="AR181" t="s">
        <v>3394</v>
      </c>
      <c r="AS181" t="s">
        <v>3394</v>
      </c>
      <c r="AT181" t="s">
        <v>3394</v>
      </c>
      <c r="AU181" t="s">
        <v>3394</v>
      </c>
      <c r="AV181" t="s">
        <v>3394</v>
      </c>
      <c r="AW181" t="s">
        <v>3394</v>
      </c>
      <c r="AX181" t="s">
        <v>3394</v>
      </c>
      <c r="AZ181" t="s">
        <v>3394</v>
      </c>
    </row>
    <row r="182" spans="1:52" x14ac:dyDescent="0.3">
      <c r="A182" s="1" t="s">
        <v>3763</v>
      </c>
      <c r="B182" t="s">
        <v>3764</v>
      </c>
      <c r="C182" t="s">
        <v>643</v>
      </c>
      <c r="D182" t="s">
        <v>3428</v>
      </c>
      <c r="F182" t="s">
        <v>3393</v>
      </c>
      <c r="G182" t="s">
        <v>3393</v>
      </c>
      <c r="H182" t="s">
        <v>3394</v>
      </c>
      <c r="I182" t="s">
        <v>3395</v>
      </c>
      <c r="J182" t="s">
        <v>3395</v>
      </c>
      <c r="K182" t="s">
        <v>3394</v>
      </c>
      <c r="L182" t="s">
        <v>3396</v>
      </c>
      <c r="Q182">
        <v>1</v>
      </c>
      <c r="R182" t="s">
        <v>3397</v>
      </c>
      <c r="AE182" t="s">
        <v>3394</v>
      </c>
      <c r="AK182" t="s">
        <v>3394</v>
      </c>
      <c r="AL182" t="s">
        <v>3394</v>
      </c>
      <c r="AM182" t="s">
        <v>3394</v>
      </c>
      <c r="AN182" t="s">
        <v>3394</v>
      </c>
      <c r="AO182" t="s">
        <v>3394</v>
      </c>
      <c r="AP182" t="s">
        <v>3394</v>
      </c>
      <c r="AQ182" t="s">
        <v>3394</v>
      </c>
      <c r="AR182" t="s">
        <v>3394</v>
      </c>
      <c r="AS182" t="s">
        <v>3394</v>
      </c>
      <c r="AT182" t="s">
        <v>3394</v>
      </c>
      <c r="AU182" t="s">
        <v>3394</v>
      </c>
      <c r="AV182" t="s">
        <v>3394</v>
      </c>
      <c r="AW182" t="s">
        <v>3394</v>
      </c>
      <c r="AX182" t="s">
        <v>3394</v>
      </c>
      <c r="AZ182" t="s">
        <v>3394</v>
      </c>
    </row>
    <row r="183" spans="1:52" x14ac:dyDescent="0.3">
      <c r="A183" s="1" t="s">
        <v>3765</v>
      </c>
      <c r="B183" t="s">
        <v>3766</v>
      </c>
      <c r="C183" t="s">
        <v>643</v>
      </c>
      <c r="D183" t="s">
        <v>3428</v>
      </c>
      <c r="F183" t="s">
        <v>3393</v>
      </c>
      <c r="G183" t="s">
        <v>3393</v>
      </c>
      <c r="H183" t="s">
        <v>3394</v>
      </c>
      <c r="I183" t="s">
        <v>3395</v>
      </c>
      <c r="J183" t="s">
        <v>3395</v>
      </c>
      <c r="K183" t="s">
        <v>3394</v>
      </c>
      <c r="L183" t="s">
        <v>3396</v>
      </c>
      <c r="Q183">
        <v>1</v>
      </c>
      <c r="R183" t="s">
        <v>3397</v>
      </c>
      <c r="AE183" t="s">
        <v>3394</v>
      </c>
      <c r="AK183" t="s">
        <v>3394</v>
      </c>
      <c r="AL183" t="s">
        <v>3394</v>
      </c>
      <c r="AM183" t="s">
        <v>3394</v>
      </c>
      <c r="AN183" t="s">
        <v>3394</v>
      </c>
      <c r="AO183" t="s">
        <v>3394</v>
      </c>
      <c r="AP183" t="s">
        <v>3394</v>
      </c>
      <c r="AQ183" t="s">
        <v>3394</v>
      </c>
      <c r="AR183" t="s">
        <v>3394</v>
      </c>
      <c r="AS183" t="s">
        <v>3394</v>
      </c>
      <c r="AT183" t="s">
        <v>3394</v>
      </c>
      <c r="AU183" t="s">
        <v>3394</v>
      </c>
      <c r="AV183" t="s">
        <v>3394</v>
      </c>
      <c r="AW183" t="s">
        <v>3394</v>
      </c>
      <c r="AX183" t="s">
        <v>3394</v>
      </c>
      <c r="AZ183" t="s">
        <v>3394</v>
      </c>
    </row>
    <row r="184" spans="1:52" x14ac:dyDescent="0.3">
      <c r="A184" s="1" t="s">
        <v>3767</v>
      </c>
      <c r="B184" t="s">
        <v>3768</v>
      </c>
      <c r="C184" t="s">
        <v>643</v>
      </c>
      <c r="D184" t="s">
        <v>3428</v>
      </c>
      <c r="F184" t="s">
        <v>3393</v>
      </c>
      <c r="G184" t="s">
        <v>3393</v>
      </c>
      <c r="H184" t="s">
        <v>3394</v>
      </c>
      <c r="I184" t="s">
        <v>3395</v>
      </c>
      <c r="J184" t="s">
        <v>3395</v>
      </c>
      <c r="K184" t="s">
        <v>3394</v>
      </c>
      <c r="L184" t="s">
        <v>3396</v>
      </c>
      <c r="Q184">
        <v>1</v>
      </c>
      <c r="R184" t="s">
        <v>3397</v>
      </c>
      <c r="AE184" t="s">
        <v>3394</v>
      </c>
      <c r="AK184" t="s">
        <v>3394</v>
      </c>
      <c r="AL184" t="s">
        <v>3394</v>
      </c>
      <c r="AM184" t="s">
        <v>3394</v>
      </c>
      <c r="AN184" t="s">
        <v>3394</v>
      </c>
      <c r="AO184" t="s">
        <v>3394</v>
      </c>
      <c r="AP184" t="s">
        <v>3394</v>
      </c>
      <c r="AQ184" t="s">
        <v>3394</v>
      </c>
      <c r="AR184" t="s">
        <v>3394</v>
      </c>
      <c r="AS184" t="s">
        <v>3394</v>
      </c>
      <c r="AT184" t="s">
        <v>3394</v>
      </c>
      <c r="AU184" t="s">
        <v>3394</v>
      </c>
      <c r="AV184" t="s">
        <v>3394</v>
      </c>
      <c r="AW184" t="s">
        <v>3394</v>
      </c>
      <c r="AX184" t="s">
        <v>3394</v>
      </c>
      <c r="AZ184" t="s">
        <v>3394</v>
      </c>
    </row>
    <row r="185" spans="1:52" x14ac:dyDescent="0.3">
      <c r="A185" s="1" t="s">
        <v>3769</v>
      </c>
      <c r="B185" t="s">
        <v>3770</v>
      </c>
      <c r="C185" t="s">
        <v>643</v>
      </c>
      <c r="D185" t="s">
        <v>3428</v>
      </c>
      <c r="F185" t="s">
        <v>3393</v>
      </c>
      <c r="G185" t="s">
        <v>3393</v>
      </c>
      <c r="H185" t="s">
        <v>3394</v>
      </c>
      <c r="I185" t="s">
        <v>3395</v>
      </c>
      <c r="J185" t="s">
        <v>3395</v>
      </c>
      <c r="K185" t="s">
        <v>3394</v>
      </c>
      <c r="L185" t="s">
        <v>3396</v>
      </c>
      <c r="Q185">
        <v>1</v>
      </c>
      <c r="R185" t="s">
        <v>3397</v>
      </c>
      <c r="AE185" t="s">
        <v>3394</v>
      </c>
      <c r="AK185" t="s">
        <v>3394</v>
      </c>
      <c r="AL185" t="s">
        <v>3394</v>
      </c>
      <c r="AM185" t="s">
        <v>3394</v>
      </c>
      <c r="AN185" t="s">
        <v>3394</v>
      </c>
      <c r="AO185" t="s">
        <v>3394</v>
      </c>
      <c r="AP185" t="s">
        <v>3394</v>
      </c>
      <c r="AQ185" t="s">
        <v>3394</v>
      </c>
      <c r="AR185" t="s">
        <v>3394</v>
      </c>
      <c r="AS185" t="s">
        <v>3394</v>
      </c>
      <c r="AT185" t="s">
        <v>3394</v>
      </c>
      <c r="AU185" t="s">
        <v>3394</v>
      </c>
      <c r="AV185" t="s">
        <v>3394</v>
      </c>
      <c r="AW185" t="s">
        <v>3394</v>
      </c>
      <c r="AX185" t="s">
        <v>3394</v>
      </c>
      <c r="AZ185" t="s">
        <v>3394</v>
      </c>
    </row>
    <row r="186" spans="1:52" x14ac:dyDescent="0.3">
      <c r="A186" s="1" t="s">
        <v>3771</v>
      </c>
      <c r="B186" t="s">
        <v>3772</v>
      </c>
      <c r="C186" t="s">
        <v>643</v>
      </c>
      <c r="D186" t="s">
        <v>3428</v>
      </c>
      <c r="F186" t="s">
        <v>3393</v>
      </c>
      <c r="G186" t="s">
        <v>3393</v>
      </c>
      <c r="H186" t="s">
        <v>3394</v>
      </c>
      <c r="I186" t="s">
        <v>3395</v>
      </c>
      <c r="J186" t="s">
        <v>3395</v>
      </c>
      <c r="K186" t="s">
        <v>3394</v>
      </c>
      <c r="L186" t="s">
        <v>3396</v>
      </c>
      <c r="Q186">
        <v>1</v>
      </c>
      <c r="R186" t="s">
        <v>3397</v>
      </c>
      <c r="AE186" t="s">
        <v>3394</v>
      </c>
      <c r="AK186" t="s">
        <v>3394</v>
      </c>
      <c r="AL186" t="s">
        <v>3394</v>
      </c>
      <c r="AM186" t="s">
        <v>3394</v>
      </c>
      <c r="AN186" t="s">
        <v>3394</v>
      </c>
      <c r="AO186" t="s">
        <v>3394</v>
      </c>
      <c r="AP186" t="s">
        <v>3394</v>
      </c>
      <c r="AQ186" t="s">
        <v>3394</v>
      </c>
      <c r="AR186" t="s">
        <v>3394</v>
      </c>
      <c r="AS186" t="s">
        <v>3394</v>
      </c>
      <c r="AT186" t="s">
        <v>3394</v>
      </c>
      <c r="AU186" t="s">
        <v>3394</v>
      </c>
      <c r="AV186" t="s">
        <v>3394</v>
      </c>
      <c r="AW186" t="s">
        <v>3394</v>
      </c>
      <c r="AX186" t="s">
        <v>3394</v>
      </c>
      <c r="AZ186" t="s">
        <v>3394</v>
      </c>
    </row>
    <row r="187" spans="1:52" x14ac:dyDescent="0.3">
      <c r="A187" s="1" t="s">
        <v>3773</v>
      </c>
      <c r="B187" t="s">
        <v>3774</v>
      </c>
      <c r="C187" t="s">
        <v>643</v>
      </c>
      <c r="D187" t="s">
        <v>3428</v>
      </c>
      <c r="F187" t="s">
        <v>3393</v>
      </c>
      <c r="G187" t="s">
        <v>3393</v>
      </c>
      <c r="H187" t="s">
        <v>3394</v>
      </c>
      <c r="I187" t="s">
        <v>3395</v>
      </c>
      <c r="J187" t="s">
        <v>3395</v>
      </c>
      <c r="K187" t="s">
        <v>3394</v>
      </c>
      <c r="L187" t="s">
        <v>3396</v>
      </c>
      <c r="Q187">
        <v>1</v>
      </c>
      <c r="R187" t="s">
        <v>3397</v>
      </c>
      <c r="AE187" t="s">
        <v>3394</v>
      </c>
      <c r="AK187" t="s">
        <v>3394</v>
      </c>
      <c r="AL187" t="s">
        <v>3394</v>
      </c>
      <c r="AM187" t="s">
        <v>3394</v>
      </c>
      <c r="AN187" t="s">
        <v>3394</v>
      </c>
      <c r="AO187" t="s">
        <v>3394</v>
      </c>
      <c r="AP187" t="s">
        <v>3394</v>
      </c>
      <c r="AQ187" t="s">
        <v>3394</v>
      </c>
      <c r="AR187" t="s">
        <v>3394</v>
      </c>
      <c r="AS187" t="s">
        <v>3394</v>
      </c>
      <c r="AT187" t="s">
        <v>3394</v>
      </c>
      <c r="AU187" t="s">
        <v>3394</v>
      </c>
      <c r="AV187" t="s">
        <v>3394</v>
      </c>
      <c r="AW187" t="s">
        <v>3394</v>
      </c>
      <c r="AX187" t="s">
        <v>3394</v>
      </c>
      <c r="AZ187" t="s">
        <v>3394</v>
      </c>
    </row>
    <row r="188" spans="1:52" x14ac:dyDescent="0.3">
      <c r="A188" s="1" t="s">
        <v>3775</v>
      </c>
      <c r="B188" t="s">
        <v>3776</v>
      </c>
      <c r="C188" t="s">
        <v>643</v>
      </c>
      <c r="D188" t="s">
        <v>3428</v>
      </c>
      <c r="F188" t="s">
        <v>3393</v>
      </c>
      <c r="G188" t="s">
        <v>3393</v>
      </c>
      <c r="H188" t="s">
        <v>3394</v>
      </c>
      <c r="I188" t="s">
        <v>3395</v>
      </c>
      <c r="J188" t="s">
        <v>3395</v>
      </c>
      <c r="K188" t="s">
        <v>3394</v>
      </c>
      <c r="L188" t="s">
        <v>3396</v>
      </c>
      <c r="Q188">
        <v>1</v>
      </c>
      <c r="R188" t="s">
        <v>3397</v>
      </c>
      <c r="AE188" t="s">
        <v>3394</v>
      </c>
      <c r="AK188" t="s">
        <v>3394</v>
      </c>
      <c r="AL188" t="s">
        <v>3394</v>
      </c>
      <c r="AM188" t="s">
        <v>3394</v>
      </c>
      <c r="AN188" t="s">
        <v>3394</v>
      </c>
      <c r="AO188" t="s">
        <v>3394</v>
      </c>
      <c r="AP188" t="s">
        <v>3394</v>
      </c>
      <c r="AQ188" t="s">
        <v>3394</v>
      </c>
      <c r="AR188" t="s">
        <v>3394</v>
      </c>
      <c r="AS188" t="s">
        <v>3394</v>
      </c>
      <c r="AT188" t="s">
        <v>3394</v>
      </c>
      <c r="AU188" t="s">
        <v>3394</v>
      </c>
      <c r="AV188" t="s">
        <v>3394</v>
      </c>
      <c r="AW188" t="s">
        <v>3394</v>
      </c>
      <c r="AX188" t="s">
        <v>3394</v>
      </c>
      <c r="AZ188" t="s">
        <v>3394</v>
      </c>
    </row>
    <row r="189" spans="1:52" x14ac:dyDescent="0.3">
      <c r="A189" s="1" t="s">
        <v>3777</v>
      </c>
      <c r="B189" t="s">
        <v>3778</v>
      </c>
      <c r="C189" t="s">
        <v>643</v>
      </c>
      <c r="D189" t="s">
        <v>3428</v>
      </c>
      <c r="F189" t="s">
        <v>3393</v>
      </c>
      <c r="G189" t="s">
        <v>3393</v>
      </c>
      <c r="H189" t="s">
        <v>3394</v>
      </c>
      <c r="I189" t="s">
        <v>3395</v>
      </c>
      <c r="J189" t="s">
        <v>3395</v>
      </c>
      <c r="K189" t="s">
        <v>3394</v>
      </c>
      <c r="L189" t="s">
        <v>3396</v>
      </c>
      <c r="Q189">
        <v>1</v>
      </c>
      <c r="R189" t="s">
        <v>3397</v>
      </c>
      <c r="AE189" t="s">
        <v>3394</v>
      </c>
      <c r="AK189" t="s">
        <v>3394</v>
      </c>
      <c r="AL189" t="s">
        <v>3394</v>
      </c>
      <c r="AM189" t="s">
        <v>3394</v>
      </c>
      <c r="AN189" t="s">
        <v>3394</v>
      </c>
      <c r="AO189" t="s">
        <v>3394</v>
      </c>
      <c r="AP189" t="s">
        <v>3394</v>
      </c>
      <c r="AQ189" t="s">
        <v>3394</v>
      </c>
      <c r="AR189" t="s">
        <v>3394</v>
      </c>
      <c r="AS189" t="s">
        <v>3394</v>
      </c>
      <c r="AT189" t="s">
        <v>3394</v>
      </c>
      <c r="AU189" t="s">
        <v>3394</v>
      </c>
      <c r="AV189" t="s">
        <v>3394</v>
      </c>
      <c r="AW189" t="s">
        <v>3394</v>
      </c>
      <c r="AX189" t="s">
        <v>3394</v>
      </c>
      <c r="AZ189" t="s">
        <v>3394</v>
      </c>
    </row>
    <row r="190" spans="1:52" x14ac:dyDescent="0.3">
      <c r="A190" s="1" t="s">
        <v>3779</v>
      </c>
      <c r="B190" t="s">
        <v>3780</v>
      </c>
      <c r="C190" t="s">
        <v>643</v>
      </c>
      <c r="D190" t="s">
        <v>3428</v>
      </c>
      <c r="F190" t="s">
        <v>3393</v>
      </c>
      <c r="G190" t="s">
        <v>3393</v>
      </c>
      <c r="H190" t="s">
        <v>3394</v>
      </c>
      <c r="I190" t="s">
        <v>3395</v>
      </c>
      <c r="J190" t="s">
        <v>3395</v>
      </c>
      <c r="K190" t="s">
        <v>3394</v>
      </c>
      <c r="L190" t="s">
        <v>3396</v>
      </c>
      <c r="Q190">
        <v>1</v>
      </c>
      <c r="R190" t="s">
        <v>3397</v>
      </c>
      <c r="AE190" t="s">
        <v>3394</v>
      </c>
      <c r="AK190" t="s">
        <v>3394</v>
      </c>
      <c r="AL190" t="s">
        <v>3394</v>
      </c>
      <c r="AM190" t="s">
        <v>3394</v>
      </c>
      <c r="AN190" t="s">
        <v>3394</v>
      </c>
      <c r="AO190" t="s">
        <v>3394</v>
      </c>
      <c r="AP190" t="s">
        <v>3394</v>
      </c>
      <c r="AQ190" t="s">
        <v>3394</v>
      </c>
      <c r="AR190" t="s">
        <v>3394</v>
      </c>
      <c r="AS190" t="s">
        <v>3394</v>
      </c>
      <c r="AT190" t="s">
        <v>3394</v>
      </c>
      <c r="AU190" t="s">
        <v>3394</v>
      </c>
      <c r="AV190" t="s">
        <v>3394</v>
      </c>
      <c r="AW190" t="s">
        <v>3394</v>
      </c>
      <c r="AX190" t="s">
        <v>3394</v>
      </c>
      <c r="AZ190" t="s">
        <v>3394</v>
      </c>
    </row>
    <row r="191" spans="1:52" x14ac:dyDescent="0.3">
      <c r="A191" s="1" t="s">
        <v>3781</v>
      </c>
      <c r="B191" t="s">
        <v>3782</v>
      </c>
      <c r="C191" t="s">
        <v>643</v>
      </c>
      <c r="D191" t="s">
        <v>3428</v>
      </c>
      <c r="F191" t="s">
        <v>3393</v>
      </c>
      <c r="G191" t="s">
        <v>3393</v>
      </c>
      <c r="H191" t="s">
        <v>3394</v>
      </c>
      <c r="I191" t="s">
        <v>3395</v>
      </c>
      <c r="J191" t="s">
        <v>3395</v>
      </c>
      <c r="K191" t="s">
        <v>3394</v>
      </c>
      <c r="L191" t="s">
        <v>3396</v>
      </c>
      <c r="Q191">
        <v>1</v>
      </c>
      <c r="R191" t="s">
        <v>3397</v>
      </c>
      <c r="AE191" t="s">
        <v>3394</v>
      </c>
      <c r="AK191" t="s">
        <v>3394</v>
      </c>
      <c r="AL191" t="s">
        <v>3394</v>
      </c>
      <c r="AM191" t="s">
        <v>3394</v>
      </c>
      <c r="AN191" t="s">
        <v>3394</v>
      </c>
      <c r="AO191" t="s">
        <v>3394</v>
      </c>
      <c r="AP191" t="s">
        <v>3394</v>
      </c>
      <c r="AQ191" t="s">
        <v>3394</v>
      </c>
      <c r="AR191" t="s">
        <v>3394</v>
      </c>
      <c r="AS191" t="s">
        <v>3394</v>
      </c>
      <c r="AT191" t="s">
        <v>3394</v>
      </c>
      <c r="AU191" t="s">
        <v>3394</v>
      </c>
      <c r="AV191" t="s">
        <v>3394</v>
      </c>
      <c r="AW191" t="s">
        <v>3394</v>
      </c>
      <c r="AX191" t="s">
        <v>3394</v>
      </c>
      <c r="AZ191" t="s">
        <v>3394</v>
      </c>
    </row>
    <row r="192" spans="1:52" x14ac:dyDescent="0.3">
      <c r="A192" s="1" t="s">
        <v>3783</v>
      </c>
      <c r="B192" t="s">
        <v>3784</v>
      </c>
      <c r="C192" t="s">
        <v>643</v>
      </c>
      <c r="D192" t="s">
        <v>3428</v>
      </c>
      <c r="F192" t="s">
        <v>3393</v>
      </c>
      <c r="G192" t="s">
        <v>3393</v>
      </c>
      <c r="H192" t="s">
        <v>3394</v>
      </c>
      <c r="I192" t="s">
        <v>3395</v>
      </c>
      <c r="J192" t="s">
        <v>3395</v>
      </c>
      <c r="K192" t="s">
        <v>3394</v>
      </c>
      <c r="L192" t="s">
        <v>3396</v>
      </c>
      <c r="Q192">
        <v>1</v>
      </c>
      <c r="R192" t="s">
        <v>3397</v>
      </c>
      <c r="AE192" t="s">
        <v>3394</v>
      </c>
      <c r="AK192" t="s">
        <v>3394</v>
      </c>
      <c r="AL192" t="s">
        <v>3394</v>
      </c>
      <c r="AM192" t="s">
        <v>3394</v>
      </c>
      <c r="AN192" t="s">
        <v>3394</v>
      </c>
      <c r="AO192" t="s">
        <v>3394</v>
      </c>
      <c r="AP192" t="s">
        <v>3394</v>
      </c>
      <c r="AQ192" t="s">
        <v>3394</v>
      </c>
      <c r="AR192" t="s">
        <v>3394</v>
      </c>
      <c r="AS192" t="s">
        <v>3394</v>
      </c>
      <c r="AT192" t="s">
        <v>3394</v>
      </c>
      <c r="AU192" t="s">
        <v>3394</v>
      </c>
      <c r="AV192" t="s">
        <v>3394</v>
      </c>
      <c r="AW192" t="s">
        <v>3394</v>
      </c>
      <c r="AX192" t="s">
        <v>3394</v>
      </c>
      <c r="AZ192" t="s">
        <v>3394</v>
      </c>
    </row>
    <row r="193" spans="1:52" x14ac:dyDescent="0.3">
      <c r="A193" s="1" t="s">
        <v>3785</v>
      </c>
      <c r="B193" t="s">
        <v>3786</v>
      </c>
      <c r="C193" t="s">
        <v>643</v>
      </c>
      <c r="D193" t="s">
        <v>3428</v>
      </c>
      <c r="F193" t="s">
        <v>3393</v>
      </c>
      <c r="G193" t="s">
        <v>3393</v>
      </c>
      <c r="H193" t="s">
        <v>3394</v>
      </c>
      <c r="I193" t="s">
        <v>3395</v>
      </c>
      <c r="J193" t="s">
        <v>3395</v>
      </c>
      <c r="K193" t="s">
        <v>3394</v>
      </c>
      <c r="L193" t="s">
        <v>3396</v>
      </c>
      <c r="Q193">
        <v>1</v>
      </c>
      <c r="R193" t="s">
        <v>3397</v>
      </c>
      <c r="AE193" t="s">
        <v>3394</v>
      </c>
      <c r="AK193" t="s">
        <v>3394</v>
      </c>
      <c r="AL193" t="s">
        <v>3394</v>
      </c>
      <c r="AM193" t="s">
        <v>3394</v>
      </c>
      <c r="AN193" t="s">
        <v>3394</v>
      </c>
      <c r="AO193" t="s">
        <v>3394</v>
      </c>
      <c r="AP193" t="s">
        <v>3394</v>
      </c>
      <c r="AQ193" t="s">
        <v>3394</v>
      </c>
      <c r="AR193" t="s">
        <v>3394</v>
      </c>
      <c r="AS193" t="s">
        <v>3394</v>
      </c>
      <c r="AT193" t="s">
        <v>3394</v>
      </c>
      <c r="AU193" t="s">
        <v>3394</v>
      </c>
      <c r="AV193" t="s">
        <v>3394</v>
      </c>
      <c r="AW193" t="s">
        <v>3394</v>
      </c>
      <c r="AX193" t="s">
        <v>3394</v>
      </c>
      <c r="AZ193" t="s">
        <v>3394</v>
      </c>
    </row>
    <row r="194" spans="1:52" x14ac:dyDescent="0.3">
      <c r="A194" s="1" t="s">
        <v>3787</v>
      </c>
      <c r="B194" t="s">
        <v>3788</v>
      </c>
      <c r="C194" t="s">
        <v>643</v>
      </c>
      <c r="D194" t="s">
        <v>3428</v>
      </c>
      <c r="F194" t="s">
        <v>3393</v>
      </c>
      <c r="G194" t="s">
        <v>3393</v>
      </c>
      <c r="H194" t="s">
        <v>3394</v>
      </c>
      <c r="I194" t="s">
        <v>3395</v>
      </c>
      <c r="J194" t="s">
        <v>3395</v>
      </c>
      <c r="K194" t="s">
        <v>3394</v>
      </c>
      <c r="L194" t="s">
        <v>3396</v>
      </c>
      <c r="Q194">
        <v>1</v>
      </c>
      <c r="R194" t="s">
        <v>3397</v>
      </c>
      <c r="AE194" t="s">
        <v>3394</v>
      </c>
      <c r="AK194" t="s">
        <v>3394</v>
      </c>
      <c r="AL194" t="s">
        <v>3394</v>
      </c>
      <c r="AM194" t="s">
        <v>3394</v>
      </c>
      <c r="AN194" t="s">
        <v>3394</v>
      </c>
      <c r="AO194" t="s">
        <v>3394</v>
      </c>
      <c r="AP194" t="s">
        <v>3394</v>
      </c>
      <c r="AQ194" t="s">
        <v>3394</v>
      </c>
      <c r="AR194" t="s">
        <v>3394</v>
      </c>
      <c r="AS194" t="s">
        <v>3394</v>
      </c>
      <c r="AT194" t="s">
        <v>3394</v>
      </c>
      <c r="AU194" t="s">
        <v>3394</v>
      </c>
      <c r="AV194" t="s">
        <v>3394</v>
      </c>
      <c r="AW194" t="s">
        <v>3394</v>
      </c>
      <c r="AX194" t="s">
        <v>3394</v>
      </c>
      <c r="AZ194" t="s">
        <v>3394</v>
      </c>
    </row>
    <row r="195" spans="1:52" x14ac:dyDescent="0.3">
      <c r="A195" s="1" t="s">
        <v>3789</v>
      </c>
      <c r="B195" t="s">
        <v>3790</v>
      </c>
      <c r="C195" t="s">
        <v>643</v>
      </c>
      <c r="D195" t="s">
        <v>3428</v>
      </c>
      <c r="F195" t="s">
        <v>3393</v>
      </c>
      <c r="G195" t="s">
        <v>3393</v>
      </c>
      <c r="H195" t="s">
        <v>3394</v>
      </c>
      <c r="I195" t="s">
        <v>3395</v>
      </c>
      <c r="J195" t="s">
        <v>3395</v>
      </c>
      <c r="K195" t="s">
        <v>3394</v>
      </c>
      <c r="L195" t="s">
        <v>3396</v>
      </c>
      <c r="Q195">
        <v>1</v>
      </c>
      <c r="R195" t="s">
        <v>3397</v>
      </c>
      <c r="AE195" t="s">
        <v>3394</v>
      </c>
      <c r="AK195" t="s">
        <v>3394</v>
      </c>
      <c r="AL195" t="s">
        <v>3394</v>
      </c>
      <c r="AM195" t="s">
        <v>3394</v>
      </c>
      <c r="AN195" t="s">
        <v>3394</v>
      </c>
      <c r="AO195" t="s">
        <v>3394</v>
      </c>
      <c r="AP195" t="s">
        <v>3394</v>
      </c>
      <c r="AQ195" t="s">
        <v>3394</v>
      </c>
      <c r="AR195" t="s">
        <v>3394</v>
      </c>
      <c r="AS195" t="s">
        <v>3394</v>
      </c>
      <c r="AT195" t="s">
        <v>3394</v>
      </c>
      <c r="AU195" t="s">
        <v>3394</v>
      </c>
      <c r="AV195" t="s">
        <v>3394</v>
      </c>
      <c r="AW195" t="s">
        <v>3394</v>
      </c>
      <c r="AX195" t="s">
        <v>3394</v>
      </c>
      <c r="AZ195" t="s">
        <v>3394</v>
      </c>
    </row>
    <row r="196" spans="1:52" x14ac:dyDescent="0.3">
      <c r="A196" s="1" t="s">
        <v>3791</v>
      </c>
      <c r="B196" t="s">
        <v>3792</v>
      </c>
      <c r="C196" t="s">
        <v>643</v>
      </c>
      <c r="D196" t="s">
        <v>3428</v>
      </c>
      <c r="F196" t="s">
        <v>3393</v>
      </c>
      <c r="G196" t="s">
        <v>3394</v>
      </c>
      <c r="H196" t="s">
        <v>3394</v>
      </c>
      <c r="I196" t="s">
        <v>3395</v>
      </c>
      <c r="J196" t="s">
        <v>3395</v>
      </c>
      <c r="K196" t="s">
        <v>3394</v>
      </c>
      <c r="L196" t="s">
        <v>3396</v>
      </c>
      <c r="Q196">
        <v>1</v>
      </c>
      <c r="R196" t="s">
        <v>3397</v>
      </c>
      <c r="AE196" t="s">
        <v>3394</v>
      </c>
      <c r="AK196" t="s">
        <v>3394</v>
      </c>
      <c r="AL196" t="s">
        <v>3394</v>
      </c>
      <c r="AM196" t="s">
        <v>3394</v>
      </c>
      <c r="AN196" t="s">
        <v>3394</v>
      </c>
      <c r="AO196" t="s">
        <v>3394</v>
      </c>
      <c r="AP196" t="s">
        <v>3394</v>
      </c>
      <c r="AQ196" t="s">
        <v>3394</v>
      </c>
      <c r="AR196" t="s">
        <v>3394</v>
      </c>
      <c r="AS196" t="s">
        <v>3394</v>
      </c>
      <c r="AT196" t="s">
        <v>3394</v>
      </c>
      <c r="AU196" t="s">
        <v>3394</v>
      </c>
      <c r="AV196" t="s">
        <v>3394</v>
      </c>
      <c r="AW196" t="s">
        <v>3394</v>
      </c>
      <c r="AX196" t="s">
        <v>3394</v>
      </c>
      <c r="AZ196" t="s">
        <v>3394</v>
      </c>
    </row>
    <row r="197" spans="1:52" x14ac:dyDescent="0.3">
      <c r="A197" s="1" t="s">
        <v>3793</v>
      </c>
      <c r="B197" t="s">
        <v>3794</v>
      </c>
      <c r="C197" t="s">
        <v>643</v>
      </c>
      <c r="D197" t="s">
        <v>3428</v>
      </c>
      <c r="F197" t="s">
        <v>3393</v>
      </c>
      <c r="G197" t="s">
        <v>3393</v>
      </c>
      <c r="H197" t="s">
        <v>3394</v>
      </c>
      <c r="I197" t="s">
        <v>3395</v>
      </c>
      <c r="J197" t="s">
        <v>3395</v>
      </c>
      <c r="K197" t="s">
        <v>3394</v>
      </c>
      <c r="L197" t="s">
        <v>3396</v>
      </c>
      <c r="Q197">
        <v>1</v>
      </c>
      <c r="R197" t="s">
        <v>3397</v>
      </c>
      <c r="AE197" t="s">
        <v>3394</v>
      </c>
      <c r="AK197" t="s">
        <v>3394</v>
      </c>
      <c r="AL197" t="s">
        <v>3394</v>
      </c>
      <c r="AM197" t="s">
        <v>3394</v>
      </c>
      <c r="AN197" t="s">
        <v>3394</v>
      </c>
      <c r="AO197" t="s">
        <v>3394</v>
      </c>
      <c r="AP197" t="s">
        <v>3394</v>
      </c>
      <c r="AQ197" t="s">
        <v>3394</v>
      </c>
      <c r="AR197" t="s">
        <v>3394</v>
      </c>
      <c r="AS197" t="s">
        <v>3394</v>
      </c>
      <c r="AT197" t="s">
        <v>3394</v>
      </c>
      <c r="AU197" t="s">
        <v>3394</v>
      </c>
      <c r="AV197" t="s">
        <v>3394</v>
      </c>
      <c r="AW197" t="s">
        <v>3394</v>
      </c>
      <c r="AX197" t="s">
        <v>3394</v>
      </c>
      <c r="AZ197" t="s">
        <v>3394</v>
      </c>
    </row>
    <row r="198" spans="1:52" x14ac:dyDescent="0.3">
      <c r="A198" s="1" t="s">
        <v>3795</v>
      </c>
      <c r="B198" t="s">
        <v>3796</v>
      </c>
      <c r="C198" t="s">
        <v>643</v>
      </c>
      <c r="D198" t="s">
        <v>3428</v>
      </c>
      <c r="F198" t="s">
        <v>3393</v>
      </c>
      <c r="G198" t="s">
        <v>3394</v>
      </c>
      <c r="H198" t="s">
        <v>3394</v>
      </c>
      <c r="I198" t="s">
        <v>3395</v>
      </c>
      <c r="J198" t="s">
        <v>3395</v>
      </c>
      <c r="K198" t="s">
        <v>3394</v>
      </c>
      <c r="L198" t="s">
        <v>3396</v>
      </c>
      <c r="Q198">
        <v>1</v>
      </c>
      <c r="R198" t="s">
        <v>3397</v>
      </c>
      <c r="AE198" t="s">
        <v>3394</v>
      </c>
      <c r="AK198" t="s">
        <v>3394</v>
      </c>
      <c r="AL198" t="s">
        <v>3394</v>
      </c>
      <c r="AM198" t="s">
        <v>3394</v>
      </c>
      <c r="AN198" t="s">
        <v>3394</v>
      </c>
      <c r="AO198" t="s">
        <v>3394</v>
      </c>
      <c r="AP198" t="s">
        <v>3394</v>
      </c>
      <c r="AQ198" t="s">
        <v>3394</v>
      </c>
      <c r="AR198" t="s">
        <v>3394</v>
      </c>
      <c r="AS198" t="s">
        <v>3394</v>
      </c>
      <c r="AT198" t="s">
        <v>3394</v>
      </c>
      <c r="AU198" t="s">
        <v>3394</v>
      </c>
      <c r="AV198" t="s">
        <v>3394</v>
      </c>
      <c r="AW198" t="s">
        <v>3394</v>
      </c>
      <c r="AX198" t="s">
        <v>3394</v>
      </c>
      <c r="AZ198" t="s">
        <v>3394</v>
      </c>
    </row>
    <row r="199" spans="1:52" x14ac:dyDescent="0.3">
      <c r="A199" s="1" t="s">
        <v>3797</v>
      </c>
      <c r="B199" t="s">
        <v>3798</v>
      </c>
      <c r="C199" t="s">
        <v>643</v>
      </c>
      <c r="D199" t="s">
        <v>3428</v>
      </c>
      <c r="F199" t="s">
        <v>3393</v>
      </c>
      <c r="G199" t="s">
        <v>3393</v>
      </c>
      <c r="H199" t="s">
        <v>3394</v>
      </c>
      <c r="I199" t="s">
        <v>3395</v>
      </c>
      <c r="J199" t="s">
        <v>3395</v>
      </c>
      <c r="K199" t="s">
        <v>3394</v>
      </c>
      <c r="L199" t="s">
        <v>3396</v>
      </c>
      <c r="Q199">
        <v>1</v>
      </c>
      <c r="R199" t="s">
        <v>3397</v>
      </c>
      <c r="AE199" t="s">
        <v>3394</v>
      </c>
      <c r="AK199" t="s">
        <v>3394</v>
      </c>
      <c r="AL199" t="s">
        <v>3394</v>
      </c>
      <c r="AM199" t="s">
        <v>3394</v>
      </c>
      <c r="AN199" t="s">
        <v>3394</v>
      </c>
      <c r="AO199" t="s">
        <v>3394</v>
      </c>
      <c r="AP199" t="s">
        <v>3394</v>
      </c>
      <c r="AQ199" t="s">
        <v>3394</v>
      </c>
      <c r="AR199" t="s">
        <v>3394</v>
      </c>
      <c r="AS199" t="s">
        <v>3394</v>
      </c>
      <c r="AT199" t="s">
        <v>3394</v>
      </c>
      <c r="AU199" t="s">
        <v>3394</v>
      </c>
      <c r="AV199" t="s">
        <v>3394</v>
      </c>
      <c r="AW199" t="s">
        <v>3394</v>
      </c>
      <c r="AX199" t="s">
        <v>3394</v>
      </c>
      <c r="AZ199" t="s">
        <v>3394</v>
      </c>
    </row>
    <row r="200" spans="1:52" x14ac:dyDescent="0.3">
      <c r="A200" s="1" t="s">
        <v>3801</v>
      </c>
      <c r="B200" t="s">
        <v>3802</v>
      </c>
      <c r="C200" t="s">
        <v>643</v>
      </c>
      <c r="D200" t="s">
        <v>3428</v>
      </c>
      <c r="F200" t="s">
        <v>3393</v>
      </c>
      <c r="G200" t="s">
        <v>3394</v>
      </c>
      <c r="H200" t="s">
        <v>3394</v>
      </c>
      <c r="I200" t="s">
        <v>3395</v>
      </c>
      <c r="J200" t="s">
        <v>3395</v>
      </c>
      <c r="K200" t="s">
        <v>3394</v>
      </c>
      <c r="L200" t="s">
        <v>3396</v>
      </c>
      <c r="Q200">
        <v>1</v>
      </c>
      <c r="R200" t="s">
        <v>3397</v>
      </c>
      <c r="AE200" t="s">
        <v>3394</v>
      </c>
      <c r="AK200" t="s">
        <v>3394</v>
      </c>
      <c r="AL200" t="s">
        <v>3394</v>
      </c>
      <c r="AM200" t="s">
        <v>3394</v>
      </c>
      <c r="AN200" t="s">
        <v>3394</v>
      </c>
      <c r="AO200" t="s">
        <v>3394</v>
      </c>
      <c r="AP200" t="s">
        <v>3394</v>
      </c>
      <c r="AQ200" t="s">
        <v>3394</v>
      </c>
      <c r="AR200" t="s">
        <v>3394</v>
      </c>
      <c r="AS200" t="s">
        <v>3394</v>
      </c>
      <c r="AT200" t="s">
        <v>3394</v>
      </c>
      <c r="AU200" t="s">
        <v>3394</v>
      </c>
      <c r="AV200" t="s">
        <v>3394</v>
      </c>
      <c r="AW200" t="s">
        <v>3394</v>
      </c>
      <c r="AX200" t="s">
        <v>3394</v>
      </c>
      <c r="AZ200" t="s">
        <v>3394</v>
      </c>
    </row>
    <row r="201" spans="1:52" x14ac:dyDescent="0.3">
      <c r="A201" s="1" t="s">
        <v>3803</v>
      </c>
      <c r="B201" t="s">
        <v>3804</v>
      </c>
      <c r="C201" t="s">
        <v>643</v>
      </c>
      <c r="D201" t="s">
        <v>3428</v>
      </c>
      <c r="F201" t="s">
        <v>3393</v>
      </c>
      <c r="G201" t="s">
        <v>3394</v>
      </c>
      <c r="H201" t="s">
        <v>3394</v>
      </c>
      <c r="I201" t="s">
        <v>3395</v>
      </c>
      <c r="J201" t="s">
        <v>3395</v>
      </c>
      <c r="K201" t="s">
        <v>3394</v>
      </c>
      <c r="L201" t="s">
        <v>3396</v>
      </c>
      <c r="Q201">
        <v>1</v>
      </c>
      <c r="R201" t="s">
        <v>3397</v>
      </c>
      <c r="AE201" t="s">
        <v>3394</v>
      </c>
      <c r="AK201" t="s">
        <v>3394</v>
      </c>
      <c r="AL201" t="s">
        <v>3394</v>
      </c>
      <c r="AM201" t="s">
        <v>3394</v>
      </c>
      <c r="AN201" t="s">
        <v>3394</v>
      </c>
      <c r="AO201" t="s">
        <v>3394</v>
      </c>
      <c r="AP201" t="s">
        <v>3394</v>
      </c>
      <c r="AQ201" t="s">
        <v>3394</v>
      </c>
      <c r="AR201" t="s">
        <v>3394</v>
      </c>
      <c r="AS201" t="s">
        <v>3394</v>
      </c>
      <c r="AT201" t="s">
        <v>3394</v>
      </c>
      <c r="AU201" t="s">
        <v>3394</v>
      </c>
      <c r="AV201" t="s">
        <v>3394</v>
      </c>
      <c r="AW201" t="s">
        <v>3394</v>
      </c>
      <c r="AX201" t="s">
        <v>3394</v>
      </c>
      <c r="AZ201" t="s">
        <v>3394</v>
      </c>
    </row>
    <row r="202" spans="1:52" x14ac:dyDescent="0.3">
      <c r="A202" s="1" t="s">
        <v>3805</v>
      </c>
      <c r="B202" t="s">
        <v>3806</v>
      </c>
      <c r="C202" t="s">
        <v>643</v>
      </c>
      <c r="D202" t="s">
        <v>3428</v>
      </c>
      <c r="F202" t="s">
        <v>3393</v>
      </c>
      <c r="G202" t="s">
        <v>3394</v>
      </c>
      <c r="H202" t="s">
        <v>3394</v>
      </c>
      <c r="I202" t="s">
        <v>3395</v>
      </c>
      <c r="J202" t="s">
        <v>3395</v>
      </c>
      <c r="K202" t="s">
        <v>3394</v>
      </c>
      <c r="L202" t="s">
        <v>3396</v>
      </c>
      <c r="Q202">
        <v>1</v>
      </c>
      <c r="R202" t="s">
        <v>3397</v>
      </c>
      <c r="AE202" t="s">
        <v>3394</v>
      </c>
      <c r="AK202" t="s">
        <v>3394</v>
      </c>
      <c r="AL202" t="s">
        <v>3394</v>
      </c>
      <c r="AM202" t="s">
        <v>3394</v>
      </c>
      <c r="AN202" t="s">
        <v>3394</v>
      </c>
      <c r="AO202" t="s">
        <v>3394</v>
      </c>
      <c r="AP202" t="s">
        <v>3394</v>
      </c>
      <c r="AQ202" t="s">
        <v>3394</v>
      </c>
      <c r="AR202" t="s">
        <v>3394</v>
      </c>
      <c r="AS202" t="s">
        <v>3394</v>
      </c>
      <c r="AT202" t="s">
        <v>3394</v>
      </c>
      <c r="AU202" t="s">
        <v>3394</v>
      </c>
      <c r="AV202" t="s">
        <v>3394</v>
      </c>
      <c r="AW202" t="s">
        <v>3394</v>
      </c>
      <c r="AX202" t="s">
        <v>3394</v>
      </c>
      <c r="AZ202" t="s">
        <v>3394</v>
      </c>
    </row>
    <row r="203" spans="1:52" x14ac:dyDescent="0.3">
      <c r="A203" s="1" t="s">
        <v>3807</v>
      </c>
      <c r="B203" t="s">
        <v>3808</v>
      </c>
      <c r="C203" t="s">
        <v>643</v>
      </c>
      <c r="D203" t="s">
        <v>3428</v>
      </c>
      <c r="F203" t="s">
        <v>3393</v>
      </c>
      <c r="G203" t="s">
        <v>3393</v>
      </c>
      <c r="H203" t="s">
        <v>3394</v>
      </c>
      <c r="I203" t="s">
        <v>3395</v>
      </c>
      <c r="J203" t="s">
        <v>3395</v>
      </c>
      <c r="K203" t="s">
        <v>3394</v>
      </c>
      <c r="L203" t="s">
        <v>3396</v>
      </c>
      <c r="Q203">
        <v>1</v>
      </c>
      <c r="R203" t="s">
        <v>3397</v>
      </c>
      <c r="AE203" t="s">
        <v>3394</v>
      </c>
      <c r="AK203" t="s">
        <v>3394</v>
      </c>
      <c r="AL203" t="s">
        <v>3394</v>
      </c>
      <c r="AM203" t="s">
        <v>3394</v>
      </c>
      <c r="AN203" t="s">
        <v>3394</v>
      </c>
      <c r="AO203" t="s">
        <v>3394</v>
      </c>
      <c r="AP203" t="s">
        <v>3394</v>
      </c>
      <c r="AQ203" t="s">
        <v>3394</v>
      </c>
      <c r="AR203" t="s">
        <v>3394</v>
      </c>
      <c r="AS203" t="s">
        <v>3394</v>
      </c>
      <c r="AT203" t="s">
        <v>3394</v>
      </c>
      <c r="AU203" t="s">
        <v>3394</v>
      </c>
      <c r="AV203" t="s">
        <v>3394</v>
      </c>
      <c r="AW203" t="s">
        <v>3394</v>
      </c>
      <c r="AX203" t="s">
        <v>3394</v>
      </c>
      <c r="AZ203" t="s">
        <v>3394</v>
      </c>
    </row>
    <row r="204" spans="1:52" x14ac:dyDescent="0.3">
      <c r="A204" s="1" t="s">
        <v>3809</v>
      </c>
      <c r="B204" t="s">
        <v>3810</v>
      </c>
      <c r="C204" t="s">
        <v>643</v>
      </c>
      <c r="D204" t="s">
        <v>3428</v>
      </c>
      <c r="F204" t="s">
        <v>3393</v>
      </c>
      <c r="G204" t="s">
        <v>3393</v>
      </c>
      <c r="H204" t="s">
        <v>3394</v>
      </c>
      <c r="I204" t="s">
        <v>3395</v>
      </c>
      <c r="J204" t="s">
        <v>3395</v>
      </c>
      <c r="K204" t="s">
        <v>3394</v>
      </c>
      <c r="L204" t="s">
        <v>3396</v>
      </c>
      <c r="Q204">
        <v>1</v>
      </c>
      <c r="R204" t="s">
        <v>3397</v>
      </c>
      <c r="AE204" t="s">
        <v>3394</v>
      </c>
      <c r="AK204" t="s">
        <v>3394</v>
      </c>
      <c r="AL204" t="s">
        <v>3394</v>
      </c>
      <c r="AM204" t="s">
        <v>3394</v>
      </c>
      <c r="AN204" t="s">
        <v>3394</v>
      </c>
      <c r="AO204" t="s">
        <v>3394</v>
      </c>
      <c r="AP204" t="s">
        <v>3394</v>
      </c>
      <c r="AQ204" t="s">
        <v>3394</v>
      </c>
      <c r="AR204" t="s">
        <v>3394</v>
      </c>
      <c r="AS204" t="s">
        <v>3394</v>
      </c>
      <c r="AT204" t="s">
        <v>3394</v>
      </c>
      <c r="AU204" t="s">
        <v>3394</v>
      </c>
      <c r="AV204" t="s">
        <v>3394</v>
      </c>
      <c r="AW204" t="s">
        <v>3394</v>
      </c>
      <c r="AX204" t="s">
        <v>3394</v>
      </c>
      <c r="AZ204" t="s">
        <v>3394</v>
      </c>
    </row>
    <row r="205" spans="1:52" x14ac:dyDescent="0.3">
      <c r="A205" s="1" t="s">
        <v>9792</v>
      </c>
      <c r="B205" t="s">
        <v>9793</v>
      </c>
      <c r="C205" t="s">
        <v>643</v>
      </c>
      <c r="D205" t="s">
        <v>3428</v>
      </c>
      <c r="F205" t="s">
        <v>3393</v>
      </c>
      <c r="G205" t="s">
        <v>3394</v>
      </c>
      <c r="H205" t="s">
        <v>3394</v>
      </c>
      <c r="I205" t="s">
        <v>3395</v>
      </c>
      <c r="J205" t="s">
        <v>3395</v>
      </c>
      <c r="K205" t="s">
        <v>3394</v>
      </c>
      <c r="L205" t="s">
        <v>3396</v>
      </c>
      <c r="Q205">
        <v>1</v>
      </c>
      <c r="R205" t="s">
        <v>3397</v>
      </c>
      <c r="AE205" t="s">
        <v>3394</v>
      </c>
      <c r="AK205" t="s">
        <v>3394</v>
      </c>
      <c r="AL205" t="s">
        <v>3394</v>
      </c>
      <c r="AM205" t="s">
        <v>3394</v>
      </c>
      <c r="AN205" t="s">
        <v>3394</v>
      </c>
      <c r="AO205" t="s">
        <v>3394</v>
      </c>
      <c r="AP205" t="s">
        <v>3394</v>
      </c>
      <c r="AQ205" t="s">
        <v>3394</v>
      </c>
      <c r="AR205" t="s">
        <v>3394</v>
      </c>
      <c r="AS205" t="s">
        <v>3394</v>
      </c>
      <c r="AT205" t="s">
        <v>3394</v>
      </c>
      <c r="AU205" t="s">
        <v>3394</v>
      </c>
      <c r="AV205" t="s">
        <v>3394</v>
      </c>
      <c r="AW205" t="s">
        <v>3394</v>
      </c>
      <c r="AX205" t="s">
        <v>3394</v>
      </c>
      <c r="AZ205" t="s">
        <v>3394</v>
      </c>
    </row>
    <row r="206" spans="1:52" x14ac:dyDescent="0.3">
      <c r="A206" s="1" t="s">
        <v>9794</v>
      </c>
      <c r="B206" t="s">
        <v>9795</v>
      </c>
      <c r="C206" t="s">
        <v>643</v>
      </c>
      <c r="D206" t="s">
        <v>3428</v>
      </c>
      <c r="F206" t="s">
        <v>3393</v>
      </c>
      <c r="G206" t="s">
        <v>3394</v>
      </c>
      <c r="H206" t="s">
        <v>3394</v>
      </c>
      <c r="I206" t="s">
        <v>3395</v>
      </c>
      <c r="J206" t="s">
        <v>3395</v>
      </c>
      <c r="K206" t="s">
        <v>3394</v>
      </c>
      <c r="L206" t="s">
        <v>3396</v>
      </c>
      <c r="Q206">
        <v>1</v>
      </c>
      <c r="R206" t="s">
        <v>3397</v>
      </c>
      <c r="AE206" t="s">
        <v>3394</v>
      </c>
      <c r="AK206" t="s">
        <v>3394</v>
      </c>
      <c r="AL206" t="s">
        <v>3394</v>
      </c>
      <c r="AM206" t="s">
        <v>3394</v>
      </c>
      <c r="AN206" t="s">
        <v>3394</v>
      </c>
      <c r="AO206" t="s">
        <v>3394</v>
      </c>
      <c r="AP206" t="s">
        <v>3394</v>
      </c>
      <c r="AQ206" t="s">
        <v>3394</v>
      </c>
      <c r="AR206" t="s">
        <v>3394</v>
      </c>
      <c r="AS206" t="s">
        <v>3394</v>
      </c>
      <c r="AT206" t="s">
        <v>3394</v>
      </c>
      <c r="AU206" t="s">
        <v>3394</v>
      </c>
      <c r="AV206" t="s">
        <v>3394</v>
      </c>
      <c r="AW206" t="s">
        <v>3394</v>
      </c>
      <c r="AX206" t="s">
        <v>3394</v>
      </c>
      <c r="AZ206" t="s">
        <v>3394</v>
      </c>
    </row>
    <row r="207" spans="1:52" x14ac:dyDescent="0.3">
      <c r="A207" s="1" t="s">
        <v>3811</v>
      </c>
      <c r="B207" t="s">
        <v>3812</v>
      </c>
      <c r="C207" t="s">
        <v>643</v>
      </c>
      <c r="D207" t="s">
        <v>3428</v>
      </c>
      <c r="F207" t="s">
        <v>3393</v>
      </c>
      <c r="G207" t="s">
        <v>3393</v>
      </c>
      <c r="H207" t="s">
        <v>3394</v>
      </c>
      <c r="I207" t="s">
        <v>3395</v>
      </c>
      <c r="J207" t="s">
        <v>3395</v>
      </c>
      <c r="K207" t="s">
        <v>3394</v>
      </c>
      <c r="L207" t="s">
        <v>3396</v>
      </c>
      <c r="Q207">
        <v>1</v>
      </c>
      <c r="R207" t="s">
        <v>3397</v>
      </c>
      <c r="AE207" t="s">
        <v>3394</v>
      </c>
      <c r="AK207" t="s">
        <v>3394</v>
      </c>
      <c r="AL207" t="s">
        <v>3394</v>
      </c>
      <c r="AM207" t="s">
        <v>3394</v>
      </c>
      <c r="AN207" t="s">
        <v>3394</v>
      </c>
      <c r="AO207" t="s">
        <v>3394</v>
      </c>
      <c r="AP207" t="s">
        <v>3394</v>
      </c>
      <c r="AQ207" t="s">
        <v>3394</v>
      </c>
      <c r="AR207" t="s">
        <v>3394</v>
      </c>
      <c r="AS207" t="s">
        <v>3394</v>
      </c>
      <c r="AT207" t="s">
        <v>3394</v>
      </c>
      <c r="AU207" t="s">
        <v>3394</v>
      </c>
      <c r="AV207" t="s">
        <v>3394</v>
      </c>
      <c r="AW207" t="s">
        <v>3394</v>
      </c>
      <c r="AX207" t="s">
        <v>3394</v>
      </c>
      <c r="AZ207" t="s">
        <v>3394</v>
      </c>
    </row>
    <row r="208" spans="1:52" x14ac:dyDescent="0.3">
      <c r="A208" s="1" t="s">
        <v>11278</v>
      </c>
      <c r="B208" t="s">
        <v>11279</v>
      </c>
      <c r="C208" t="s">
        <v>643</v>
      </c>
      <c r="D208" t="s">
        <v>3428</v>
      </c>
      <c r="F208" t="s">
        <v>3393</v>
      </c>
      <c r="G208" t="s">
        <v>3394</v>
      </c>
      <c r="H208" t="s">
        <v>3394</v>
      </c>
      <c r="I208" t="s">
        <v>3395</v>
      </c>
      <c r="J208" t="s">
        <v>3395</v>
      </c>
      <c r="K208" t="s">
        <v>3394</v>
      </c>
      <c r="L208" t="s">
        <v>3396</v>
      </c>
      <c r="Q208">
        <v>1</v>
      </c>
      <c r="R208" t="s">
        <v>3397</v>
      </c>
      <c r="AE208" t="s">
        <v>3394</v>
      </c>
      <c r="AK208" t="s">
        <v>3394</v>
      </c>
      <c r="AL208" t="s">
        <v>3394</v>
      </c>
      <c r="AM208" t="s">
        <v>3394</v>
      </c>
      <c r="AN208" t="s">
        <v>3394</v>
      </c>
      <c r="AO208" t="s">
        <v>3394</v>
      </c>
      <c r="AP208" t="s">
        <v>3394</v>
      </c>
      <c r="AQ208" t="s">
        <v>3394</v>
      </c>
      <c r="AR208" t="s">
        <v>3394</v>
      </c>
      <c r="AS208" t="s">
        <v>3394</v>
      </c>
      <c r="AT208" t="s">
        <v>3394</v>
      </c>
      <c r="AU208" t="s">
        <v>3394</v>
      </c>
      <c r="AV208" t="s">
        <v>3394</v>
      </c>
      <c r="AW208" t="s">
        <v>3394</v>
      </c>
      <c r="AX208" t="s">
        <v>3394</v>
      </c>
      <c r="AZ208" t="s">
        <v>3394</v>
      </c>
    </row>
    <row r="209" spans="1:52" x14ac:dyDescent="0.3">
      <c r="A209" s="1" t="s">
        <v>3813</v>
      </c>
      <c r="B209" t="s">
        <v>3814</v>
      </c>
      <c r="C209" t="s">
        <v>643</v>
      </c>
      <c r="D209" t="s">
        <v>3428</v>
      </c>
      <c r="F209" t="s">
        <v>3393</v>
      </c>
      <c r="G209" t="s">
        <v>3393</v>
      </c>
      <c r="H209" t="s">
        <v>3394</v>
      </c>
      <c r="I209" t="s">
        <v>3395</v>
      </c>
      <c r="J209" t="s">
        <v>3395</v>
      </c>
      <c r="K209" t="s">
        <v>3394</v>
      </c>
      <c r="L209" t="s">
        <v>3396</v>
      </c>
      <c r="Q209">
        <v>1</v>
      </c>
      <c r="R209" t="s">
        <v>3397</v>
      </c>
      <c r="AE209" t="s">
        <v>3394</v>
      </c>
      <c r="AK209" t="s">
        <v>3394</v>
      </c>
      <c r="AL209" t="s">
        <v>3394</v>
      </c>
      <c r="AM209" t="s">
        <v>3394</v>
      </c>
      <c r="AN209" t="s">
        <v>3394</v>
      </c>
      <c r="AO209" t="s">
        <v>3394</v>
      </c>
      <c r="AP209" t="s">
        <v>3394</v>
      </c>
      <c r="AQ209" t="s">
        <v>3394</v>
      </c>
      <c r="AR209" t="s">
        <v>3394</v>
      </c>
      <c r="AS209" t="s">
        <v>3394</v>
      </c>
      <c r="AT209" t="s">
        <v>3394</v>
      </c>
      <c r="AU209" t="s">
        <v>3394</v>
      </c>
      <c r="AV209" t="s">
        <v>3394</v>
      </c>
      <c r="AW209" t="s">
        <v>3394</v>
      </c>
      <c r="AX209" t="s">
        <v>3394</v>
      </c>
      <c r="AZ209" t="s">
        <v>3394</v>
      </c>
    </row>
    <row r="210" spans="1:52" x14ac:dyDescent="0.3">
      <c r="A210" s="1" t="s">
        <v>3815</v>
      </c>
      <c r="B210" t="s">
        <v>3816</v>
      </c>
      <c r="C210" t="s">
        <v>643</v>
      </c>
      <c r="D210" t="s">
        <v>3428</v>
      </c>
      <c r="F210" t="s">
        <v>3393</v>
      </c>
      <c r="G210" t="s">
        <v>3393</v>
      </c>
      <c r="H210" t="s">
        <v>3394</v>
      </c>
      <c r="I210" t="s">
        <v>3395</v>
      </c>
      <c r="J210" t="s">
        <v>3395</v>
      </c>
      <c r="K210" t="s">
        <v>3394</v>
      </c>
      <c r="L210" t="s">
        <v>3396</v>
      </c>
      <c r="Q210">
        <v>1</v>
      </c>
      <c r="R210" t="s">
        <v>3397</v>
      </c>
      <c r="AE210" t="s">
        <v>3394</v>
      </c>
      <c r="AK210" t="s">
        <v>3394</v>
      </c>
      <c r="AL210" t="s">
        <v>3394</v>
      </c>
      <c r="AM210" t="s">
        <v>3394</v>
      </c>
      <c r="AN210" t="s">
        <v>3394</v>
      </c>
      <c r="AO210" t="s">
        <v>3394</v>
      </c>
      <c r="AP210" t="s">
        <v>3394</v>
      </c>
      <c r="AQ210" t="s">
        <v>3394</v>
      </c>
      <c r="AR210" t="s">
        <v>3394</v>
      </c>
      <c r="AS210" t="s">
        <v>3394</v>
      </c>
      <c r="AT210" t="s">
        <v>3394</v>
      </c>
      <c r="AU210" t="s">
        <v>3394</v>
      </c>
      <c r="AV210" t="s">
        <v>3394</v>
      </c>
      <c r="AW210" t="s">
        <v>3394</v>
      </c>
      <c r="AX210" t="s">
        <v>3394</v>
      </c>
      <c r="AZ210" t="s">
        <v>3394</v>
      </c>
    </row>
    <row r="211" spans="1:52" x14ac:dyDescent="0.3">
      <c r="A211" s="1" t="s">
        <v>3817</v>
      </c>
      <c r="B211" t="s">
        <v>3818</v>
      </c>
      <c r="C211" t="s">
        <v>643</v>
      </c>
      <c r="D211" t="s">
        <v>3428</v>
      </c>
      <c r="F211" t="s">
        <v>3393</v>
      </c>
      <c r="G211" t="s">
        <v>3393</v>
      </c>
      <c r="H211" t="s">
        <v>3394</v>
      </c>
      <c r="I211" t="s">
        <v>3395</v>
      </c>
      <c r="J211" t="s">
        <v>3395</v>
      </c>
      <c r="K211" t="s">
        <v>3394</v>
      </c>
      <c r="L211" t="s">
        <v>3396</v>
      </c>
      <c r="Q211">
        <v>1</v>
      </c>
      <c r="R211" t="s">
        <v>3397</v>
      </c>
      <c r="AE211" t="s">
        <v>3394</v>
      </c>
      <c r="AK211" t="s">
        <v>3394</v>
      </c>
      <c r="AL211" t="s">
        <v>3394</v>
      </c>
      <c r="AM211" t="s">
        <v>3394</v>
      </c>
      <c r="AN211" t="s">
        <v>3394</v>
      </c>
      <c r="AO211" t="s">
        <v>3394</v>
      </c>
      <c r="AP211" t="s">
        <v>3394</v>
      </c>
      <c r="AQ211" t="s">
        <v>3394</v>
      </c>
      <c r="AR211" t="s">
        <v>3394</v>
      </c>
      <c r="AS211" t="s">
        <v>3394</v>
      </c>
      <c r="AT211" t="s">
        <v>3394</v>
      </c>
      <c r="AU211" t="s">
        <v>3394</v>
      </c>
      <c r="AV211" t="s">
        <v>3394</v>
      </c>
      <c r="AW211" t="s">
        <v>3394</v>
      </c>
      <c r="AX211" t="s">
        <v>3394</v>
      </c>
      <c r="AZ211" t="s">
        <v>3394</v>
      </c>
    </row>
    <row r="212" spans="1:52" x14ac:dyDescent="0.3">
      <c r="A212" s="1" t="s">
        <v>3819</v>
      </c>
      <c r="B212" t="s">
        <v>3820</v>
      </c>
      <c r="C212" t="s">
        <v>643</v>
      </c>
      <c r="D212" t="s">
        <v>3428</v>
      </c>
      <c r="F212" t="s">
        <v>3393</v>
      </c>
      <c r="G212" t="s">
        <v>3393</v>
      </c>
      <c r="H212" t="s">
        <v>3394</v>
      </c>
      <c r="I212" t="s">
        <v>3395</v>
      </c>
      <c r="J212" t="s">
        <v>3395</v>
      </c>
      <c r="K212" t="s">
        <v>3394</v>
      </c>
      <c r="L212" t="s">
        <v>3396</v>
      </c>
      <c r="Q212">
        <v>1</v>
      </c>
      <c r="R212" t="s">
        <v>3397</v>
      </c>
      <c r="AE212" t="s">
        <v>3394</v>
      </c>
      <c r="AK212" t="s">
        <v>3394</v>
      </c>
      <c r="AL212" t="s">
        <v>3394</v>
      </c>
      <c r="AM212" t="s">
        <v>3394</v>
      </c>
      <c r="AN212" t="s">
        <v>3394</v>
      </c>
      <c r="AO212" t="s">
        <v>3394</v>
      </c>
      <c r="AP212" t="s">
        <v>3394</v>
      </c>
      <c r="AQ212" t="s">
        <v>3394</v>
      </c>
      <c r="AR212" t="s">
        <v>3394</v>
      </c>
      <c r="AS212" t="s">
        <v>3394</v>
      </c>
      <c r="AT212" t="s">
        <v>3394</v>
      </c>
      <c r="AU212" t="s">
        <v>3394</v>
      </c>
      <c r="AV212" t="s">
        <v>3394</v>
      </c>
      <c r="AW212" t="s">
        <v>3394</v>
      </c>
      <c r="AX212" t="s">
        <v>3394</v>
      </c>
      <c r="AZ212" t="s">
        <v>3394</v>
      </c>
    </row>
    <row r="213" spans="1:52" x14ac:dyDescent="0.3">
      <c r="A213" s="1" t="s">
        <v>3821</v>
      </c>
      <c r="B213" t="s">
        <v>3822</v>
      </c>
      <c r="C213" t="s">
        <v>643</v>
      </c>
      <c r="D213" t="s">
        <v>3428</v>
      </c>
      <c r="F213" t="s">
        <v>3393</v>
      </c>
      <c r="G213" t="s">
        <v>3393</v>
      </c>
      <c r="H213" t="s">
        <v>3394</v>
      </c>
      <c r="I213" t="s">
        <v>3395</v>
      </c>
      <c r="J213" t="s">
        <v>3395</v>
      </c>
      <c r="K213" t="s">
        <v>3394</v>
      </c>
      <c r="L213" t="s">
        <v>3396</v>
      </c>
      <c r="Q213">
        <v>1</v>
      </c>
      <c r="R213" t="s">
        <v>3397</v>
      </c>
      <c r="AE213" t="s">
        <v>3394</v>
      </c>
      <c r="AK213" t="s">
        <v>3394</v>
      </c>
      <c r="AL213" t="s">
        <v>3394</v>
      </c>
      <c r="AM213" t="s">
        <v>3394</v>
      </c>
      <c r="AN213" t="s">
        <v>3394</v>
      </c>
      <c r="AO213" t="s">
        <v>3394</v>
      </c>
      <c r="AP213" t="s">
        <v>3394</v>
      </c>
      <c r="AQ213" t="s">
        <v>3394</v>
      </c>
      <c r="AR213" t="s">
        <v>3394</v>
      </c>
      <c r="AS213" t="s">
        <v>3394</v>
      </c>
      <c r="AT213" t="s">
        <v>3394</v>
      </c>
      <c r="AU213" t="s">
        <v>3394</v>
      </c>
      <c r="AV213" t="s">
        <v>3394</v>
      </c>
      <c r="AW213" t="s">
        <v>3394</v>
      </c>
      <c r="AX213" t="s">
        <v>3394</v>
      </c>
      <c r="AZ213" t="s">
        <v>3394</v>
      </c>
    </row>
    <row r="214" spans="1:52" x14ac:dyDescent="0.3">
      <c r="A214" s="1" t="s">
        <v>3823</v>
      </c>
      <c r="B214" t="s">
        <v>3824</v>
      </c>
      <c r="C214" t="s">
        <v>643</v>
      </c>
      <c r="D214" t="s">
        <v>3428</v>
      </c>
      <c r="F214" t="s">
        <v>3393</v>
      </c>
      <c r="G214" t="s">
        <v>3393</v>
      </c>
      <c r="H214" t="s">
        <v>3394</v>
      </c>
      <c r="I214" t="s">
        <v>3395</v>
      </c>
      <c r="J214" t="s">
        <v>3395</v>
      </c>
      <c r="K214" t="s">
        <v>3394</v>
      </c>
      <c r="L214" t="s">
        <v>3396</v>
      </c>
      <c r="Q214">
        <v>1</v>
      </c>
      <c r="R214" t="s">
        <v>3397</v>
      </c>
      <c r="AE214" t="s">
        <v>3394</v>
      </c>
      <c r="AK214" t="s">
        <v>3394</v>
      </c>
      <c r="AL214" t="s">
        <v>3394</v>
      </c>
      <c r="AM214" t="s">
        <v>3394</v>
      </c>
      <c r="AN214" t="s">
        <v>3394</v>
      </c>
      <c r="AO214" t="s">
        <v>3394</v>
      </c>
      <c r="AP214" t="s">
        <v>3394</v>
      </c>
      <c r="AQ214" t="s">
        <v>3394</v>
      </c>
      <c r="AR214" t="s">
        <v>3394</v>
      </c>
      <c r="AS214" t="s">
        <v>3394</v>
      </c>
      <c r="AT214" t="s">
        <v>3394</v>
      </c>
      <c r="AU214" t="s">
        <v>3394</v>
      </c>
      <c r="AV214" t="s">
        <v>3394</v>
      </c>
      <c r="AW214" t="s">
        <v>3394</v>
      </c>
      <c r="AX214" t="s">
        <v>3394</v>
      </c>
      <c r="AZ214" t="s">
        <v>3394</v>
      </c>
    </row>
    <row r="215" spans="1:52" x14ac:dyDescent="0.3">
      <c r="A215" s="1" t="s">
        <v>3825</v>
      </c>
      <c r="B215" t="s">
        <v>3826</v>
      </c>
      <c r="C215" t="s">
        <v>643</v>
      </c>
      <c r="D215" t="s">
        <v>3428</v>
      </c>
      <c r="F215" t="s">
        <v>3393</v>
      </c>
      <c r="G215" t="s">
        <v>3393</v>
      </c>
      <c r="H215" t="s">
        <v>3394</v>
      </c>
      <c r="I215" t="s">
        <v>3395</v>
      </c>
      <c r="J215" t="s">
        <v>3395</v>
      </c>
      <c r="K215" t="s">
        <v>3394</v>
      </c>
      <c r="L215" t="s">
        <v>3396</v>
      </c>
      <c r="Q215">
        <v>1</v>
      </c>
      <c r="R215" t="s">
        <v>3397</v>
      </c>
      <c r="AE215" t="s">
        <v>3394</v>
      </c>
      <c r="AK215" t="s">
        <v>3394</v>
      </c>
      <c r="AL215" t="s">
        <v>3394</v>
      </c>
      <c r="AM215" t="s">
        <v>3394</v>
      </c>
      <c r="AN215" t="s">
        <v>3394</v>
      </c>
      <c r="AO215" t="s">
        <v>3394</v>
      </c>
      <c r="AP215" t="s">
        <v>3394</v>
      </c>
      <c r="AQ215" t="s">
        <v>3394</v>
      </c>
      <c r="AR215" t="s">
        <v>3394</v>
      </c>
      <c r="AS215" t="s">
        <v>3394</v>
      </c>
      <c r="AT215" t="s">
        <v>3394</v>
      </c>
      <c r="AU215" t="s">
        <v>3394</v>
      </c>
      <c r="AV215" t="s">
        <v>3394</v>
      </c>
      <c r="AW215" t="s">
        <v>3394</v>
      </c>
      <c r="AX215" t="s">
        <v>3394</v>
      </c>
      <c r="AZ215" t="s">
        <v>3394</v>
      </c>
    </row>
    <row r="216" spans="1:52" x14ac:dyDescent="0.3">
      <c r="A216" s="1" t="s">
        <v>3827</v>
      </c>
      <c r="B216" t="s">
        <v>3828</v>
      </c>
      <c r="C216" t="s">
        <v>643</v>
      </c>
      <c r="D216" t="s">
        <v>3428</v>
      </c>
      <c r="F216" t="s">
        <v>3393</v>
      </c>
      <c r="G216" t="s">
        <v>3393</v>
      </c>
      <c r="H216" t="s">
        <v>3394</v>
      </c>
      <c r="I216" t="s">
        <v>3395</v>
      </c>
      <c r="J216" t="s">
        <v>3395</v>
      </c>
      <c r="K216" t="s">
        <v>3394</v>
      </c>
      <c r="L216" t="s">
        <v>3396</v>
      </c>
      <c r="Q216">
        <v>1</v>
      </c>
      <c r="R216" t="s">
        <v>3397</v>
      </c>
      <c r="AE216" t="s">
        <v>3394</v>
      </c>
      <c r="AK216" t="s">
        <v>3394</v>
      </c>
      <c r="AL216" t="s">
        <v>3394</v>
      </c>
      <c r="AM216" t="s">
        <v>3394</v>
      </c>
      <c r="AN216" t="s">
        <v>3394</v>
      </c>
      <c r="AO216" t="s">
        <v>3394</v>
      </c>
      <c r="AP216" t="s">
        <v>3394</v>
      </c>
      <c r="AQ216" t="s">
        <v>3394</v>
      </c>
      <c r="AR216" t="s">
        <v>3394</v>
      </c>
      <c r="AS216" t="s">
        <v>3394</v>
      </c>
      <c r="AT216" t="s">
        <v>3394</v>
      </c>
      <c r="AU216" t="s">
        <v>3394</v>
      </c>
      <c r="AV216" t="s">
        <v>3394</v>
      </c>
      <c r="AW216" t="s">
        <v>3394</v>
      </c>
      <c r="AX216" t="s">
        <v>3394</v>
      </c>
      <c r="AZ216" t="s">
        <v>3394</v>
      </c>
    </row>
    <row r="217" spans="1:52" x14ac:dyDescent="0.3">
      <c r="A217" s="1" t="s">
        <v>3829</v>
      </c>
      <c r="B217" t="s">
        <v>3830</v>
      </c>
      <c r="C217" t="s">
        <v>643</v>
      </c>
      <c r="D217" t="s">
        <v>3428</v>
      </c>
      <c r="F217" t="s">
        <v>3393</v>
      </c>
      <c r="G217" t="s">
        <v>3393</v>
      </c>
      <c r="H217" t="s">
        <v>3394</v>
      </c>
      <c r="I217" t="s">
        <v>3395</v>
      </c>
      <c r="J217" t="s">
        <v>3395</v>
      </c>
      <c r="K217" t="s">
        <v>3394</v>
      </c>
      <c r="L217" t="s">
        <v>3396</v>
      </c>
      <c r="Q217">
        <v>1</v>
      </c>
      <c r="R217" t="s">
        <v>3397</v>
      </c>
      <c r="AE217" t="s">
        <v>3394</v>
      </c>
      <c r="AK217" t="s">
        <v>3394</v>
      </c>
      <c r="AL217" t="s">
        <v>3394</v>
      </c>
      <c r="AM217" t="s">
        <v>3394</v>
      </c>
      <c r="AN217" t="s">
        <v>3394</v>
      </c>
      <c r="AO217" t="s">
        <v>3394</v>
      </c>
      <c r="AP217" t="s">
        <v>3394</v>
      </c>
      <c r="AQ217" t="s">
        <v>3394</v>
      </c>
      <c r="AR217" t="s">
        <v>3394</v>
      </c>
      <c r="AS217" t="s">
        <v>3394</v>
      </c>
      <c r="AT217" t="s">
        <v>3394</v>
      </c>
      <c r="AU217" t="s">
        <v>3394</v>
      </c>
      <c r="AV217" t="s">
        <v>3394</v>
      </c>
      <c r="AW217" t="s">
        <v>3394</v>
      </c>
      <c r="AX217" t="s">
        <v>3394</v>
      </c>
      <c r="AZ217" t="s">
        <v>3394</v>
      </c>
    </row>
    <row r="218" spans="1:52" x14ac:dyDescent="0.3">
      <c r="A218" s="1" t="s">
        <v>3831</v>
      </c>
      <c r="B218" t="s">
        <v>3832</v>
      </c>
      <c r="C218" t="s">
        <v>643</v>
      </c>
      <c r="D218" t="s">
        <v>3428</v>
      </c>
      <c r="F218" t="s">
        <v>3393</v>
      </c>
      <c r="G218" t="s">
        <v>3393</v>
      </c>
      <c r="H218" t="s">
        <v>3394</v>
      </c>
      <c r="I218" t="s">
        <v>3395</v>
      </c>
      <c r="J218" t="s">
        <v>3395</v>
      </c>
      <c r="K218" t="s">
        <v>3394</v>
      </c>
      <c r="L218" t="s">
        <v>3396</v>
      </c>
      <c r="Q218">
        <v>1</v>
      </c>
      <c r="R218" t="s">
        <v>3397</v>
      </c>
      <c r="AE218" t="s">
        <v>3394</v>
      </c>
      <c r="AK218" t="s">
        <v>3394</v>
      </c>
      <c r="AL218" t="s">
        <v>3394</v>
      </c>
      <c r="AM218" t="s">
        <v>3394</v>
      </c>
      <c r="AN218" t="s">
        <v>3394</v>
      </c>
      <c r="AO218" t="s">
        <v>3394</v>
      </c>
      <c r="AP218" t="s">
        <v>3394</v>
      </c>
      <c r="AQ218" t="s">
        <v>3394</v>
      </c>
      <c r="AR218" t="s">
        <v>3394</v>
      </c>
      <c r="AS218" t="s">
        <v>3394</v>
      </c>
      <c r="AT218" t="s">
        <v>3394</v>
      </c>
      <c r="AU218" t="s">
        <v>3394</v>
      </c>
      <c r="AV218" t="s">
        <v>3394</v>
      </c>
      <c r="AW218" t="s">
        <v>3394</v>
      </c>
      <c r="AX218" t="s">
        <v>3394</v>
      </c>
      <c r="AZ218" t="s">
        <v>3394</v>
      </c>
    </row>
    <row r="219" spans="1:52" x14ac:dyDescent="0.3">
      <c r="A219" s="1" t="s">
        <v>3833</v>
      </c>
      <c r="B219" t="s">
        <v>3834</v>
      </c>
      <c r="C219" t="s">
        <v>643</v>
      </c>
      <c r="D219" t="s">
        <v>3428</v>
      </c>
      <c r="F219" t="s">
        <v>3393</v>
      </c>
      <c r="G219" t="s">
        <v>3393</v>
      </c>
      <c r="H219" t="s">
        <v>3394</v>
      </c>
      <c r="I219" t="s">
        <v>3395</v>
      </c>
      <c r="J219" t="s">
        <v>3395</v>
      </c>
      <c r="K219" t="s">
        <v>3394</v>
      </c>
      <c r="L219" t="s">
        <v>3396</v>
      </c>
      <c r="Q219">
        <v>1</v>
      </c>
      <c r="R219" t="s">
        <v>3397</v>
      </c>
      <c r="AE219" t="s">
        <v>3394</v>
      </c>
      <c r="AK219" t="s">
        <v>3394</v>
      </c>
      <c r="AL219" t="s">
        <v>3394</v>
      </c>
      <c r="AM219" t="s">
        <v>3394</v>
      </c>
      <c r="AN219" t="s">
        <v>3394</v>
      </c>
      <c r="AO219" t="s">
        <v>3394</v>
      </c>
      <c r="AP219" t="s">
        <v>3394</v>
      </c>
      <c r="AQ219" t="s">
        <v>3394</v>
      </c>
      <c r="AR219" t="s">
        <v>3394</v>
      </c>
      <c r="AS219" t="s">
        <v>3394</v>
      </c>
      <c r="AT219" t="s">
        <v>3394</v>
      </c>
      <c r="AU219" t="s">
        <v>3394</v>
      </c>
      <c r="AV219" t="s">
        <v>3394</v>
      </c>
      <c r="AW219" t="s">
        <v>3394</v>
      </c>
      <c r="AX219" t="s">
        <v>3394</v>
      </c>
      <c r="AZ219" t="s">
        <v>3394</v>
      </c>
    </row>
    <row r="220" spans="1:52" x14ac:dyDescent="0.3">
      <c r="A220" s="1" t="s">
        <v>3835</v>
      </c>
      <c r="B220" t="s">
        <v>3836</v>
      </c>
      <c r="C220" t="s">
        <v>643</v>
      </c>
      <c r="D220" t="s">
        <v>3428</v>
      </c>
      <c r="F220" t="s">
        <v>3393</v>
      </c>
      <c r="G220" t="s">
        <v>3393</v>
      </c>
      <c r="H220" t="s">
        <v>3394</v>
      </c>
      <c r="I220" t="s">
        <v>3395</v>
      </c>
      <c r="J220" t="s">
        <v>3395</v>
      </c>
      <c r="K220" t="s">
        <v>3394</v>
      </c>
      <c r="L220" t="s">
        <v>3396</v>
      </c>
      <c r="Q220">
        <v>1</v>
      </c>
      <c r="R220" t="s">
        <v>3397</v>
      </c>
      <c r="AE220" t="s">
        <v>3394</v>
      </c>
      <c r="AK220" t="s">
        <v>3394</v>
      </c>
      <c r="AL220" t="s">
        <v>3394</v>
      </c>
      <c r="AM220" t="s">
        <v>3394</v>
      </c>
      <c r="AN220" t="s">
        <v>3394</v>
      </c>
      <c r="AO220" t="s">
        <v>3394</v>
      </c>
      <c r="AP220" t="s">
        <v>3394</v>
      </c>
      <c r="AQ220" t="s">
        <v>3394</v>
      </c>
      <c r="AR220" t="s">
        <v>3394</v>
      </c>
      <c r="AS220" t="s">
        <v>3394</v>
      </c>
      <c r="AT220" t="s">
        <v>3394</v>
      </c>
      <c r="AU220" t="s">
        <v>3394</v>
      </c>
      <c r="AV220" t="s">
        <v>3394</v>
      </c>
      <c r="AW220" t="s">
        <v>3394</v>
      </c>
      <c r="AX220" t="s">
        <v>3394</v>
      </c>
      <c r="AZ220" t="s">
        <v>3394</v>
      </c>
    </row>
    <row r="221" spans="1:52" x14ac:dyDescent="0.3">
      <c r="A221" s="1" t="s">
        <v>3837</v>
      </c>
      <c r="B221" t="s">
        <v>3838</v>
      </c>
      <c r="C221" t="s">
        <v>643</v>
      </c>
      <c r="D221" t="s">
        <v>3428</v>
      </c>
      <c r="F221" t="s">
        <v>3393</v>
      </c>
      <c r="G221" t="s">
        <v>3393</v>
      </c>
      <c r="H221" t="s">
        <v>3394</v>
      </c>
      <c r="I221" t="s">
        <v>3395</v>
      </c>
      <c r="J221" t="s">
        <v>3395</v>
      </c>
      <c r="K221" t="s">
        <v>3394</v>
      </c>
      <c r="L221" t="s">
        <v>3396</v>
      </c>
      <c r="Q221">
        <v>1</v>
      </c>
      <c r="R221" t="s">
        <v>3397</v>
      </c>
      <c r="AE221" t="s">
        <v>3394</v>
      </c>
      <c r="AK221" t="s">
        <v>3394</v>
      </c>
      <c r="AL221" t="s">
        <v>3394</v>
      </c>
      <c r="AM221" t="s">
        <v>3394</v>
      </c>
      <c r="AN221" t="s">
        <v>3394</v>
      </c>
      <c r="AO221" t="s">
        <v>3394</v>
      </c>
      <c r="AP221" t="s">
        <v>3394</v>
      </c>
      <c r="AQ221" t="s">
        <v>3394</v>
      </c>
      <c r="AR221" t="s">
        <v>3394</v>
      </c>
      <c r="AS221" t="s">
        <v>3394</v>
      </c>
      <c r="AT221" t="s">
        <v>3394</v>
      </c>
      <c r="AU221" t="s">
        <v>3394</v>
      </c>
      <c r="AV221" t="s">
        <v>3394</v>
      </c>
      <c r="AW221" t="s">
        <v>3394</v>
      </c>
      <c r="AX221" t="s">
        <v>3394</v>
      </c>
      <c r="AZ221" t="s">
        <v>3394</v>
      </c>
    </row>
    <row r="222" spans="1:52" x14ac:dyDescent="0.3">
      <c r="A222" s="1" t="s">
        <v>3839</v>
      </c>
      <c r="B222" t="s">
        <v>3840</v>
      </c>
      <c r="C222" t="s">
        <v>643</v>
      </c>
      <c r="D222" t="s">
        <v>3428</v>
      </c>
      <c r="F222" t="s">
        <v>3393</v>
      </c>
      <c r="G222" t="s">
        <v>3393</v>
      </c>
      <c r="H222" t="s">
        <v>3394</v>
      </c>
      <c r="I222" t="s">
        <v>3395</v>
      </c>
      <c r="J222" t="s">
        <v>3395</v>
      </c>
      <c r="K222" t="s">
        <v>3394</v>
      </c>
      <c r="L222" t="s">
        <v>3396</v>
      </c>
      <c r="Q222">
        <v>1</v>
      </c>
      <c r="R222" t="s">
        <v>3397</v>
      </c>
      <c r="AE222" t="s">
        <v>3394</v>
      </c>
      <c r="AK222" t="s">
        <v>3394</v>
      </c>
      <c r="AL222" t="s">
        <v>3394</v>
      </c>
      <c r="AM222" t="s">
        <v>3394</v>
      </c>
      <c r="AN222" t="s">
        <v>3394</v>
      </c>
      <c r="AO222" t="s">
        <v>3394</v>
      </c>
      <c r="AP222" t="s">
        <v>3394</v>
      </c>
      <c r="AQ222" t="s">
        <v>3394</v>
      </c>
      <c r="AR222" t="s">
        <v>3394</v>
      </c>
      <c r="AS222" t="s">
        <v>3394</v>
      </c>
      <c r="AT222" t="s">
        <v>3394</v>
      </c>
      <c r="AU222" t="s">
        <v>3394</v>
      </c>
      <c r="AV222" t="s">
        <v>3394</v>
      </c>
      <c r="AW222" t="s">
        <v>3394</v>
      </c>
      <c r="AX222" t="s">
        <v>3394</v>
      </c>
      <c r="AZ222" t="s">
        <v>3394</v>
      </c>
    </row>
    <row r="223" spans="1:52" x14ac:dyDescent="0.3">
      <c r="A223" s="1" t="s">
        <v>3841</v>
      </c>
      <c r="B223" t="s">
        <v>3842</v>
      </c>
      <c r="C223" t="s">
        <v>643</v>
      </c>
      <c r="D223" t="s">
        <v>3428</v>
      </c>
      <c r="F223" t="s">
        <v>3393</v>
      </c>
      <c r="G223" t="s">
        <v>3393</v>
      </c>
      <c r="H223" t="s">
        <v>3394</v>
      </c>
      <c r="I223" t="s">
        <v>3395</v>
      </c>
      <c r="J223" t="s">
        <v>3395</v>
      </c>
      <c r="K223" t="s">
        <v>3394</v>
      </c>
      <c r="L223" t="s">
        <v>3396</v>
      </c>
      <c r="Q223">
        <v>1</v>
      </c>
      <c r="R223" t="s">
        <v>3397</v>
      </c>
      <c r="AE223" t="s">
        <v>3394</v>
      </c>
      <c r="AK223" t="s">
        <v>3394</v>
      </c>
      <c r="AL223" t="s">
        <v>3394</v>
      </c>
      <c r="AM223" t="s">
        <v>3394</v>
      </c>
      <c r="AN223" t="s">
        <v>3394</v>
      </c>
      <c r="AO223" t="s">
        <v>3394</v>
      </c>
      <c r="AP223" t="s">
        <v>3394</v>
      </c>
      <c r="AQ223" t="s">
        <v>3394</v>
      </c>
      <c r="AR223" t="s">
        <v>3394</v>
      </c>
      <c r="AS223" t="s">
        <v>3394</v>
      </c>
      <c r="AT223" t="s">
        <v>3394</v>
      </c>
      <c r="AU223" t="s">
        <v>3394</v>
      </c>
      <c r="AV223" t="s">
        <v>3394</v>
      </c>
      <c r="AW223" t="s">
        <v>3394</v>
      </c>
      <c r="AX223" t="s">
        <v>3394</v>
      </c>
      <c r="AZ223" t="s">
        <v>3394</v>
      </c>
    </row>
    <row r="224" spans="1:52" x14ac:dyDescent="0.3">
      <c r="A224" s="1" t="s">
        <v>3843</v>
      </c>
      <c r="B224" t="s">
        <v>3844</v>
      </c>
      <c r="C224" t="s">
        <v>643</v>
      </c>
      <c r="D224" t="s">
        <v>3428</v>
      </c>
      <c r="F224" t="s">
        <v>3393</v>
      </c>
      <c r="G224" t="s">
        <v>3393</v>
      </c>
      <c r="H224" t="s">
        <v>3394</v>
      </c>
      <c r="I224" t="s">
        <v>3395</v>
      </c>
      <c r="J224" t="s">
        <v>3395</v>
      </c>
      <c r="K224" t="s">
        <v>3394</v>
      </c>
      <c r="L224" t="s">
        <v>3396</v>
      </c>
      <c r="Q224">
        <v>1</v>
      </c>
      <c r="R224" t="s">
        <v>3397</v>
      </c>
      <c r="AE224" t="s">
        <v>3394</v>
      </c>
      <c r="AK224" t="s">
        <v>3394</v>
      </c>
      <c r="AL224" t="s">
        <v>3394</v>
      </c>
      <c r="AM224" t="s">
        <v>3394</v>
      </c>
      <c r="AN224" t="s">
        <v>3394</v>
      </c>
      <c r="AO224" t="s">
        <v>3394</v>
      </c>
      <c r="AP224" t="s">
        <v>3394</v>
      </c>
      <c r="AQ224" t="s">
        <v>3394</v>
      </c>
      <c r="AR224" t="s">
        <v>3394</v>
      </c>
      <c r="AS224" t="s">
        <v>3394</v>
      </c>
      <c r="AT224" t="s">
        <v>3394</v>
      </c>
      <c r="AU224" t="s">
        <v>3394</v>
      </c>
      <c r="AV224" t="s">
        <v>3394</v>
      </c>
      <c r="AW224" t="s">
        <v>3394</v>
      </c>
      <c r="AX224" t="s">
        <v>3394</v>
      </c>
      <c r="AZ224" t="s">
        <v>3394</v>
      </c>
    </row>
    <row r="225" spans="1:52" x14ac:dyDescent="0.3">
      <c r="A225" s="1" t="s">
        <v>3845</v>
      </c>
      <c r="B225" t="s">
        <v>3846</v>
      </c>
      <c r="C225" t="s">
        <v>643</v>
      </c>
      <c r="D225" t="s">
        <v>3428</v>
      </c>
      <c r="F225" t="s">
        <v>3393</v>
      </c>
      <c r="G225" t="s">
        <v>3394</v>
      </c>
      <c r="H225" t="s">
        <v>3394</v>
      </c>
      <c r="I225" t="s">
        <v>3395</v>
      </c>
      <c r="J225" t="s">
        <v>3395</v>
      </c>
      <c r="K225" t="s">
        <v>3394</v>
      </c>
      <c r="L225" t="s">
        <v>3396</v>
      </c>
      <c r="Q225">
        <v>1</v>
      </c>
      <c r="R225" t="s">
        <v>3397</v>
      </c>
      <c r="AE225" t="s">
        <v>3394</v>
      </c>
      <c r="AK225" t="s">
        <v>3394</v>
      </c>
      <c r="AL225" t="s">
        <v>3394</v>
      </c>
      <c r="AM225" t="s">
        <v>3394</v>
      </c>
      <c r="AN225" t="s">
        <v>3394</v>
      </c>
      <c r="AO225" t="s">
        <v>3394</v>
      </c>
      <c r="AP225" t="s">
        <v>3394</v>
      </c>
      <c r="AQ225" t="s">
        <v>3394</v>
      </c>
      <c r="AR225" t="s">
        <v>3394</v>
      </c>
      <c r="AS225" t="s">
        <v>3394</v>
      </c>
      <c r="AT225" t="s">
        <v>3394</v>
      </c>
      <c r="AU225" t="s">
        <v>3394</v>
      </c>
      <c r="AV225" t="s">
        <v>3394</v>
      </c>
      <c r="AW225" t="s">
        <v>3394</v>
      </c>
      <c r="AX225" t="s">
        <v>3394</v>
      </c>
      <c r="AZ225" t="s">
        <v>3394</v>
      </c>
    </row>
    <row r="226" spans="1:52" x14ac:dyDescent="0.3">
      <c r="A226" s="1" t="s">
        <v>3847</v>
      </c>
      <c r="B226" t="s">
        <v>3848</v>
      </c>
      <c r="C226" t="s">
        <v>643</v>
      </c>
      <c r="D226" t="s">
        <v>3428</v>
      </c>
      <c r="F226" t="s">
        <v>3393</v>
      </c>
      <c r="G226" t="s">
        <v>3394</v>
      </c>
      <c r="H226" t="s">
        <v>3394</v>
      </c>
      <c r="I226" t="s">
        <v>3395</v>
      </c>
      <c r="J226" t="s">
        <v>3395</v>
      </c>
      <c r="K226" t="s">
        <v>3394</v>
      </c>
      <c r="L226" t="s">
        <v>3396</v>
      </c>
      <c r="Q226">
        <v>1</v>
      </c>
      <c r="R226" t="s">
        <v>3397</v>
      </c>
      <c r="AE226" t="s">
        <v>3394</v>
      </c>
      <c r="AK226" t="s">
        <v>3394</v>
      </c>
      <c r="AL226" t="s">
        <v>3394</v>
      </c>
      <c r="AM226" t="s">
        <v>3394</v>
      </c>
      <c r="AN226" t="s">
        <v>3394</v>
      </c>
      <c r="AO226" t="s">
        <v>3394</v>
      </c>
      <c r="AP226" t="s">
        <v>3394</v>
      </c>
      <c r="AQ226" t="s">
        <v>3394</v>
      </c>
      <c r="AR226" t="s">
        <v>3394</v>
      </c>
      <c r="AS226" t="s">
        <v>3394</v>
      </c>
      <c r="AT226" t="s">
        <v>3394</v>
      </c>
      <c r="AU226" t="s">
        <v>3394</v>
      </c>
      <c r="AV226" t="s">
        <v>3394</v>
      </c>
      <c r="AW226" t="s">
        <v>3394</v>
      </c>
      <c r="AX226" t="s">
        <v>3394</v>
      </c>
      <c r="AZ226" t="s">
        <v>3394</v>
      </c>
    </row>
    <row r="227" spans="1:52" x14ac:dyDescent="0.3">
      <c r="A227" s="1" t="s">
        <v>3849</v>
      </c>
      <c r="B227" t="s">
        <v>3850</v>
      </c>
      <c r="C227" t="s">
        <v>643</v>
      </c>
      <c r="D227" t="s">
        <v>3428</v>
      </c>
      <c r="F227" t="s">
        <v>3393</v>
      </c>
      <c r="G227" t="s">
        <v>3394</v>
      </c>
      <c r="H227" t="s">
        <v>3394</v>
      </c>
      <c r="I227" t="s">
        <v>3395</v>
      </c>
      <c r="J227" t="s">
        <v>3395</v>
      </c>
      <c r="K227" t="s">
        <v>3394</v>
      </c>
      <c r="L227" t="s">
        <v>3396</v>
      </c>
      <c r="Q227">
        <v>1</v>
      </c>
      <c r="R227" t="s">
        <v>3397</v>
      </c>
      <c r="AE227" t="s">
        <v>3394</v>
      </c>
      <c r="AK227" t="s">
        <v>3394</v>
      </c>
      <c r="AL227" t="s">
        <v>3394</v>
      </c>
      <c r="AM227" t="s">
        <v>3394</v>
      </c>
      <c r="AN227" t="s">
        <v>3394</v>
      </c>
      <c r="AO227" t="s">
        <v>3394</v>
      </c>
      <c r="AP227" t="s">
        <v>3394</v>
      </c>
      <c r="AQ227" t="s">
        <v>3394</v>
      </c>
      <c r="AR227" t="s">
        <v>3394</v>
      </c>
      <c r="AS227" t="s">
        <v>3394</v>
      </c>
      <c r="AT227" t="s">
        <v>3394</v>
      </c>
      <c r="AU227" t="s">
        <v>3394</v>
      </c>
      <c r="AV227" t="s">
        <v>3394</v>
      </c>
      <c r="AW227" t="s">
        <v>3394</v>
      </c>
      <c r="AX227" t="s">
        <v>3394</v>
      </c>
      <c r="AZ227" t="s">
        <v>3394</v>
      </c>
    </row>
    <row r="228" spans="1:52" x14ac:dyDescent="0.3">
      <c r="A228" s="1" t="s">
        <v>3851</v>
      </c>
      <c r="B228" t="s">
        <v>3852</v>
      </c>
      <c r="C228" t="s">
        <v>643</v>
      </c>
      <c r="D228" t="s">
        <v>3428</v>
      </c>
      <c r="F228" t="s">
        <v>3393</v>
      </c>
      <c r="G228" t="s">
        <v>3393</v>
      </c>
      <c r="H228" t="s">
        <v>3394</v>
      </c>
      <c r="I228" t="s">
        <v>3395</v>
      </c>
      <c r="J228" t="s">
        <v>3395</v>
      </c>
      <c r="K228" t="s">
        <v>3394</v>
      </c>
      <c r="L228" t="s">
        <v>3396</v>
      </c>
      <c r="Q228">
        <v>1</v>
      </c>
      <c r="R228" t="s">
        <v>3397</v>
      </c>
      <c r="AE228" t="s">
        <v>3394</v>
      </c>
      <c r="AK228" t="s">
        <v>3394</v>
      </c>
      <c r="AL228" t="s">
        <v>3394</v>
      </c>
      <c r="AM228" t="s">
        <v>3394</v>
      </c>
      <c r="AN228" t="s">
        <v>3394</v>
      </c>
      <c r="AO228" t="s">
        <v>3394</v>
      </c>
      <c r="AP228" t="s">
        <v>3394</v>
      </c>
      <c r="AQ228" t="s">
        <v>3394</v>
      </c>
      <c r="AR228" t="s">
        <v>3394</v>
      </c>
      <c r="AS228" t="s">
        <v>3394</v>
      </c>
      <c r="AT228" t="s">
        <v>3394</v>
      </c>
      <c r="AU228" t="s">
        <v>3394</v>
      </c>
      <c r="AV228" t="s">
        <v>3394</v>
      </c>
      <c r="AW228" t="s">
        <v>3394</v>
      </c>
      <c r="AX228" t="s">
        <v>3394</v>
      </c>
      <c r="AZ228" t="s">
        <v>3394</v>
      </c>
    </row>
    <row r="229" spans="1:52" x14ac:dyDescent="0.3">
      <c r="A229" s="1" t="s">
        <v>3853</v>
      </c>
      <c r="B229" t="s">
        <v>3854</v>
      </c>
      <c r="C229" t="s">
        <v>643</v>
      </c>
      <c r="D229" t="s">
        <v>3428</v>
      </c>
      <c r="F229" t="s">
        <v>3393</v>
      </c>
      <c r="G229" t="s">
        <v>3394</v>
      </c>
      <c r="H229" t="s">
        <v>3394</v>
      </c>
      <c r="I229" t="s">
        <v>3395</v>
      </c>
      <c r="J229" t="s">
        <v>3395</v>
      </c>
      <c r="K229" t="s">
        <v>3394</v>
      </c>
      <c r="L229" t="s">
        <v>3396</v>
      </c>
      <c r="Q229">
        <v>1</v>
      </c>
      <c r="R229" t="s">
        <v>3397</v>
      </c>
      <c r="AE229" t="s">
        <v>3394</v>
      </c>
      <c r="AK229" t="s">
        <v>3394</v>
      </c>
      <c r="AL229" t="s">
        <v>3394</v>
      </c>
      <c r="AM229" t="s">
        <v>3394</v>
      </c>
      <c r="AN229" t="s">
        <v>3394</v>
      </c>
      <c r="AO229" t="s">
        <v>3394</v>
      </c>
      <c r="AP229" t="s">
        <v>3394</v>
      </c>
      <c r="AQ229" t="s">
        <v>3394</v>
      </c>
      <c r="AR229" t="s">
        <v>3394</v>
      </c>
      <c r="AS229" t="s">
        <v>3394</v>
      </c>
      <c r="AT229" t="s">
        <v>3394</v>
      </c>
      <c r="AU229" t="s">
        <v>3394</v>
      </c>
      <c r="AV229" t="s">
        <v>3394</v>
      </c>
      <c r="AW229" t="s">
        <v>3394</v>
      </c>
      <c r="AX229" t="s">
        <v>3394</v>
      </c>
      <c r="AZ229" t="s">
        <v>3394</v>
      </c>
    </row>
    <row r="230" spans="1:52" x14ac:dyDescent="0.3">
      <c r="A230" s="1" t="s">
        <v>3855</v>
      </c>
      <c r="B230" t="s">
        <v>3856</v>
      </c>
      <c r="C230" t="s">
        <v>643</v>
      </c>
      <c r="D230" t="s">
        <v>3428</v>
      </c>
      <c r="F230" t="s">
        <v>3393</v>
      </c>
      <c r="G230" t="s">
        <v>3394</v>
      </c>
      <c r="H230" t="s">
        <v>3394</v>
      </c>
      <c r="I230" t="s">
        <v>3395</v>
      </c>
      <c r="J230" t="s">
        <v>3395</v>
      </c>
      <c r="K230" t="s">
        <v>3394</v>
      </c>
      <c r="L230" t="s">
        <v>3396</v>
      </c>
      <c r="Q230">
        <v>1</v>
      </c>
      <c r="R230" t="s">
        <v>3397</v>
      </c>
      <c r="AE230" t="s">
        <v>3394</v>
      </c>
      <c r="AK230" t="s">
        <v>3394</v>
      </c>
      <c r="AL230" t="s">
        <v>3394</v>
      </c>
      <c r="AM230" t="s">
        <v>3394</v>
      </c>
      <c r="AN230" t="s">
        <v>3394</v>
      </c>
      <c r="AO230" t="s">
        <v>3394</v>
      </c>
      <c r="AP230" t="s">
        <v>3394</v>
      </c>
      <c r="AQ230" t="s">
        <v>3394</v>
      </c>
      <c r="AR230" t="s">
        <v>3394</v>
      </c>
      <c r="AS230" t="s">
        <v>3394</v>
      </c>
      <c r="AT230" t="s">
        <v>3394</v>
      </c>
      <c r="AU230" t="s">
        <v>3394</v>
      </c>
      <c r="AV230" t="s">
        <v>3394</v>
      </c>
      <c r="AW230" t="s">
        <v>3394</v>
      </c>
      <c r="AX230" t="s">
        <v>3394</v>
      </c>
      <c r="AZ230" t="s">
        <v>3394</v>
      </c>
    </row>
    <row r="231" spans="1:52" x14ac:dyDescent="0.3">
      <c r="A231" s="1" t="s">
        <v>3857</v>
      </c>
      <c r="B231" t="s">
        <v>3858</v>
      </c>
      <c r="C231" t="s">
        <v>643</v>
      </c>
      <c r="D231" t="s">
        <v>3428</v>
      </c>
      <c r="F231" t="s">
        <v>3393</v>
      </c>
      <c r="G231" t="s">
        <v>3393</v>
      </c>
      <c r="H231" t="s">
        <v>3394</v>
      </c>
      <c r="I231" t="s">
        <v>3395</v>
      </c>
      <c r="J231" t="s">
        <v>3395</v>
      </c>
      <c r="K231" t="s">
        <v>3394</v>
      </c>
      <c r="L231" t="s">
        <v>3396</v>
      </c>
      <c r="Q231">
        <v>1</v>
      </c>
      <c r="R231" t="s">
        <v>3397</v>
      </c>
      <c r="AE231" t="s">
        <v>3394</v>
      </c>
      <c r="AK231" t="s">
        <v>3394</v>
      </c>
      <c r="AL231" t="s">
        <v>3394</v>
      </c>
      <c r="AM231" t="s">
        <v>3394</v>
      </c>
      <c r="AN231" t="s">
        <v>3394</v>
      </c>
      <c r="AO231" t="s">
        <v>3394</v>
      </c>
      <c r="AP231" t="s">
        <v>3394</v>
      </c>
      <c r="AQ231" t="s">
        <v>3394</v>
      </c>
      <c r="AR231" t="s">
        <v>3394</v>
      </c>
      <c r="AS231" t="s">
        <v>3394</v>
      </c>
      <c r="AT231" t="s">
        <v>3394</v>
      </c>
      <c r="AU231" t="s">
        <v>3394</v>
      </c>
      <c r="AV231" t="s">
        <v>3394</v>
      </c>
      <c r="AW231" t="s">
        <v>3394</v>
      </c>
      <c r="AX231" t="s">
        <v>3394</v>
      </c>
      <c r="AZ231" t="s">
        <v>3394</v>
      </c>
    </row>
    <row r="232" spans="1:52" x14ac:dyDescent="0.3">
      <c r="A232" s="1" t="s">
        <v>3859</v>
      </c>
      <c r="B232" t="s">
        <v>3860</v>
      </c>
      <c r="C232" t="s">
        <v>643</v>
      </c>
      <c r="D232" t="s">
        <v>3428</v>
      </c>
      <c r="F232" t="s">
        <v>3393</v>
      </c>
      <c r="G232" t="s">
        <v>3393</v>
      </c>
      <c r="H232" t="s">
        <v>3394</v>
      </c>
      <c r="I232" t="s">
        <v>3395</v>
      </c>
      <c r="J232" t="s">
        <v>3395</v>
      </c>
      <c r="K232" t="s">
        <v>3394</v>
      </c>
      <c r="L232" t="s">
        <v>3396</v>
      </c>
      <c r="Q232">
        <v>1</v>
      </c>
      <c r="R232" t="s">
        <v>3397</v>
      </c>
      <c r="AE232" t="s">
        <v>3394</v>
      </c>
      <c r="AK232" t="s">
        <v>3394</v>
      </c>
      <c r="AL232" t="s">
        <v>3394</v>
      </c>
      <c r="AM232" t="s">
        <v>3394</v>
      </c>
      <c r="AN232" t="s">
        <v>3394</v>
      </c>
      <c r="AO232" t="s">
        <v>3394</v>
      </c>
      <c r="AP232" t="s">
        <v>3394</v>
      </c>
      <c r="AQ232" t="s">
        <v>3394</v>
      </c>
      <c r="AR232" t="s">
        <v>3394</v>
      </c>
      <c r="AS232" t="s">
        <v>3394</v>
      </c>
      <c r="AT232" t="s">
        <v>3394</v>
      </c>
      <c r="AU232" t="s">
        <v>3394</v>
      </c>
      <c r="AV232" t="s">
        <v>3394</v>
      </c>
      <c r="AW232" t="s">
        <v>3394</v>
      </c>
      <c r="AX232" t="s">
        <v>3394</v>
      </c>
      <c r="AZ232" t="s">
        <v>3394</v>
      </c>
    </row>
    <row r="233" spans="1:52" x14ac:dyDescent="0.3">
      <c r="A233" s="1" t="s">
        <v>3861</v>
      </c>
      <c r="B233" t="s">
        <v>3862</v>
      </c>
      <c r="C233" t="s">
        <v>643</v>
      </c>
      <c r="D233" t="s">
        <v>3428</v>
      </c>
      <c r="F233" t="s">
        <v>3393</v>
      </c>
      <c r="G233" t="s">
        <v>3393</v>
      </c>
      <c r="H233" t="s">
        <v>3394</v>
      </c>
      <c r="I233" t="s">
        <v>3395</v>
      </c>
      <c r="J233" t="s">
        <v>3395</v>
      </c>
      <c r="K233" t="s">
        <v>3394</v>
      </c>
      <c r="L233" t="s">
        <v>3396</v>
      </c>
      <c r="Q233">
        <v>1</v>
      </c>
      <c r="R233" t="s">
        <v>3397</v>
      </c>
      <c r="AE233" t="s">
        <v>3394</v>
      </c>
      <c r="AK233" t="s">
        <v>3394</v>
      </c>
      <c r="AL233" t="s">
        <v>3394</v>
      </c>
      <c r="AM233" t="s">
        <v>3394</v>
      </c>
      <c r="AN233" t="s">
        <v>3394</v>
      </c>
      <c r="AO233" t="s">
        <v>3394</v>
      </c>
      <c r="AP233" t="s">
        <v>3394</v>
      </c>
      <c r="AQ233" t="s">
        <v>3394</v>
      </c>
      <c r="AR233" t="s">
        <v>3394</v>
      </c>
      <c r="AS233" t="s">
        <v>3394</v>
      </c>
      <c r="AT233" t="s">
        <v>3394</v>
      </c>
      <c r="AU233" t="s">
        <v>3394</v>
      </c>
      <c r="AV233" t="s">
        <v>3394</v>
      </c>
      <c r="AW233" t="s">
        <v>3394</v>
      </c>
      <c r="AX233" t="s">
        <v>3394</v>
      </c>
      <c r="AZ233" t="s">
        <v>3394</v>
      </c>
    </row>
    <row r="234" spans="1:52" x14ac:dyDescent="0.3">
      <c r="A234" s="1" t="s">
        <v>3863</v>
      </c>
      <c r="B234" t="s">
        <v>3864</v>
      </c>
      <c r="C234" t="s">
        <v>643</v>
      </c>
      <c r="D234" t="s">
        <v>3428</v>
      </c>
      <c r="F234" t="s">
        <v>3393</v>
      </c>
      <c r="G234" t="s">
        <v>3393</v>
      </c>
      <c r="H234" t="s">
        <v>3394</v>
      </c>
      <c r="I234" t="s">
        <v>3395</v>
      </c>
      <c r="J234" t="s">
        <v>3395</v>
      </c>
      <c r="K234" t="s">
        <v>3394</v>
      </c>
      <c r="L234" t="s">
        <v>3396</v>
      </c>
      <c r="Q234">
        <v>1</v>
      </c>
      <c r="R234" t="s">
        <v>3397</v>
      </c>
      <c r="AE234" t="s">
        <v>3394</v>
      </c>
      <c r="AK234" t="s">
        <v>3394</v>
      </c>
      <c r="AL234" t="s">
        <v>3394</v>
      </c>
      <c r="AM234" t="s">
        <v>3394</v>
      </c>
      <c r="AN234" t="s">
        <v>3394</v>
      </c>
      <c r="AO234" t="s">
        <v>3394</v>
      </c>
      <c r="AP234" t="s">
        <v>3394</v>
      </c>
      <c r="AQ234" t="s">
        <v>3394</v>
      </c>
      <c r="AR234" t="s">
        <v>3394</v>
      </c>
      <c r="AS234" t="s">
        <v>3394</v>
      </c>
      <c r="AT234" t="s">
        <v>3394</v>
      </c>
      <c r="AU234" t="s">
        <v>3394</v>
      </c>
      <c r="AV234" t="s">
        <v>3394</v>
      </c>
      <c r="AW234" t="s">
        <v>3394</v>
      </c>
      <c r="AX234" t="s">
        <v>3394</v>
      </c>
      <c r="AZ234" t="s">
        <v>3394</v>
      </c>
    </row>
    <row r="235" spans="1:52" x14ac:dyDescent="0.3">
      <c r="A235" s="1" t="s">
        <v>3865</v>
      </c>
      <c r="B235" t="s">
        <v>3866</v>
      </c>
      <c r="C235" t="s">
        <v>643</v>
      </c>
      <c r="D235" t="s">
        <v>3428</v>
      </c>
      <c r="F235" t="s">
        <v>3393</v>
      </c>
      <c r="G235" t="s">
        <v>3393</v>
      </c>
      <c r="H235" t="s">
        <v>3394</v>
      </c>
      <c r="I235" t="s">
        <v>3395</v>
      </c>
      <c r="J235" t="s">
        <v>3395</v>
      </c>
      <c r="K235" t="s">
        <v>3394</v>
      </c>
      <c r="L235" t="s">
        <v>3396</v>
      </c>
      <c r="Q235">
        <v>1</v>
      </c>
      <c r="R235" t="s">
        <v>3397</v>
      </c>
      <c r="AE235" t="s">
        <v>3394</v>
      </c>
      <c r="AK235" t="s">
        <v>3394</v>
      </c>
      <c r="AL235" t="s">
        <v>3394</v>
      </c>
      <c r="AM235" t="s">
        <v>3394</v>
      </c>
      <c r="AN235" t="s">
        <v>3394</v>
      </c>
      <c r="AO235" t="s">
        <v>3394</v>
      </c>
      <c r="AP235" t="s">
        <v>3394</v>
      </c>
      <c r="AQ235" t="s">
        <v>3394</v>
      </c>
      <c r="AR235" t="s">
        <v>3394</v>
      </c>
      <c r="AS235" t="s">
        <v>3394</v>
      </c>
      <c r="AT235" t="s">
        <v>3394</v>
      </c>
      <c r="AU235" t="s">
        <v>3394</v>
      </c>
      <c r="AV235" t="s">
        <v>3394</v>
      </c>
      <c r="AW235" t="s">
        <v>3394</v>
      </c>
      <c r="AX235" t="s">
        <v>3394</v>
      </c>
      <c r="AZ235" t="s">
        <v>3394</v>
      </c>
    </row>
    <row r="236" spans="1:52" x14ac:dyDescent="0.3">
      <c r="A236" s="1" t="s">
        <v>9796</v>
      </c>
      <c r="B236" t="s">
        <v>9797</v>
      </c>
      <c r="C236" t="s">
        <v>643</v>
      </c>
      <c r="D236" t="s">
        <v>3428</v>
      </c>
      <c r="F236" t="s">
        <v>3393</v>
      </c>
      <c r="G236" t="s">
        <v>3393</v>
      </c>
      <c r="H236" t="s">
        <v>3394</v>
      </c>
      <c r="I236" t="s">
        <v>3395</v>
      </c>
      <c r="J236" t="s">
        <v>3395</v>
      </c>
      <c r="K236" t="s">
        <v>3394</v>
      </c>
      <c r="L236" t="s">
        <v>3396</v>
      </c>
      <c r="Q236">
        <v>1</v>
      </c>
      <c r="R236" t="s">
        <v>3397</v>
      </c>
      <c r="AE236" t="s">
        <v>3394</v>
      </c>
      <c r="AK236" t="s">
        <v>3394</v>
      </c>
      <c r="AL236" t="s">
        <v>3394</v>
      </c>
      <c r="AM236" t="s">
        <v>3394</v>
      </c>
      <c r="AN236" t="s">
        <v>3394</v>
      </c>
      <c r="AO236" t="s">
        <v>3394</v>
      </c>
      <c r="AP236" t="s">
        <v>3394</v>
      </c>
      <c r="AQ236" t="s">
        <v>3394</v>
      </c>
      <c r="AR236" t="s">
        <v>3394</v>
      </c>
      <c r="AS236" t="s">
        <v>3394</v>
      </c>
      <c r="AT236" t="s">
        <v>3394</v>
      </c>
      <c r="AU236" t="s">
        <v>3394</v>
      </c>
      <c r="AV236" t="s">
        <v>3394</v>
      </c>
      <c r="AW236" t="s">
        <v>3394</v>
      </c>
      <c r="AX236" t="s">
        <v>3394</v>
      </c>
      <c r="AZ236" t="s">
        <v>3394</v>
      </c>
    </row>
    <row r="237" spans="1:52" x14ac:dyDescent="0.3">
      <c r="A237" s="1" t="s">
        <v>9798</v>
      </c>
      <c r="B237" t="s">
        <v>9799</v>
      </c>
      <c r="C237" t="s">
        <v>643</v>
      </c>
      <c r="D237" t="s">
        <v>3428</v>
      </c>
      <c r="F237" t="s">
        <v>3393</v>
      </c>
      <c r="G237" t="s">
        <v>3393</v>
      </c>
      <c r="H237" t="s">
        <v>3394</v>
      </c>
      <c r="I237" t="s">
        <v>3395</v>
      </c>
      <c r="J237" t="s">
        <v>3395</v>
      </c>
      <c r="K237" t="s">
        <v>3394</v>
      </c>
      <c r="L237" t="s">
        <v>3396</v>
      </c>
      <c r="Q237">
        <v>1</v>
      </c>
      <c r="R237" t="s">
        <v>3397</v>
      </c>
      <c r="AE237" t="s">
        <v>3394</v>
      </c>
      <c r="AK237" t="s">
        <v>3394</v>
      </c>
      <c r="AL237" t="s">
        <v>3394</v>
      </c>
      <c r="AM237" t="s">
        <v>3394</v>
      </c>
      <c r="AN237" t="s">
        <v>3394</v>
      </c>
      <c r="AO237" t="s">
        <v>3394</v>
      </c>
      <c r="AP237" t="s">
        <v>3394</v>
      </c>
      <c r="AQ237" t="s">
        <v>3394</v>
      </c>
      <c r="AR237" t="s">
        <v>3394</v>
      </c>
      <c r="AS237" t="s">
        <v>3394</v>
      </c>
      <c r="AT237" t="s">
        <v>3394</v>
      </c>
      <c r="AU237" t="s">
        <v>3394</v>
      </c>
      <c r="AV237" t="s">
        <v>3394</v>
      </c>
      <c r="AW237" t="s">
        <v>3394</v>
      </c>
      <c r="AX237" t="s">
        <v>3394</v>
      </c>
      <c r="AZ237" t="s">
        <v>3394</v>
      </c>
    </row>
    <row r="238" spans="1:52" x14ac:dyDescent="0.3">
      <c r="A238" s="1" t="s">
        <v>3867</v>
      </c>
      <c r="B238" t="s">
        <v>3868</v>
      </c>
      <c r="C238" t="s">
        <v>643</v>
      </c>
      <c r="D238" t="s">
        <v>3428</v>
      </c>
      <c r="F238" t="s">
        <v>3393</v>
      </c>
      <c r="G238" t="s">
        <v>3393</v>
      </c>
      <c r="H238" t="s">
        <v>3394</v>
      </c>
      <c r="I238" t="s">
        <v>3395</v>
      </c>
      <c r="J238" t="s">
        <v>3395</v>
      </c>
      <c r="K238" t="s">
        <v>3394</v>
      </c>
      <c r="L238" t="s">
        <v>3396</v>
      </c>
      <c r="Q238">
        <v>1</v>
      </c>
      <c r="R238" t="s">
        <v>3397</v>
      </c>
      <c r="AE238" t="s">
        <v>3394</v>
      </c>
      <c r="AK238" t="s">
        <v>3394</v>
      </c>
      <c r="AL238" t="s">
        <v>3394</v>
      </c>
      <c r="AM238" t="s">
        <v>3394</v>
      </c>
      <c r="AN238" t="s">
        <v>3394</v>
      </c>
      <c r="AO238" t="s">
        <v>3394</v>
      </c>
      <c r="AP238" t="s">
        <v>3394</v>
      </c>
      <c r="AQ238" t="s">
        <v>3394</v>
      </c>
      <c r="AR238" t="s">
        <v>3394</v>
      </c>
      <c r="AS238" t="s">
        <v>3394</v>
      </c>
      <c r="AT238" t="s">
        <v>3394</v>
      </c>
      <c r="AU238" t="s">
        <v>3394</v>
      </c>
      <c r="AV238" t="s">
        <v>3394</v>
      </c>
      <c r="AW238" t="s">
        <v>3394</v>
      </c>
      <c r="AX238" t="s">
        <v>3394</v>
      </c>
      <c r="AZ238" t="s">
        <v>3394</v>
      </c>
    </row>
    <row r="239" spans="1:52" x14ac:dyDescent="0.3">
      <c r="A239" s="1" t="s">
        <v>9800</v>
      </c>
      <c r="B239" t="s">
        <v>9801</v>
      </c>
      <c r="C239" t="s">
        <v>643</v>
      </c>
      <c r="D239" t="s">
        <v>3428</v>
      </c>
      <c r="F239" t="s">
        <v>3393</v>
      </c>
      <c r="G239" t="s">
        <v>3394</v>
      </c>
      <c r="H239" t="s">
        <v>3394</v>
      </c>
      <c r="I239" t="s">
        <v>3395</v>
      </c>
      <c r="J239" t="s">
        <v>3395</v>
      </c>
      <c r="K239" t="s">
        <v>3394</v>
      </c>
      <c r="L239" t="s">
        <v>3396</v>
      </c>
      <c r="Q239">
        <v>1</v>
      </c>
      <c r="R239" t="s">
        <v>3397</v>
      </c>
      <c r="AE239" t="s">
        <v>3394</v>
      </c>
      <c r="AK239" t="s">
        <v>3394</v>
      </c>
      <c r="AL239" t="s">
        <v>3394</v>
      </c>
      <c r="AM239" t="s">
        <v>3394</v>
      </c>
      <c r="AN239" t="s">
        <v>3394</v>
      </c>
      <c r="AO239" t="s">
        <v>3394</v>
      </c>
      <c r="AP239" t="s">
        <v>3394</v>
      </c>
      <c r="AQ239" t="s">
        <v>3394</v>
      </c>
      <c r="AR239" t="s">
        <v>3394</v>
      </c>
      <c r="AS239" t="s">
        <v>3394</v>
      </c>
      <c r="AT239" t="s">
        <v>3394</v>
      </c>
      <c r="AU239" t="s">
        <v>3394</v>
      </c>
      <c r="AV239" t="s">
        <v>3394</v>
      </c>
      <c r="AW239" t="s">
        <v>3394</v>
      </c>
      <c r="AX239" t="s">
        <v>3394</v>
      </c>
      <c r="AZ239" t="s">
        <v>3394</v>
      </c>
    </row>
    <row r="240" spans="1:52" x14ac:dyDescent="0.3">
      <c r="A240" s="1" t="s">
        <v>9802</v>
      </c>
      <c r="B240" t="s">
        <v>9803</v>
      </c>
      <c r="C240" t="s">
        <v>643</v>
      </c>
      <c r="D240" t="s">
        <v>3428</v>
      </c>
      <c r="F240" t="s">
        <v>3393</v>
      </c>
      <c r="G240" t="s">
        <v>3394</v>
      </c>
      <c r="H240" t="s">
        <v>3394</v>
      </c>
      <c r="I240" t="s">
        <v>3395</v>
      </c>
      <c r="J240" t="s">
        <v>3395</v>
      </c>
      <c r="K240" t="s">
        <v>3394</v>
      </c>
      <c r="L240" t="s">
        <v>3396</v>
      </c>
      <c r="Q240">
        <v>1</v>
      </c>
      <c r="R240" t="s">
        <v>3397</v>
      </c>
      <c r="AE240" t="s">
        <v>3394</v>
      </c>
      <c r="AK240" t="s">
        <v>3394</v>
      </c>
      <c r="AL240" t="s">
        <v>3394</v>
      </c>
      <c r="AM240" t="s">
        <v>3394</v>
      </c>
      <c r="AN240" t="s">
        <v>3394</v>
      </c>
      <c r="AO240" t="s">
        <v>3394</v>
      </c>
      <c r="AP240" t="s">
        <v>3394</v>
      </c>
      <c r="AQ240" t="s">
        <v>3394</v>
      </c>
      <c r="AR240" t="s">
        <v>3394</v>
      </c>
      <c r="AS240" t="s">
        <v>3394</v>
      </c>
      <c r="AT240" t="s">
        <v>3394</v>
      </c>
      <c r="AU240" t="s">
        <v>3394</v>
      </c>
      <c r="AV240" t="s">
        <v>3394</v>
      </c>
      <c r="AW240" t="s">
        <v>3394</v>
      </c>
      <c r="AX240" t="s">
        <v>3394</v>
      </c>
      <c r="AZ240" t="s">
        <v>3394</v>
      </c>
    </row>
    <row r="241" spans="1:52" x14ac:dyDescent="0.3">
      <c r="A241" s="1" t="s">
        <v>9804</v>
      </c>
      <c r="B241" t="s">
        <v>9805</v>
      </c>
      <c r="C241" t="s">
        <v>643</v>
      </c>
      <c r="D241" t="s">
        <v>3428</v>
      </c>
      <c r="F241" t="s">
        <v>3393</v>
      </c>
      <c r="G241" t="s">
        <v>3394</v>
      </c>
      <c r="H241" t="s">
        <v>3394</v>
      </c>
      <c r="I241" t="s">
        <v>3395</v>
      </c>
      <c r="J241" t="s">
        <v>3395</v>
      </c>
      <c r="K241" t="s">
        <v>3394</v>
      </c>
      <c r="L241" t="s">
        <v>3396</v>
      </c>
      <c r="Q241">
        <v>1</v>
      </c>
      <c r="R241" t="s">
        <v>3397</v>
      </c>
      <c r="AE241" t="s">
        <v>3394</v>
      </c>
      <c r="AK241" t="s">
        <v>3394</v>
      </c>
      <c r="AL241" t="s">
        <v>3394</v>
      </c>
      <c r="AM241" t="s">
        <v>3394</v>
      </c>
      <c r="AN241" t="s">
        <v>3394</v>
      </c>
      <c r="AO241" t="s">
        <v>3394</v>
      </c>
      <c r="AP241" t="s">
        <v>3394</v>
      </c>
      <c r="AQ241" t="s">
        <v>3394</v>
      </c>
      <c r="AR241" t="s">
        <v>3394</v>
      </c>
      <c r="AS241" t="s">
        <v>3394</v>
      </c>
      <c r="AT241" t="s">
        <v>3394</v>
      </c>
      <c r="AU241" t="s">
        <v>3394</v>
      </c>
      <c r="AV241" t="s">
        <v>3394</v>
      </c>
      <c r="AW241" t="s">
        <v>3394</v>
      </c>
      <c r="AX241" t="s">
        <v>3394</v>
      </c>
      <c r="AZ241" t="s">
        <v>3394</v>
      </c>
    </row>
    <row r="242" spans="1:52" x14ac:dyDescent="0.3">
      <c r="A242" s="1" t="s">
        <v>9806</v>
      </c>
      <c r="B242" t="s">
        <v>9807</v>
      </c>
      <c r="C242" t="s">
        <v>643</v>
      </c>
      <c r="D242" t="s">
        <v>3428</v>
      </c>
      <c r="F242" t="s">
        <v>3393</v>
      </c>
      <c r="G242" t="s">
        <v>3394</v>
      </c>
      <c r="H242" t="s">
        <v>3394</v>
      </c>
      <c r="I242" t="s">
        <v>3395</v>
      </c>
      <c r="J242" t="s">
        <v>3395</v>
      </c>
      <c r="K242" t="s">
        <v>3394</v>
      </c>
      <c r="L242" t="s">
        <v>3396</v>
      </c>
      <c r="Q242">
        <v>1</v>
      </c>
      <c r="R242" t="s">
        <v>3397</v>
      </c>
      <c r="AE242" t="s">
        <v>3394</v>
      </c>
      <c r="AK242" t="s">
        <v>3394</v>
      </c>
      <c r="AL242" t="s">
        <v>3394</v>
      </c>
      <c r="AM242" t="s">
        <v>3394</v>
      </c>
      <c r="AN242" t="s">
        <v>3394</v>
      </c>
      <c r="AO242" t="s">
        <v>3394</v>
      </c>
      <c r="AP242" t="s">
        <v>3394</v>
      </c>
      <c r="AQ242" t="s">
        <v>3394</v>
      </c>
      <c r="AR242" t="s">
        <v>3394</v>
      </c>
      <c r="AS242" t="s">
        <v>3394</v>
      </c>
      <c r="AT242" t="s">
        <v>3394</v>
      </c>
      <c r="AU242" t="s">
        <v>3394</v>
      </c>
      <c r="AV242" t="s">
        <v>3394</v>
      </c>
      <c r="AW242" t="s">
        <v>3394</v>
      </c>
      <c r="AX242" t="s">
        <v>3394</v>
      </c>
      <c r="AZ242" t="s">
        <v>3394</v>
      </c>
    </row>
    <row r="243" spans="1:52" x14ac:dyDescent="0.3">
      <c r="A243" s="1" t="s">
        <v>9808</v>
      </c>
      <c r="B243" t="s">
        <v>9809</v>
      </c>
      <c r="C243" t="s">
        <v>643</v>
      </c>
      <c r="D243" t="s">
        <v>3428</v>
      </c>
      <c r="F243" t="s">
        <v>3393</v>
      </c>
      <c r="G243" t="s">
        <v>3394</v>
      </c>
      <c r="H243" t="s">
        <v>3394</v>
      </c>
      <c r="I243" t="s">
        <v>3395</v>
      </c>
      <c r="J243" t="s">
        <v>3395</v>
      </c>
      <c r="K243" t="s">
        <v>3394</v>
      </c>
      <c r="L243" t="s">
        <v>3396</v>
      </c>
      <c r="Q243">
        <v>1</v>
      </c>
      <c r="R243" t="s">
        <v>3397</v>
      </c>
      <c r="AE243" t="s">
        <v>3394</v>
      </c>
      <c r="AK243" t="s">
        <v>3394</v>
      </c>
      <c r="AL243" t="s">
        <v>3394</v>
      </c>
      <c r="AM243" t="s">
        <v>3394</v>
      </c>
      <c r="AN243" t="s">
        <v>3394</v>
      </c>
      <c r="AO243" t="s">
        <v>3394</v>
      </c>
      <c r="AP243" t="s">
        <v>3394</v>
      </c>
      <c r="AQ243" t="s">
        <v>3394</v>
      </c>
      <c r="AR243" t="s">
        <v>3394</v>
      </c>
      <c r="AS243" t="s">
        <v>3394</v>
      </c>
      <c r="AT243" t="s">
        <v>3394</v>
      </c>
      <c r="AU243" t="s">
        <v>3394</v>
      </c>
      <c r="AV243" t="s">
        <v>3394</v>
      </c>
      <c r="AW243" t="s">
        <v>3394</v>
      </c>
      <c r="AX243" t="s">
        <v>3394</v>
      </c>
      <c r="AZ243" t="s">
        <v>3394</v>
      </c>
    </row>
    <row r="244" spans="1:52" x14ac:dyDescent="0.3">
      <c r="A244" s="1" t="s">
        <v>9812</v>
      </c>
      <c r="B244" t="s">
        <v>9813</v>
      </c>
      <c r="C244" t="s">
        <v>643</v>
      </c>
      <c r="D244" t="s">
        <v>3428</v>
      </c>
      <c r="F244" t="s">
        <v>3393</v>
      </c>
      <c r="G244" t="s">
        <v>3394</v>
      </c>
      <c r="H244" t="s">
        <v>3394</v>
      </c>
      <c r="I244" t="s">
        <v>3395</v>
      </c>
      <c r="J244" t="s">
        <v>3395</v>
      </c>
      <c r="K244" t="s">
        <v>3394</v>
      </c>
      <c r="L244" t="s">
        <v>3396</v>
      </c>
      <c r="Q244">
        <v>1</v>
      </c>
      <c r="R244" t="s">
        <v>3397</v>
      </c>
      <c r="AE244" t="s">
        <v>3394</v>
      </c>
      <c r="AK244" t="s">
        <v>3394</v>
      </c>
      <c r="AL244" t="s">
        <v>3394</v>
      </c>
      <c r="AM244" t="s">
        <v>3394</v>
      </c>
      <c r="AN244" t="s">
        <v>3394</v>
      </c>
      <c r="AO244" t="s">
        <v>3394</v>
      </c>
      <c r="AP244" t="s">
        <v>3394</v>
      </c>
      <c r="AQ244" t="s">
        <v>3394</v>
      </c>
      <c r="AR244" t="s">
        <v>3394</v>
      </c>
      <c r="AS244" t="s">
        <v>3394</v>
      </c>
      <c r="AT244" t="s">
        <v>3394</v>
      </c>
      <c r="AU244" t="s">
        <v>3394</v>
      </c>
      <c r="AV244" t="s">
        <v>3394</v>
      </c>
      <c r="AW244" t="s">
        <v>3394</v>
      </c>
      <c r="AX244" t="s">
        <v>3394</v>
      </c>
      <c r="AZ244" t="s">
        <v>3394</v>
      </c>
    </row>
    <row r="245" spans="1:52" x14ac:dyDescent="0.3">
      <c r="A245" s="1" t="s">
        <v>9814</v>
      </c>
      <c r="B245" t="s">
        <v>9815</v>
      </c>
      <c r="C245" t="s">
        <v>643</v>
      </c>
      <c r="D245" t="s">
        <v>3428</v>
      </c>
      <c r="F245" t="s">
        <v>3393</v>
      </c>
      <c r="G245" t="s">
        <v>3394</v>
      </c>
      <c r="H245" t="s">
        <v>3394</v>
      </c>
      <c r="I245" t="s">
        <v>3395</v>
      </c>
      <c r="J245" t="s">
        <v>3395</v>
      </c>
      <c r="K245" t="s">
        <v>3394</v>
      </c>
      <c r="L245" t="s">
        <v>3396</v>
      </c>
      <c r="Q245">
        <v>1</v>
      </c>
      <c r="R245" t="s">
        <v>3397</v>
      </c>
      <c r="AE245" t="s">
        <v>3394</v>
      </c>
      <c r="AK245" t="s">
        <v>3394</v>
      </c>
      <c r="AL245" t="s">
        <v>3394</v>
      </c>
      <c r="AM245" t="s">
        <v>3394</v>
      </c>
      <c r="AN245" t="s">
        <v>3394</v>
      </c>
      <c r="AO245" t="s">
        <v>3394</v>
      </c>
      <c r="AP245" t="s">
        <v>3394</v>
      </c>
      <c r="AQ245" t="s">
        <v>3394</v>
      </c>
      <c r="AR245" t="s">
        <v>3394</v>
      </c>
      <c r="AS245" t="s">
        <v>3394</v>
      </c>
      <c r="AT245" t="s">
        <v>3394</v>
      </c>
      <c r="AU245" t="s">
        <v>3394</v>
      </c>
      <c r="AV245" t="s">
        <v>3394</v>
      </c>
      <c r="AW245" t="s">
        <v>3394</v>
      </c>
      <c r="AX245" t="s">
        <v>3394</v>
      </c>
      <c r="AZ245" t="s">
        <v>3394</v>
      </c>
    </row>
    <row r="246" spans="1:52" x14ac:dyDescent="0.3">
      <c r="A246" s="1" t="s">
        <v>9816</v>
      </c>
      <c r="B246" t="s">
        <v>9817</v>
      </c>
      <c r="C246" t="s">
        <v>643</v>
      </c>
      <c r="D246" t="s">
        <v>3428</v>
      </c>
      <c r="F246" t="s">
        <v>3393</v>
      </c>
      <c r="G246" t="s">
        <v>3394</v>
      </c>
      <c r="H246" t="s">
        <v>3394</v>
      </c>
      <c r="I246" t="s">
        <v>3395</v>
      </c>
      <c r="J246" t="s">
        <v>3395</v>
      </c>
      <c r="K246" t="s">
        <v>3394</v>
      </c>
      <c r="L246" t="s">
        <v>3396</v>
      </c>
      <c r="Q246">
        <v>1</v>
      </c>
      <c r="R246" t="s">
        <v>3397</v>
      </c>
      <c r="AE246" t="s">
        <v>3394</v>
      </c>
      <c r="AK246" t="s">
        <v>3394</v>
      </c>
      <c r="AL246" t="s">
        <v>3394</v>
      </c>
      <c r="AM246" t="s">
        <v>3394</v>
      </c>
      <c r="AN246" t="s">
        <v>3394</v>
      </c>
      <c r="AO246" t="s">
        <v>3394</v>
      </c>
      <c r="AP246" t="s">
        <v>3394</v>
      </c>
      <c r="AQ246" t="s">
        <v>3394</v>
      </c>
      <c r="AR246" t="s">
        <v>3394</v>
      </c>
      <c r="AS246" t="s">
        <v>3394</v>
      </c>
      <c r="AT246" t="s">
        <v>3394</v>
      </c>
      <c r="AU246" t="s">
        <v>3394</v>
      </c>
      <c r="AV246" t="s">
        <v>3394</v>
      </c>
      <c r="AW246" t="s">
        <v>3394</v>
      </c>
      <c r="AX246" t="s">
        <v>3394</v>
      </c>
      <c r="AZ246" t="s">
        <v>3394</v>
      </c>
    </row>
    <row r="247" spans="1:52" x14ac:dyDescent="0.3">
      <c r="A247" s="1" t="s">
        <v>9818</v>
      </c>
      <c r="B247" t="s">
        <v>9819</v>
      </c>
      <c r="C247" t="s">
        <v>643</v>
      </c>
      <c r="D247" t="s">
        <v>3428</v>
      </c>
      <c r="F247" t="s">
        <v>3393</v>
      </c>
      <c r="G247" t="s">
        <v>3394</v>
      </c>
      <c r="H247" t="s">
        <v>3394</v>
      </c>
      <c r="I247" t="s">
        <v>3395</v>
      </c>
      <c r="J247" t="s">
        <v>3395</v>
      </c>
      <c r="K247" t="s">
        <v>3394</v>
      </c>
      <c r="L247" t="s">
        <v>3396</v>
      </c>
      <c r="Q247">
        <v>1</v>
      </c>
      <c r="R247" t="s">
        <v>3397</v>
      </c>
      <c r="AE247" t="s">
        <v>3394</v>
      </c>
      <c r="AK247" t="s">
        <v>3394</v>
      </c>
      <c r="AL247" t="s">
        <v>3394</v>
      </c>
      <c r="AM247" t="s">
        <v>3394</v>
      </c>
      <c r="AN247" t="s">
        <v>3394</v>
      </c>
      <c r="AO247" t="s">
        <v>3394</v>
      </c>
      <c r="AP247" t="s">
        <v>3394</v>
      </c>
      <c r="AQ247" t="s">
        <v>3394</v>
      </c>
      <c r="AR247" t="s">
        <v>3394</v>
      </c>
      <c r="AS247" t="s">
        <v>3394</v>
      </c>
      <c r="AT247" t="s">
        <v>3394</v>
      </c>
      <c r="AU247" t="s">
        <v>3394</v>
      </c>
      <c r="AV247" t="s">
        <v>3394</v>
      </c>
      <c r="AW247" t="s">
        <v>3394</v>
      </c>
      <c r="AX247" t="s">
        <v>3394</v>
      </c>
      <c r="AZ247" t="s">
        <v>3394</v>
      </c>
    </row>
    <row r="248" spans="1:52" x14ac:dyDescent="0.3">
      <c r="A248" s="1" t="s">
        <v>3869</v>
      </c>
      <c r="B248" t="s">
        <v>3870</v>
      </c>
      <c r="C248" t="s">
        <v>643</v>
      </c>
      <c r="D248" t="s">
        <v>3428</v>
      </c>
      <c r="F248" t="s">
        <v>3393</v>
      </c>
      <c r="G248" t="s">
        <v>3393</v>
      </c>
      <c r="H248" t="s">
        <v>3394</v>
      </c>
      <c r="I248" t="s">
        <v>3395</v>
      </c>
      <c r="J248" t="s">
        <v>3395</v>
      </c>
      <c r="K248" t="s">
        <v>3394</v>
      </c>
      <c r="L248" t="s">
        <v>3396</v>
      </c>
      <c r="Q248">
        <v>1</v>
      </c>
      <c r="R248" t="s">
        <v>3397</v>
      </c>
      <c r="AE248" t="s">
        <v>3394</v>
      </c>
      <c r="AK248" t="s">
        <v>3394</v>
      </c>
      <c r="AL248" t="s">
        <v>3394</v>
      </c>
      <c r="AM248" t="s">
        <v>3394</v>
      </c>
      <c r="AN248" t="s">
        <v>3394</v>
      </c>
      <c r="AO248" t="s">
        <v>3394</v>
      </c>
      <c r="AP248" t="s">
        <v>3394</v>
      </c>
      <c r="AQ248" t="s">
        <v>3394</v>
      </c>
      <c r="AR248" t="s">
        <v>3394</v>
      </c>
      <c r="AS248" t="s">
        <v>3394</v>
      </c>
      <c r="AT248" t="s">
        <v>3394</v>
      </c>
      <c r="AU248" t="s">
        <v>3394</v>
      </c>
      <c r="AV248" t="s">
        <v>3394</v>
      </c>
      <c r="AW248" t="s">
        <v>3394</v>
      </c>
      <c r="AX248" t="s">
        <v>3394</v>
      </c>
      <c r="AZ248" t="s">
        <v>3394</v>
      </c>
    </row>
    <row r="249" spans="1:52" x14ac:dyDescent="0.3">
      <c r="A249" s="1" t="s">
        <v>3871</v>
      </c>
      <c r="B249" t="s">
        <v>3872</v>
      </c>
      <c r="C249" t="s">
        <v>643</v>
      </c>
      <c r="D249" t="s">
        <v>3428</v>
      </c>
      <c r="F249" t="s">
        <v>3393</v>
      </c>
      <c r="G249" t="s">
        <v>3393</v>
      </c>
      <c r="H249" t="s">
        <v>3394</v>
      </c>
      <c r="I249" t="s">
        <v>3395</v>
      </c>
      <c r="J249" t="s">
        <v>3395</v>
      </c>
      <c r="K249" t="s">
        <v>3394</v>
      </c>
      <c r="L249" t="s">
        <v>3396</v>
      </c>
      <c r="Q249">
        <v>1</v>
      </c>
      <c r="R249" t="s">
        <v>3397</v>
      </c>
      <c r="AE249" t="s">
        <v>3394</v>
      </c>
      <c r="AK249" t="s">
        <v>3394</v>
      </c>
      <c r="AL249" t="s">
        <v>3394</v>
      </c>
      <c r="AM249" t="s">
        <v>3394</v>
      </c>
      <c r="AN249" t="s">
        <v>3394</v>
      </c>
      <c r="AO249" t="s">
        <v>3394</v>
      </c>
      <c r="AP249" t="s">
        <v>3394</v>
      </c>
      <c r="AQ249" t="s">
        <v>3394</v>
      </c>
      <c r="AR249" t="s">
        <v>3394</v>
      </c>
      <c r="AS249" t="s">
        <v>3394</v>
      </c>
      <c r="AT249" t="s">
        <v>3394</v>
      </c>
      <c r="AU249" t="s">
        <v>3394</v>
      </c>
      <c r="AV249" t="s">
        <v>3394</v>
      </c>
      <c r="AW249" t="s">
        <v>3394</v>
      </c>
      <c r="AX249" t="s">
        <v>3394</v>
      </c>
      <c r="AZ249" t="s">
        <v>3394</v>
      </c>
    </row>
    <row r="250" spans="1:52" x14ac:dyDescent="0.3">
      <c r="A250" s="1" t="s">
        <v>3873</v>
      </c>
      <c r="B250" t="s">
        <v>3874</v>
      </c>
      <c r="C250" t="s">
        <v>643</v>
      </c>
      <c r="D250" t="s">
        <v>3428</v>
      </c>
      <c r="F250" t="s">
        <v>3393</v>
      </c>
      <c r="G250" t="s">
        <v>3393</v>
      </c>
      <c r="H250" t="s">
        <v>3394</v>
      </c>
      <c r="I250" t="s">
        <v>3395</v>
      </c>
      <c r="J250" t="s">
        <v>3395</v>
      </c>
      <c r="K250" t="s">
        <v>3394</v>
      </c>
      <c r="L250" t="s">
        <v>3396</v>
      </c>
      <c r="Q250">
        <v>1</v>
      </c>
      <c r="R250" t="s">
        <v>3397</v>
      </c>
      <c r="AE250" t="s">
        <v>3394</v>
      </c>
      <c r="AK250" t="s">
        <v>3394</v>
      </c>
      <c r="AL250" t="s">
        <v>3394</v>
      </c>
      <c r="AM250" t="s">
        <v>3394</v>
      </c>
      <c r="AN250" t="s">
        <v>3394</v>
      </c>
      <c r="AO250" t="s">
        <v>3394</v>
      </c>
      <c r="AP250" t="s">
        <v>3394</v>
      </c>
      <c r="AQ250" t="s">
        <v>3394</v>
      </c>
      <c r="AR250" t="s">
        <v>3394</v>
      </c>
      <c r="AS250" t="s">
        <v>3394</v>
      </c>
      <c r="AT250" t="s">
        <v>3394</v>
      </c>
      <c r="AU250" t="s">
        <v>3394</v>
      </c>
      <c r="AV250" t="s">
        <v>3394</v>
      </c>
      <c r="AW250" t="s">
        <v>3394</v>
      </c>
      <c r="AX250" t="s">
        <v>3394</v>
      </c>
      <c r="AZ250" t="s">
        <v>3394</v>
      </c>
    </row>
    <row r="251" spans="1:52" x14ac:dyDescent="0.3">
      <c r="A251" s="1" t="s">
        <v>3875</v>
      </c>
      <c r="B251" t="s">
        <v>3876</v>
      </c>
      <c r="C251" t="s">
        <v>643</v>
      </c>
      <c r="D251" t="s">
        <v>3428</v>
      </c>
      <c r="F251" t="s">
        <v>3393</v>
      </c>
      <c r="G251" t="s">
        <v>3393</v>
      </c>
      <c r="H251" t="s">
        <v>3394</v>
      </c>
      <c r="I251" t="s">
        <v>3395</v>
      </c>
      <c r="J251" t="s">
        <v>3395</v>
      </c>
      <c r="K251" t="s">
        <v>3394</v>
      </c>
      <c r="L251" t="s">
        <v>3396</v>
      </c>
      <c r="Q251">
        <v>1</v>
      </c>
      <c r="R251" t="s">
        <v>3397</v>
      </c>
      <c r="AE251" t="s">
        <v>3394</v>
      </c>
      <c r="AK251" t="s">
        <v>3394</v>
      </c>
      <c r="AL251" t="s">
        <v>3394</v>
      </c>
      <c r="AM251" t="s">
        <v>3394</v>
      </c>
      <c r="AN251" t="s">
        <v>3394</v>
      </c>
      <c r="AO251" t="s">
        <v>3394</v>
      </c>
      <c r="AP251" t="s">
        <v>3394</v>
      </c>
      <c r="AQ251" t="s">
        <v>3394</v>
      </c>
      <c r="AR251" t="s">
        <v>3394</v>
      </c>
      <c r="AS251" t="s">
        <v>3394</v>
      </c>
      <c r="AT251" t="s">
        <v>3394</v>
      </c>
      <c r="AU251" t="s">
        <v>3394</v>
      </c>
      <c r="AV251" t="s">
        <v>3394</v>
      </c>
      <c r="AW251" t="s">
        <v>3394</v>
      </c>
      <c r="AX251" t="s">
        <v>3394</v>
      </c>
      <c r="AZ251" t="s">
        <v>3394</v>
      </c>
    </row>
    <row r="252" spans="1:52" x14ac:dyDescent="0.3">
      <c r="A252" s="1" t="s">
        <v>3877</v>
      </c>
      <c r="B252" t="s">
        <v>3878</v>
      </c>
      <c r="C252" t="s">
        <v>643</v>
      </c>
      <c r="D252" t="s">
        <v>3428</v>
      </c>
      <c r="F252" t="s">
        <v>3393</v>
      </c>
      <c r="G252" t="s">
        <v>3393</v>
      </c>
      <c r="H252" t="s">
        <v>3394</v>
      </c>
      <c r="I252" t="s">
        <v>3395</v>
      </c>
      <c r="J252" t="s">
        <v>3395</v>
      </c>
      <c r="K252" t="s">
        <v>3394</v>
      </c>
      <c r="L252" t="s">
        <v>3396</v>
      </c>
      <c r="Q252">
        <v>1</v>
      </c>
      <c r="R252" t="s">
        <v>3397</v>
      </c>
      <c r="AE252" t="s">
        <v>3394</v>
      </c>
      <c r="AK252" t="s">
        <v>3394</v>
      </c>
      <c r="AL252" t="s">
        <v>3394</v>
      </c>
      <c r="AM252" t="s">
        <v>3394</v>
      </c>
      <c r="AN252" t="s">
        <v>3394</v>
      </c>
      <c r="AO252" t="s">
        <v>3394</v>
      </c>
      <c r="AP252" t="s">
        <v>3394</v>
      </c>
      <c r="AQ252" t="s">
        <v>3394</v>
      </c>
      <c r="AR252" t="s">
        <v>3394</v>
      </c>
      <c r="AS252" t="s">
        <v>3394</v>
      </c>
      <c r="AT252" t="s">
        <v>3394</v>
      </c>
      <c r="AU252" t="s">
        <v>3394</v>
      </c>
      <c r="AV252" t="s">
        <v>3394</v>
      </c>
      <c r="AW252" t="s">
        <v>3394</v>
      </c>
      <c r="AX252" t="s">
        <v>3394</v>
      </c>
      <c r="AZ252" t="s">
        <v>3394</v>
      </c>
    </row>
    <row r="253" spans="1:52" x14ac:dyDescent="0.3">
      <c r="A253" s="1" t="s">
        <v>4332</v>
      </c>
      <c r="B253" t="s">
        <v>4333</v>
      </c>
      <c r="C253" t="s">
        <v>643</v>
      </c>
      <c r="D253" t="s">
        <v>3428</v>
      </c>
      <c r="F253" t="s">
        <v>3393</v>
      </c>
      <c r="G253" t="s">
        <v>3394</v>
      </c>
      <c r="H253" t="s">
        <v>3394</v>
      </c>
      <c r="I253" t="s">
        <v>3395</v>
      </c>
      <c r="J253" t="s">
        <v>3395</v>
      </c>
      <c r="K253" t="s">
        <v>3394</v>
      </c>
      <c r="L253" t="s">
        <v>3396</v>
      </c>
      <c r="Q253">
        <v>1</v>
      </c>
      <c r="R253" t="s">
        <v>3397</v>
      </c>
      <c r="AE253" t="s">
        <v>3394</v>
      </c>
      <c r="AK253" t="s">
        <v>3394</v>
      </c>
      <c r="AL253" t="s">
        <v>3394</v>
      </c>
      <c r="AM253" t="s">
        <v>3394</v>
      </c>
      <c r="AN253" t="s">
        <v>3394</v>
      </c>
      <c r="AO253" t="s">
        <v>3394</v>
      </c>
      <c r="AP253" t="s">
        <v>3394</v>
      </c>
      <c r="AQ253" t="s">
        <v>3394</v>
      </c>
      <c r="AR253" t="s">
        <v>3394</v>
      </c>
      <c r="AS253" t="s">
        <v>3394</v>
      </c>
      <c r="AT253" t="s">
        <v>3394</v>
      </c>
      <c r="AU253" t="s">
        <v>3394</v>
      </c>
      <c r="AV253" t="s">
        <v>3394</v>
      </c>
      <c r="AW253" t="s">
        <v>3394</v>
      </c>
      <c r="AX253" t="s">
        <v>3394</v>
      </c>
      <c r="AZ253" t="s">
        <v>3394</v>
      </c>
    </row>
    <row r="254" spans="1:52" x14ac:dyDescent="0.3">
      <c r="A254" s="1" t="s">
        <v>3879</v>
      </c>
      <c r="B254" t="s">
        <v>3880</v>
      </c>
      <c r="C254" t="s">
        <v>643</v>
      </c>
      <c r="D254" t="s">
        <v>3428</v>
      </c>
      <c r="F254" t="s">
        <v>3393</v>
      </c>
      <c r="G254" t="s">
        <v>3393</v>
      </c>
      <c r="H254" t="s">
        <v>3394</v>
      </c>
      <c r="I254" t="s">
        <v>3395</v>
      </c>
      <c r="J254" t="s">
        <v>3395</v>
      </c>
      <c r="K254" t="s">
        <v>3394</v>
      </c>
      <c r="L254" t="s">
        <v>3396</v>
      </c>
      <c r="Q254">
        <v>1</v>
      </c>
      <c r="R254" t="s">
        <v>3397</v>
      </c>
      <c r="AE254" t="s">
        <v>3394</v>
      </c>
      <c r="AK254" t="s">
        <v>3394</v>
      </c>
      <c r="AL254" t="s">
        <v>3394</v>
      </c>
      <c r="AM254" t="s">
        <v>3394</v>
      </c>
      <c r="AN254" t="s">
        <v>3394</v>
      </c>
      <c r="AO254" t="s">
        <v>3394</v>
      </c>
      <c r="AP254" t="s">
        <v>3394</v>
      </c>
      <c r="AQ254" t="s">
        <v>3394</v>
      </c>
      <c r="AR254" t="s">
        <v>3394</v>
      </c>
      <c r="AS254" t="s">
        <v>3394</v>
      </c>
      <c r="AT254" t="s">
        <v>3394</v>
      </c>
      <c r="AU254" t="s">
        <v>3394</v>
      </c>
      <c r="AV254" t="s">
        <v>3394</v>
      </c>
      <c r="AW254" t="s">
        <v>3394</v>
      </c>
      <c r="AX254" t="s">
        <v>3394</v>
      </c>
      <c r="AZ254" t="s">
        <v>3394</v>
      </c>
    </row>
    <row r="255" spans="1:52" x14ac:dyDescent="0.3">
      <c r="A255" s="1" t="s">
        <v>3881</v>
      </c>
      <c r="B255" t="s">
        <v>3882</v>
      </c>
      <c r="C255" t="s">
        <v>643</v>
      </c>
      <c r="D255" t="s">
        <v>3428</v>
      </c>
      <c r="F255" t="s">
        <v>3393</v>
      </c>
      <c r="G255" t="s">
        <v>3393</v>
      </c>
      <c r="H255" t="s">
        <v>3394</v>
      </c>
      <c r="I255" t="s">
        <v>3395</v>
      </c>
      <c r="J255" t="s">
        <v>3395</v>
      </c>
      <c r="K255" t="s">
        <v>3394</v>
      </c>
      <c r="L255" t="s">
        <v>3396</v>
      </c>
      <c r="Q255">
        <v>1</v>
      </c>
      <c r="R255" t="s">
        <v>3397</v>
      </c>
      <c r="AE255" t="s">
        <v>3394</v>
      </c>
      <c r="AK255" t="s">
        <v>3394</v>
      </c>
      <c r="AL255" t="s">
        <v>3394</v>
      </c>
      <c r="AM255" t="s">
        <v>3394</v>
      </c>
      <c r="AN255" t="s">
        <v>3394</v>
      </c>
      <c r="AO255" t="s">
        <v>3394</v>
      </c>
      <c r="AP255" t="s">
        <v>3394</v>
      </c>
      <c r="AQ255" t="s">
        <v>3394</v>
      </c>
      <c r="AR255" t="s">
        <v>3394</v>
      </c>
      <c r="AS255" t="s">
        <v>3394</v>
      </c>
      <c r="AT255" t="s">
        <v>3394</v>
      </c>
      <c r="AU255" t="s">
        <v>3394</v>
      </c>
      <c r="AV255" t="s">
        <v>3394</v>
      </c>
      <c r="AW255" t="s">
        <v>3394</v>
      </c>
      <c r="AX255" t="s">
        <v>3394</v>
      </c>
      <c r="AZ255" t="s">
        <v>3394</v>
      </c>
    </row>
    <row r="256" spans="1:52" x14ac:dyDescent="0.3">
      <c r="A256" s="1" t="s">
        <v>3883</v>
      </c>
      <c r="B256" t="s">
        <v>3884</v>
      </c>
      <c r="C256" t="s">
        <v>643</v>
      </c>
      <c r="D256" t="s">
        <v>3428</v>
      </c>
      <c r="F256" t="s">
        <v>3393</v>
      </c>
      <c r="G256" t="s">
        <v>3393</v>
      </c>
      <c r="H256" t="s">
        <v>3394</v>
      </c>
      <c r="I256" t="s">
        <v>3395</v>
      </c>
      <c r="J256" t="s">
        <v>3395</v>
      </c>
      <c r="K256" t="s">
        <v>3394</v>
      </c>
      <c r="L256" t="s">
        <v>3396</v>
      </c>
      <c r="Q256">
        <v>1</v>
      </c>
      <c r="R256" t="s">
        <v>3397</v>
      </c>
      <c r="AE256" t="s">
        <v>3394</v>
      </c>
      <c r="AK256" t="s">
        <v>3394</v>
      </c>
      <c r="AL256" t="s">
        <v>3394</v>
      </c>
      <c r="AM256" t="s">
        <v>3394</v>
      </c>
      <c r="AN256" t="s">
        <v>3394</v>
      </c>
      <c r="AO256" t="s">
        <v>3394</v>
      </c>
      <c r="AP256" t="s">
        <v>3394</v>
      </c>
      <c r="AQ256" t="s">
        <v>3394</v>
      </c>
      <c r="AR256" t="s">
        <v>3394</v>
      </c>
      <c r="AS256" t="s">
        <v>3394</v>
      </c>
      <c r="AT256" t="s">
        <v>3394</v>
      </c>
      <c r="AU256" t="s">
        <v>3394</v>
      </c>
      <c r="AV256" t="s">
        <v>3394</v>
      </c>
      <c r="AW256" t="s">
        <v>3394</v>
      </c>
      <c r="AX256" t="s">
        <v>3394</v>
      </c>
      <c r="AZ256" t="s">
        <v>3394</v>
      </c>
    </row>
    <row r="257" spans="1:52" x14ac:dyDescent="0.3">
      <c r="A257" s="1" t="s">
        <v>3885</v>
      </c>
      <c r="B257" t="s">
        <v>3886</v>
      </c>
      <c r="C257" t="s">
        <v>643</v>
      </c>
      <c r="D257" t="s">
        <v>3428</v>
      </c>
      <c r="F257" t="s">
        <v>3393</v>
      </c>
      <c r="G257" t="s">
        <v>3393</v>
      </c>
      <c r="H257" t="s">
        <v>3394</v>
      </c>
      <c r="I257" t="s">
        <v>3395</v>
      </c>
      <c r="J257" t="s">
        <v>3395</v>
      </c>
      <c r="K257" t="s">
        <v>3394</v>
      </c>
      <c r="L257" t="s">
        <v>3396</v>
      </c>
      <c r="Q257">
        <v>1</v>
      </c>
      <c r="R257" t="s">
        <v>3397</v>
      </c>
      <c r="AE257" t="s">
        <v>3394</v>
      </c>
      <c r="AK257" t="s">
        <v>3394</v>
      </c>
      <c r="AL257" t="s">
        <v>3394</v>
      </c>
      <c r="AM257" t="s">
        <v>3394</v>
      </c>
      <c r="AN257" t="s">
        <v>3394</v>
      </c>
      <c r="AO257" t="s">
        <v>3394</v>
      </c>
      <c r="AP257" t="s">
        <v>3394</v>
      </c>
      <c r="AQ257" t="s">
        <v>3394</v>
      </c>
      <c r="AR257" t="s">
        <v>3394</v>
      </c>
      <c r="AS257" t="s">
        <v>3394</v>
      </c>
      <c r="AT257" t="s">
        <v>3394</v>
      </c>
      <c r="AU257" t="s">
        <v>3394</v>
      </c>
      <c r="AV257" t="s">
        <v>3394</v>
      </c>
      <c r="AW257" t="s">
        <v>3394</v>
      </c>
      <c r="AX257" t="s">
        <v>3394</v>
      </c>
      <c r="AZ257" t="s">
        <v>3394</v>
      </c>
    </row>
    <row r="258" spans="1:52" x14ac:dyDescent="0.3">
      <c r="A258" s="1" t="s">
        <v>3887</v>
      </c>
      <c r="B258" t="s">
        <v>3888</v>
      </c>
      <c r="C258" t="s">
        <v>643</v>
      </c>
      <c r="D258" t="s">
        <v>3428</v>
      </c>
      <c r="F258" t="s">
        <v>3393</v>
      </c>
      <c r="G258" t="s">
        <v>3393</v>
      </c>
      <c r="H258" t="s">
        <v>3394</v>
      </c>
      <c r="I258" t="s">
        <v>3395</v>
      </c>
      <c r="J258" t="s">
        <v>3395</v>
      </c>
      <c r="K258" t="s">
        <v>3394</v>
      </c>
      <c r="L258" t="s">
        <v>3396</v>
      </c>
      <c r="Q258">
        <v>1</v>
      </c>
      <c r="R258" t="s">
        <v>3397</v>
      </c>
      <c r="AE258" t="s">
        <v>3394</v>
      </c>
      <c r="AK258" t="s">
        <v>3394</v>
      </c>
      <c r="AL258" t="s">
        <v>3394</v>
      </c>
      <c r="AM258" t="s">
        <v>3394</v>
      </c>
      <c r="AN258" t="s">
        <v>3394</v>
      </c>
      <c r="AO258" t="s">
        <v>3394</v>
      </c>
      <c r="AP258" t="s">
        <v>3394</v>
      </c>
      <c r="AQ258" t="s">
        <v>3394</v>
      </c>
      <c r="AR258" t="s">
        <v>3394</v>
      </c>
      <c r="AS258" t="s">
        <v>3394</v>
      </c>
      <c r="AT258" t="s">
        <v>3394</v>
      </c>
      <c r="AU258" t="s">
        <v>3394</v>
      </c>
      <c r="AV258" t="s">
        <v>3394</v>
      </c>
      <c r="AW258" t="s">
        <v>3394</v>
      </c>
      <c r="AX258" t="s">
        <v>3394</v>
      </c>
      <c r="AZ258" t="s">
        <v>3394</v>
      </c>
    </row>
    <row r="259" spans="1:52" x14ac:dyDescent="0.3">
      <c r="A259" s="1" t="s">
        <v>3889</v>
      </c>
      <c r="B259" t="s">
        <v>3890</v>
      </c>
      <c r="C259" t="s">
        <v>643</v>
      </c>
      <c r="D259" t="s">
        <v>3428</v>
      </c>
      <c r="F259" t="s">
        <v>3393</v>
      </c>
      <c r="G259" t="s">
        <v>3393</v>
      </c>
      <c r="H259" t="s">
        <v>3394</v>
      </c>
      <c r="I259" t="s">
        <v>3395</v>
      </c>
      <c r="J259" t="s">
        <v>3395</v>
      </c>
      <c r="K259" t="s">
        <v>3394</v>
      </c>
      <c r="L259" t="s">
        <v>3396</v>
      </c>
      <c r="Q259">
        <v>1</v>
      </c>
      <c r="R259" t="s">
        <v>3397</v>
      </c>
      <c r="AE259" t="s">
        <v>3394</v>
      </c>
      <c r="AK259" t="s">
        <v>3394</v>
      </c>
      <c r="AL259" t="s">
        <v>3394</v>
      </c>
      <c r="AM259" t="s">
        <v>3394</v>
      </c>
      <c r="AN259" t="s">
        <v>3394</v>
      </c>
      <c r="AO259" t="s">
        <v>3394</v>
      </c>
      <c r="AP259" t="s">
        <v>3394</v>
      </c>
      <c r="AQ259" t="s">
        <v>3394</v>
      </c>
      <c r="AR259" t="s">
        <v>3394</v>
      </c>
      <c r="AS259" t="s">
        <v>3394</v>
      </c>
      <c r="AT259" t="s">
        <v>3394</v>
      </c>
      <c r="AU259" t="s">
        <v>3394</v>
      </c>
      <c r="AV259" t="s">
        <v>3394</v>
      </c>
      <c r="AW259" t="s">
        <v>3394</v>
      </c>
      <c r="AX259" t="s">
        <v>3394</v>
      </c>
      <c r="AZ259" t="s">
        <v>3394</v>
      </c>
    </row>
    <row r="260" spans="1:52" x14ac:dyDescent="0.3">
      <c r="A260" s="1" t="s">
        <v>3891</v>
      </c>
      <c r="B260" t="s">
        <v>3892</v>
      </c>
      <c r="C260" t="s">
        <v>643</v>
      </c>
      <c r="D260" t="s">
        <v>3428</v>
      </c>
      <c r="F260" t="s">
        <v>3393</v>
      </c>
      <c r="G260" t="s">
        <v>3393</v>
      </c>
      <c r="H260" t="s">
        <v>3394</v>
      </c>
      <c r="I260" t="s">
        <v>3395</v>
      </c>
      <c r="J260" t="s">
        <v>3395</v>
      </c>
      <c r="K260" t="s">
        <v>3394</v>
      </c>
      <c r="L260" t="s">
        <v>3396</v>
      </c>
      <c r="Q260">
        <v>1</v>
      </c>
      <c r="R260" t="s">
        <v>3397</v>
      </c>
      <c r="AE260" t="s">
        <v>3394</v>
      </c>
      <c r="AK260" t="s">
        <v>3394</v>
      </c>
      <c r="AL260" t="s">
        <v>3394</v>
      </c>
      <c r="AM260" t="s">
        <v>3394</v>
      </c>
      <c r="AN260" t="s">
        <v>3394</v>
      </c>
      <c r="AO260" t="s">
        <v>3394</v>
      </c>
      <c r="AP260" t="s">
        <v>3394</v>
      </c>
      <c r="AQ260" t="s">
        <v>3394</v>
      </c>
      <c r="AR260" t="s">
        <v>3394</v>
      </c>
      <c r="AS260" t="s">
        <v>3394</v>
      </c>
      <c r="AT260" t="s">
        <v>3394</v>
      </c>
      <c r="AU260" t="s">
        <v>3394</v>
      </c>
      <c r="AV260" t="s">
        <v>3394</v>
      </c>
      <c r="AW260" t="s">
        <v>3394</v>
      </c>
      <c r="AX260" t="s">
        <v>3394</v>
      </c>
      <c r="AZ260" t="s">
        <v>3394</v>
      </c>
    </row>
    <row r="261" spans="1:52" x14ac:dyDescent="0.3">
      <c r="A261" s="1" t="s">
        <v>3893</v>
      </c>
      <c r="B261" t="s">
        <v>3894</v>
      </c>
      <c r="C261" t="s">
        <v>643</v>
      </c>
      <c r="D261" t="s">
        <v>3428</v>
      </c>
      <c r="F261" t="s">
        <v>3393</v>
      </c>
      <c r="G261" t="s">
        <v>3393</v>
      </c>
      <c r="H261" t="s">
        <v>3394</v>
      </c>
      <c r="I261" t="s">
        <v>3395</v>
      </c>
      <c r="J261" t="s">
        <v>3395</v>
      </c>
      <c r="K261" t="s">
        <v>3394</v>
      </c>
      <c r="L261" t="s">
        <v>3396</v>
      </c>
      <c r="Q261">
        <v>1</v>
      </c>
      <c r="R261" t="s">
        <v>3397</v>
      </c>
      <c r="AE261" t="s">
        <v>3394</v>
      </c>
      <c r="AK261" t="s">
        <v>3394</v>
      </c>
      <c r="AL261" t="s">
        <v>3394</v>
      </c>
      <c r="AM261" t="s">
        <v>3394</v>
      </c>
      <c r="AN261" t="s">
        <v>3394</v>
      </c>
      <c r="AO261" t="s">
        <v>3394</v>
      </c>
      <c r="AP261" t="s">
        <v>3394</v>
      </c>
      <c r="AQ261" t="s">
        <v>3394</v>
      </c>
      <c r="AR261" t="s">
        <v>3394</v>
      </c>
      <c r="AS261" t="s">
        <v>3394</v>
      </c>
      <c r="AT261" t="s">
        <v>3394</v>
      </c>
      <c r="AU261" t="s">
        <v>3394</v>
      </c>
      <c r="AV261" t="s">
        <v>3394</v>
      </c>
      <c r="AW261" t="s">
        <v>3394</v>
      </c>
      <c r="AX261" t="s">
        <v>3394</v>
      </c>
      <c r="AZ261" t="s">
        <v>3394</v>
      </c>
    </row>
    <row r="262" spans="1:52" x14ac:dyDescent="0.3">
      <c r="A262" s="1" t="s">
        <v>3895</v>
      </c>
      <c r="B262" t="s">
        <v>3896</v>
      </c>
      <c r="C262" t="s">
        <v>643</v>
      </c>
      <c r="D262" t="s">
        <v>3428</v>
      </c>
      <c r="F262" t="s">
        <v>3393</v>
      </c>
      <c r="G262" t="s">
        <v>3393</v>
      </c>
      <c r="H262" t="s">
        <v>3394</v>
      </c>
      <c r="I262" t="s">
        <v>3395</v>
      </c>
      <c r="J262" t="s">
        <v>3395</v>
      </c>
      <c r="K262" t="s">
        <v>3394</v>
      </c>
      <c r="L262" t="s">
        <v>3396</v>
      </c>
      <c r="Q262">
        <v>1</v>
      </c>
      <c r="R262" t="s">
        <v>3397</v>
      </c>
      <c r="AE262" t="s">
        <v>3394</v>
      </c>
      <c r="AK262" t="s">
        <v>3394</v>
      </c>
      <c r="AL262" t="s">
        <v>3394</v>
      </c>
      <c r="AM262" t="s">
        <v>3394</v>
      </c>
      <c r="AN262" t="s">
        <v>3394</v>
      </c>
      <c r="AO262" t="s">
        <v>3394</v>
      </c>
      <c r="AP262" t="s">
        <v>3394</v>
      </c>
      <c r="AQ262" t="s">
        <v>3394</v>
      </c>
      <c r="AR262" t="s">
        <v>3394</v>
      </c>
      <c r="AS262" t="s">
        <v>3394</v>
      </c>
      <c r="AT262" t="s">
        <v>3394</v>
      </c>
      <c r="AU262" t="s">
        <v>3394</v>
      </c>
      <c r="AV262" t="s">
        <v>3394</v>
      </c>
      <c r="AW262" t="s">
        <v>3394</v>
      </c>
      <c r="AX262" t="s">
        <v>3394</v>
      </c>
      <c r="AZ262" t="s">
        <v>3394</v>
      </c>
    </row>
    <row r="263" spans="1:52" x14ac:dyDescent="0.3">
      <c r="A263" s="1" t="s">
        <v>3897</v>
      </c>
      <c r="B263" t="s">
        <v>3898</v>
      </c>
      <c r="C263" t="s">
        <v>643</v>
      </c>
      <c r="D263" t="s">
        <v>3428</v>
      </c>
      <c r="F263" t="s">
        <v>3393</v>
      </c>
      <c r="G263" t="s">
        <v>3393</v>
      </c>
      <c r="H263" t="s">
        <v>3394</v>
      </c>
      <c r="I263" t="s">
        <v>3395</v>
      </c>
      <c r="J263" t="s">
        <v>3395</v>
      </c>
      <c r="K263" t="s">
        <v>3394</v>
      </c>
      <c r="L263" t="s">
        <v>3396</v>
      </c>
      <c r="Q263">
        <v>1</v>
      </c>
      <c r="R263" t="s">
        <v>3397</v>
      </c>
      <c r="AE263" t="s">
        <v>3394</v>
      </c>
      <c r="AK263" t="s">
        <v>3394</v>
      </c>
      <c r="AL263" t="s">
        <v>3394</v>
      </c>
      <c r="AM263" t="s">
        <v>3394</v>
      </c>
      <c r="AN263" t="s">
        <v>3394</v>
      </c>
      <c r="AO263" t="s">
        <v>3394</v>
      </c>
      <c r="AP263" t="s">
        <v>3394</v>
      </c>
      <c r="AQ263" t="s">
        <v>3394</v>
      </c>
      <c r="AR263" t="s">
        <v>3394</v>
      </c>
      <c r="AS263" t="s">
        <v>3394</v>
      </c>
      <c r="AT263" t="s">
        <v>3394</v>
      </c>
      <c r="AU263" t="s">
        <v>3394</v>
      </c>
      <c r="AV263" t="s">
        <v>3394</v>
      </c>
      <c r="AW263" t="s">
        <v>3394</v>
      </c>
      <c r="AX263" t="s">
        <v>3394</v>
      </c>
      <c r="AZ263" t="s">
        <v>3394</v>
      </c>
    </row>
    <row r="264" spans="1:52" x14ac:dyDescent="0.3">
      <c r="A264" s="1" t="s">
        <v>3899</v>
      </c>
      <c r="B264" t="s">
        <v>3900</v>
      </c>
      <c r="C264" t="s">
        <v>643</v>
      </c>
      <c r="D264" t="s">
        <v>3428</v>
      </c>
      <c r="F264" t="s">
        <v>3393</v>
      </c>
      <c r="G264" t="s">
        <v>3393</v>
      </c>
      <c r="H264" t="s">
        <v>3394</v>
      </c>
      <c r="I264" t="s">
        <v>3395</v>
      </c>
      <c r="J264" t="s">
        <v>3395</v>
      </c>
      <c r="K264" t="s">
        <v>3394</v>
      </c>
      <c r="L264" t="s">
        <v>3396</v>
      </c>
      <c r="Q264">
        <v>1</v>
      </c>
      <c r="R264" t="s">
        <v>3397</v>
      </c>
      <c r="AE264" t="s">
        <v>3394</v>
      </c>
      <c r="AK264" t="s">
        <v>3394</v>
      </c>
      <c r="AL264" t="s">
        <v>3394</v>
      </c>
      <c r="AM264" t="s">
        <v>3394</v>
      </c>
      <c r="AN264" t="s">
        <v>3394</v>
      </c>
      <c r="AO264" t="s">
        <v>3394</v>
      </c>
      <c r="AP264" t="s">
        <v>3394</v>
      </c>
      <c r="AQ264" t="s">
        <v>3394</v>
      </c>
      <c r="AR264" t="s">
        <v>3394</v>
      </c>
      <c r="AS264" t="s">
        <v>3394</v>
      </c>
      <c r="AT264" t="s">
        <v>3394</v>
      </c>
      <c r="AU264" t="s">
        <v>3394</v>
      </c>
      <c r="AV264" t="s">
        <v>3394</v>
      </c>
      <c r="AW264" t="s">
        <v>3394</v>
      </c>
      <c r="AX264" t="s">
        <v>3394</v>
      </c>
      <c r="AZ264" t="s">
        <v>3394</v>
      </c>
    </row>
    <row r="265" spans="1:52" x14ac:dyDescent="0.3">
      <c r="A265" s="1" t="s">
        <v>3901</v>
      </c>
      <c r="B265" t="s">
        <v>3902</v>
      </c>
      <c r="C265" t="s">
        <v>643</v>
      </c>
      <c r="D265" t="s">
        <v>3428</v>
      </c>
      <c r="F265" t="s">
        <v>3393</v>
      </c>
      <c r="G265" t="s">
        <v>3393</v>
      </c>
      <c r="H265" t="s">
        <v>3394</v>
      </c>
      <c r="I265" t="s">
        <v>3395</v>
      </c>
      <c r="J265" t="s">
        <v>3395</v>
      </c>
      <c r="K265" t="s">
        <v>3394</v>
      </c>
      <c r="L265" t="s">
        <v>3396</v>
      </c>
      <c r="Q265">
        <v>1</v>
      </c>
      <c r="R265" t="s">
        <v>3397</v>
      </c>
      <c r="AE265" t="s">
        <v>3394</v>
      </c>
      <c r="AK265" t="s">
        <v>3394</v>
      </c>
      <c r="AL265" t="s">
        <v>3394</v>
      </c>
      <c r="AM265" t="s">
        <v>3394</v>
      </c>
      <c r="AN265" t="s">
        <v>3394</v>
      </c>
      <c r="AO265" t="s">
        <v>3394</v>
      </c>
      <c r="AP265" t="s">
        <v>3394</v>
      </c>
      <c r="AQ265" t="s">
        <v>3394</v>
      </c>
      <c r="AR265" t="s">
        <v>3394</v>
      </c>
      <c r="AS265" t="s">
        <v>3394</v>
      </c>
      <c r="AT265" t="s">
        <v>3394</v>
      </c>
      <c r="AU265" t="s">
        <v>3394</v>
      </c>
      <c r="AV265" t="s">
        <v>3394</v>
      </c>
      <c r="AW265" t="s">
        <v>3394</v>
      </c>
      <c r="AX265" t="s">
        <v>3394</v>
      </c>
      <c r="AZ265" t="s">
        <v>3394</v>
      </c>
    </row>
    <row r="266" spans="1:52" x14ac:dyDescent="0.3">
      <c r="A266" s="1" t="s">
        <v>3903</v>
      </c>
      <c r="B266" t="s">
        <v>3904</v>
      </c>
      <c r="C266" t="s">
        <v>643</v>
      </c>
      <c r="D266" t="s">
        <v>3428</v>
      </c>
      <c r="F266" t="s">
        <v>3393</v>
      </c>
      <c r="G266" t="s">
        <v>3393</v>
      </c>
      <c r="H266" t="s">
        <v>3394</v>
      </c>
      <c r="I266" t="s">
        <v>3395</v>
      </c>
      <c r="J266" t="s">
        <v>3395</v>
      </c>
      <c r="K266" t="s">
        <v>3394</v>
      </c>
      <c r="L266" t="s">
        <v>3396</v>
      </c>
      <c r="Q266">
        <v>1</v>
      </c>
      <c r="R266" t="s">
        <v>3397</v>
      </c>
      <c r="AE266" t="s">
        <v>3394</v>
      </c>
      <c r="AK266" t="s">
        <v>3394</v>
      </c>
      <c r="AL266" t="s">
        <v>3394</v>
      </c>
      <c r="AM266" t="s">
        <v>3394</v>
      </c>
      <c r="AN266" t="s">
        <v>3394</v>
      </c>
      <c r="AO266" t="s">
        <v>3394</v>
      </c>
      <c r="AP266" t="s">
        <v>3394</v>
      </c>
      <c r="AQ266" t="s">
        <v>3394</v>
      </c>
      <c r="AR266" t="s">
        <v>3394</v>
      </c>
      <c r="AS266" t="s">
        <v>3394</v>
      </c>
      <c r="AT266" t="s">
        <v>3394</v>
      </c>
      <c r="AU266" t="s">
        <v>3394</v>
      </c>
      <c r="AV266" t="s">
        <v>3394</v>
      </c>
      <c r="AW266" t="s">
        <v>3394</v>
      </c>
      <c r="AX266" t="s">
        <v>3394</v>
      </c>
      <c r="AZ266" t="s">
        <v>3394</v>
      </c>
    </row>
    <row r="267" spans="1:52" x14ac:dyDescent="0.3">
      <c r="A267" s="1" t="s">
        <v>3905</v>
      </c>
      <c r="B267" t="s">
        <v>3904</v>
      </c>
      <c r="C267" t="s">
        <v>643</v>
      </c>
      <c r="D267" t="s">
        <v>3428</v>
      </c>
      <c r="F267" t="s">
        <v>3393</v>
      </c>
      <c r="G267" t="s">
        <v>3393</v>
      </c>
      <c r="H267" t="s">
        <v>3394</v>
      </c>
      <c r="I267" t="s">
        <v>3395</v>
      </c>
      <c r="J267" t="s">
        <v>3395</v>
      </c>
      <c r="K267" t="s">
        <v>3394</v>
      </c>
      <c r="L267" t="s">
        <v>3396</v>
      </c>
      <c r="Q267">
        <v>1</v>
      </c>
      <c r="R267" t="s">
        <v>3397</v>
      </c>
      <c r="AE267" t="s">
        <v>3394</v>
      </c>
      <c r="AK267" t="s">
        <v>3394</v>
      </c>
      <c r="AL267" t="s">
        <v>3394</v>
      </c>
      <c r="AM267" t="s">
        <v>3394</v>
      </c>
      <c r="AN267" t="s">
        <v>3394</v>
      </c>
      <c r="AO267" t="s">
        <v>3394</v>
      </c>
      <c r="AP267" t="s">
        <v>3394</v>
      </c>
      <c r="AQ267" t="s">
        <v>3394</v>
      </c>
      <c r="AR267" t="s">
        <v>3394</v>
      </c>
      <c r="AS267" t="s">
        <v>3394</v>
      </c>
      <c r="AT267" t="s">
        <v>3394</v>
      </c>
      <c r="AU267" t="s">
        <v>3394</v>
      </c>
      <c r="AV267" t="s">
        <v>3394</v>
      </c>
      <c r="AW267" t="s">
        <v>3394</v>
      </c>
      <c r="AX267" t="s">
        <v>3394</v>
      </c>
      <c r="AZ267" t="s">
        <v>3394</v>
      </c>
    </row>
    <row r="268" spans="1:52" x14ac:dyDescent="0.3">
      <c r="A268" s="1" t="s">
        <v>3906</v>
      </c>
      <c r="B268" t="s">
        <v>3904</v>
      </c>
      <c r="C268" t="s">
        <v>643</v>
      </c>
      <c r="D268" t="s">
        <v>3428</v>
      </c>
      <c r="F268" t="s">
        <v>3393</v>
      </c>
      <c r="G268" t="s">
        <v>3393</v>
      </c>
      <c r="H268" t="s">
        <v>3394</v>
      </c>
      <c r="I268" t="s">
        <v>3395</v>
      </c>
      <c r="J268" t="s">
        <v>3395</v>
      </c>
      <c r="K268" t="s">
        <v>3394</v>
      </c>
      <c r="L268" t="s">
        <v>3396</v>
      </c>
      <c r="Q268">
        <v>1</v>
      </c>
      <c r="R268" t="s">
        <v>3397</v>
      </c>
      <c r="AE268" t="s">
        <v>3394</v>
      </c>
      <c r="AK268" t="s">
        <v>3394</v>
      </c>
      <c r="AL268" t="s">
        <v>3394</v>
      </c>
      <c r="AM268" t="s">
        <v>3394</v>
      </c>
      <c r="AN268" t="s">
        <v>3394</v>
      </c>
      <c r="AO268" t="s">
        <v>3394</v>
      </c>
      <c r="AP268" t="s">
        <v>3394</v>
      </c>
      <c r="AQ268" t="s">
        <v>3394</v>
      </c>
      <c r="AR268" t="s">
        <v>3394</v>
      </c>
      <c r="AS268" t="s">
        <v>3394</v>
      </c>
      <c r="AT268" t="s">
        <v>3394</v>
      </c>
      <c r="AU268" t="s">
        <v>3394</v>
      </c>
      <c r="AV268" t="s">
        <v>3394</v>
      </c>
      <c r="AW268" t="s">
        <v>3394</v>
      </c>
      <c r="AX268" t="s">
        <v>3394</v>
      </c>
      <c r="AZ268" t="s">
        <v>3394</v>
      </c>
    </row>
    <row r="269" spans="1:52" x14ac:dyDescent="0.3">
      <c r="A269" s="1" t="s">
        <v>3907</v>
      </c>
      <c r="B269" t="s">
        <v>3904</v>
      </c>
      <c r="C269" t="s">
        <v>643</v>
      </c>
      <c r="D269" t="s">
        <v>3428</v>
      </c>
      <c r="F269" t="s">
        <v>3393</v>
      </c>
      <c r="G269" t="s">
        <v>3393</v>
      </c>
      <c r="H269" t="s">
        <v>3394</v>
      </c>
      <c r="I269" t="s">
        <v>3395</v>
      </c>
      <c r="J269" t="s">
        <v>3395</v>
      </c>
      <c r="K269" t="s">
        <v>3394</v>
      </c>
      <c r="L269" t="s">
        <v>3396</v>
      </c>
      <c r="Q269">
        <v>1</v>
      </c>
      <c r="R269" t="s">
        <v>3397</v>
      </c>
      <c r="AE269" t="s">
        <v>3394</v>
      </c>
      <c r="AK269" t="s">
        <v>3394</v>
      </c>
      <c r="AL269" t="s">
        <v>3394</v>
      </c>
      <c r="AM269" t="s">
        <v>3394</v>
      </c>
      <c r="AN269" t="s">
        <v>3394</v>
      </c>
      <c r="AO269" t="s">
        <v>3394</v>
      </c>
      <c r="AP269" t="s">
        <v>3394</v>
      </c>
      <c r="AQ269" t="s">
        <v>3394</v>
      </c>
      <c r="AR269" t="s">
        <v>3394</v>
      </c>
      <c r="AS269" t="s">
        <v>3394</v>
      </c>
      <c r="AT269" t="s">
        <v>3394</v>
      </c>
      <c r="AU269" t="s">
        <v>3394</v>
      </c>
      <c r="AV269" t="s">
        <v>3394</v>
      </c>
      <c r="AW269" t="s">
        <v>3394</v>
      </c>
      <c r="AX269" t="s">
        <v>3394</v>
      </c>
      <c r="AZ269" t="s">
        <v>3394</v>
      </c>
    </row>
    <row r="270" spans="1:52" x14ac:dyDescent="0.3">
      <c r="A270" s="1" t="s">
        <v>3908</v>
      </c>
      <c r="B270" t="s">
        <v>3909</v>
      </c>
      <c r="C270" t="s">
        <v>643</v>
      </c>
      <c r="D270" t="s">
        <v>3428</v>
      </c>
      <c r="F270" t="s">
        <v>3393</v>
      </c>
      <c r="G270" t="s">
        <v>3393</v>
      </c>
      <c r="H270" t="s">
        <v>3394</v>
      </c>
      <c r="I270" t="s">
        <v>3395</v>
      </c>
      <c r="J270" t="s">
        <v>3395</v>
      </c>
      <c r="K270" t="s">
        <v>3394</v>
      </c>
      <c r="L270" t="s">
        <v>3396</v>
      </c>
      <c r="Q270">
        <v>1</v>
      </c>
      <c r="R270" t="s">
        <v>3397</v>
      </c>
      <c r="AE270" t="s">
        <v>3394</v>
      </c>
      <c r="AK270" t="s">
        <v>3394</v>
      </c>
      <c r="AL270" t="s">
        <v>3394</v>
      </c>
      <c r="AM270" t="s">
        <v>3394</v>
      </c>
      <c r="AN270" t="s">
        <v>3394</v>
      </c>
      <c r="AO270" t="s">
        <v>3394</v>
      </c>
      <c r="AP270" t="s">
        <v>3394</v>
      </c>
      <c r="AQ270" t="s">
        <v>3394</v>
      </c>
      <c r="AR270" t="s">
        <v>3394</v>
      </c>
      <c r="AS270" t="s">
        <v>3394</v>
      </c>
      <c r="AT270" t="s">
        <v>3394</v>
      </c>
      <c r="AU270" t="s">
        <v>3394</v>
      </c>
      <c r="AV270" t="s">
        <v>3394</v>
      </c>
      <c r="AW270" t="s">
        <v>3394</v>
      </c>
      <c r="AX270" t="s">
        <v>3394</v>
      </c>
      <c r="AZ270" t="s">
        <v>3394</v>
      </c>
    </row>
    <row r="271" spans="1:52" x14ac:dyDescent="0.3">
      <c r="A271" s="1" t="s">
        <v>3910</v>
      </c>
      <c r="B271" t="s">
        <v>3911</v>
      </c>
      <c r="C271" t="s">
        <v>643</v>
      </c>
      <c r="D271" t="s">
        <v>3428</v>
      </c>
      <c r="F271" t="s">
        <v>3393</v>
      </c>
      <c r="G271" t="s">
        <v>3393</v>
      </c>
      <c r="H271" t="s">
        <v>3394</v>
      </c>
      <c r="I271" t="s">
        <v>3395</v>
      </c>
      <c r="J271" t="s">
        <v>3395</v>
      </c>
      <c r="K271" t="s">
        <v>3394</v>
      </c>
      <c r="L271" t="s">
        <v>3396</v>
      </c>
      <c r="Q271">
        <v>1</v>
      </c>
      <c r="R271" t="s">
        <v>3397</v>
      </c>
      <c r="AE271" t="s">
        <v>3394</v>
      </c>
      <c r="AK271" t="s">
        <v>3394</v>
      </c>
      <c r="AL271" t="s">
        <v>3394</v>
      </c>
      <c r="AM271" t="s">
        <v>3394</v>
      </c>
      <c r="AN271" t="s">
        <v>3394</v>
      </c>
      <c r="AO271" t="s">
        <v>3394</v>
      </c>
      <c r="AP271" t="s">
        <v>3394</v>
      </c>
      <c r="AQ271" t="s">
        <v>3394</v>
      </c>
      <c r="AR271" t="s">
        <v>3394</v>
      </c>
      <c r="AS271" t="s">
        <v>3394</v>
      </c>
      <c r="AT271" t="s">
        <v>3394</v>
      </c>
      <c r="AU271" t="s">
        <v>3394</v>
      </c>
      <c r="AV271" t="s">
        <v>3394</v>
      </c>
      <c r="AW271" t="s">
        <v>3394</v>
      </c>
      <c r="AX271" t="s">
        <v>3394</v>
      </c>
      <c r="AZ271" t="s">
        <v>3394</v>
      </c>
    </row>
    <row r="272" spans="1:52" x14ac:dyDescent="0.3">
      <c r="A272" s="1" t="s">
        <v>3912</v>
      </c>
      <c r="B272" t="s">
        <v>3913</v>
      </c>
      <c r="C272" t="s">
        <v>643</v>
      </c>
      <c r="D272" t="s">
        <v>3428</v>
      </c>
      <c r="F272" t="s">
        <v>3393</v>
      </c>
      <c r="G272" t="s">
        <v>3393</v>
      </c>
      <c r="H272" t="s">
        <v>3394</v>
      </c>
      <c r="I272" t="s">
        <v>3395</v>
      </c>
      <c r="J272" t="s">
        <v>3395</v>
      </c>
      <c r="K272" t="s">
        <v>3394</v>
      </c>
      <c r="L272" t="s">
        <v>3396</v>
      </c>
      <c r="Q272">
        <v>1</v>
      </c>
      <c r="R272" t="s">
        <v>3397</v>
      </c>
      <c r="AE272" t="s">
        <v>3394</v>
      </c>
      <c r="AK272" t="s">
        <v>3394</v>
      </c>
      <c r="AL272" t="s">
        <v>3394</v>
      </c>
      <c r="AM272" t="s">
        <v>3394</v>
      </c>
      <c r="AN272" t="s">
        <v>3394</v>
      </c>
      <c r="AO272" t="s">
        <v>3394</v>
      </c>
      <c r="AP272" t="s">
        <v>3394</v>
      </c>
      <c r="AQ272" t="s">
        <v>3394</v>
      </c>
      <c r="AR272" t="s">
        <v>3394</v>
      </c>
      <c r="AS272" t="s">
        <v>3394</v>
      </c>
      <c r="AT272" t="s">
        <v>3394</v>
      </c>
      <c r="AU272" t="s">
        <v>3394</v>
      </c>
      <c r="AV272" t="s">
        <v>3394</v>
      </c>
      <c r="AW272" t="s">
        <v>3394</v>
      </c>
      <c r="AX272" t="s">
        <v>3394</v>
      </c>
      <c r="AZ272" t="s">
        <v>3394</v>
      </c>
    </row>
    <row r="273" spans="1:52" x14ac:dyDescent="0.3">
      <c r="A273" s="1" t="s">
        <v>3914</v>
      </c>
      <c r="B273" t="s">
        <v>3915</v>
      </c>
      <c r="C273" t="s">
        <v>643</v>
      </c>
      <c r="D273" t="s">
        <v>3428</v>
      </c>
      <c r="F273" t="s">
        <v>3393</v>
      </c>
      <c r="G273" t="s">
        <v>3393</v>
      </c>
      <c r="H273" t="s">
        <v>3394</v>
      </c>
      <c r="I273" t="s">
        <v>3395</v>
      </c>
      <c r="J273" t="s">
        <v>3395</v>
      </c>
      <c r="K273" t="s">
        <v>3394</v>
      </c>
      <c r="L273" t="s">
        <v>3396</v>
      </c>
      <c r="Q273">
        <v>1</v>
      </c>
      <c r="R273" t="s">
        <v>3397</v>
      </c>
      <c r="AE273" t="s">
        <v>3394</v>
      </c>
      <c r="AK273" t="s">
        <v>3394</v>
      </c>
      <c r="AL273" t="s">
        <v>3394</v>
      </c>
      <c r="AM273" t="s">
        <v>3394</v>
      </c>
      <c r="AN273" t="s">
        <v>3394</v>
      </c>
      <c r="AO273" t="s">
        <v>3394</v>
      </c>
      <c r="AP273" t="s">
        <v>3394</v>
      </c>
      <c r="AQ273" t="s">
        <v>3394</v>
      </c>
      <c r="AR273" t="s">
        <v>3394</v>
      </c>
      <c r="AS273" t="s">
        <v>3394</v>
      </c>
      <c r="AT273" t="s">
        <v>3394</v>
      </c>
      <c r="AU273" t="s">
        <v>3394</v>
      </c>
      <c r="AV273" t="s">
        <v>3394</v>
      </c>
      <c r="AW273" t="s">
        <v>3394</v>
      </c>
      <c r="AX273" t="s">
        <v>3394</v>
      </c>
      <c r="AZ273" t="s">
        <v>3394</v>
      </c>
    </row>
    <row r="274" spans="1:52" x14ac:dyDescent="0.3">
      <c r="A274" s="1" t="s">
        <v>3916</v>
      </c>
      <c r="B274" t="s">
        <v>3917</v>
      </c>
      <c r="C274" t="s">
        <v>643</v>
      </c>
      <c r="D274" t="s">
        <v>3428</v>
      </c>
      <c r="F274" t="s">
        <v>3393</v>
      </c>
      <c r="G274" t="s">
        <v>3393</v>
      </c>
      <c r="H274" t="s">
        <v>3394</v>
      </c>
      <c r="I274" t="s">
        <v>3395</v>
      </c>
      <c r="J274" t="s">
        <v>3395</v>
      </c>
      <c r="K274" t="s">
        <v>3394</v>
      </c>
      <c r="L274" t="s">
        <v>3396</v>
      </c>
      <c r="Q274">
        <v>1</v>
      </c>
      <c r="R274" t="s">
        <v>3397</v>
      </c>
      <c r="AE274" t="s">
        <v>3394</v>
      </c>
      <c r="AK274" t="s">
        <v>3394</v>
      </c>
      <c r="AL274" t="s">
        <v>3394</v>
      </c>
      <c r="AM274" t="s">
        <v>3394</v>
      </c>
      <c r="AN274" t="s">
        <v>3394</v>
      </c>
      <c r="AO274" t="s">
        <v>3394</v>
      </c>
      <c r="AP274" t="s">
        <v>3394</v>
      </c>
      <c r="AQ274" t="s">
        <v>3394</v>
      </c>
      <c r="AR274" t="s">
        <v>3394</v>
      </c>
      <c r="AS274" t="s">
        <v>3394</v>
      </c>
      <c r="AT274" t="s">
        <v>3394</v>
      </c>
      <c r="AU274" t="s">
        <v>3394</v>
      </c>
      <c r="AV274" t="s">
        <v>3394</v>
      </c>
      <c r="AW274" t="s">
        <v>3394</v>
      </c>
      <c r="AX274" t="s">
        <v>3394</v>
      </c>
      <c r="AZ274" t="s">
        <v>3394</v>
      </c>
    </row>
    <row r="275" spans="1:52" x14ac:dyDescent="0.3">
      <c r="A275" s="1" t="s">
        <v>3918</v>
      </c>
      <c r="B275" t="s">
        <v>3919</v>
      </c>
      <c r="C275" t="s">
        <v>643</v>
      </c>
      <c r="D275" t="s">
        <v>3428</v>
      </c>
      <c r="F275" t="s">
        <v>3393</v>
      </c>
      <c r="G275" t="s">
        <v>3393</v>
      </c>
      <c r="H275" t="s">
        <v>3394</v>
      </c>
      <c r="I275" t="s">
        <v>3395</v>
      </c>
      <c r="J275" t="s">
        <v>3395</v>
      </c>
      <c r="K275" t="s">
        <v>3394</v>
      </c>
      <c r="L275" t="s">
        <v>3396</v>
      </c>
      <c r="Q275">
        <v>1</v>
      </c>
      <c r="R275" t="s">
        <v>3397</v>
      </c>
      <c r="AE275" t="s">
        <v>3394</v>
      </c>
      <c r="AK275" t="s">
        <v>3394</v>
      </c>
      <c r="AL275" t="s">
        <v>3394</v>
      </c>
      <c r="AM275" t="s">
        <v>3394</v>
      </c>
      <c r="AN275" t="s">
        <v>3394</v>
      </c>
      <c r="AO275" t="s">
        <v>3394</v>
      </c>
      <c r="AP275" t="s">
        <v>3394</v>
      </c>
      <c r="AQ275" t="s">
        <v>3394</v>
      </c>
      <c r="AR275" t="s">
        <v>3394</v>
      </c>
      <c r="AS275" t="s">
        <v>3394</v>
      </c>
      <c r="AT275" t="s">
        <v>3394</v>
      </c>
      <c r="AU275" t="s">
        <v>3394</v>
      </c>
      <c r="AV275" t="s">
        <v>3394</v>
      </c>
      <c r="AW275" t="s">
        <v>3394</v>
      </c>
      <c r="AX275" t="s">
        <v>3394</v>
      </c>
      <c r="AZ275" t="s">
        <v>3394</v>
      </c>
    </row>
    <row r="276" spans="1:52" x14ac:dyDescent="0.3">
      <c r="A276" s="1" t="s">
        <v>3920</v>
      </c>
      <c r="B276" t="s">
        <v>3921</v>
      </c>
      <c r="C276" t="s">
        <v>643</v>
      </c>
      <c r="D276" t="s">
        <v>3428</v>
      </c>
      <c r="F276" t="s">
        <v>3393</v>
      </c>
      <c r="G276" t="s">
        <v>3393</v>
      </c>
      <c r="H276" t="s">
        <v>3394</v>
      </c>
      <c r="I276" t="s">
        <v>3395</v>
      </c>
      <c r="J276" t="s">
        <v>3395</v>
      </c>
      <c r="K276" t="s">
        <v>3394</v>
      </c>
      <c r="L276" t="s">
        <v>3396</v>
      </c>
      <c r="Q276">
        <v>1</v>
      </c>
      <c r="R276" t="s">
        <v>3397</v>
      </c>
      <c r="AE276" t="s">
        <v>3394</v>
      </c>
      <c r="AK276" t="s">
        <v>3394</v>
      </c>
      <c r="AL276" t="s">
        <v>3394</v>
      </c>
      <c r="AM276" t="s">
        <v>3394</v>
      </c>
      <c r="AN276" t="s">
        <v>3394</v>
      </c>
      <c r="AO276" t="s">
        <v>3394</v>
      </c>
      <c r="AP276" t="s">
        <v>3394</v>
      </c>
      <c r="AQ276" t="s">
        <v>3394</v>
      </c>
      <c r="AR276" t="s">
        <v>3394</v>
      </c>
      <c r="AS276" t="s">
        <v>3394</v>
      </c>
      <c r="AT276" t="s">
        <v>3394</v>
      </c>
      <c r="AU276" t="s">
        <v>3394</v>
      </c>
      <c r="AV276" t="s">
        <v>3394</v>
      </c>
      <c r="AW276" t="s">
        <v>3394</v>
      </c>
      <c r="AX276" t="s">
        <v>3394</v>
      </c>
      <c r="AZ276" t="s">
        <v>3394</v>
      </c>
    </row>
    <row r="277" spans="1:52" x14ac:dyDescent="0.3">
      <c r="A277" s="1" t="s">
        <v>3922</v>
      </c>
      <c r="B277" t="s">
        <v>3923</v>
      </c>
      <c r="C277" t="s">
        <v>643</v>
      </c>
      <c r="D277" t="s">
        <v>3428</v>
      </c>
      <c r="F277" t="s">
        <v>3393</v>
      </c>
      <c r="G277" t="s">
        <v>3393</v>
      </c>
      <c r="H277" t="s">
        <v>3394</v>
      </c>
      <c r="I277" t="s">
        <v>3395</v>
      </c>
      <c r="J277" t="s">
        <v>3395</v>
      </c>
      <c r="K277" t="s">
        <v>3394</v>
      </c>
      <c r="L277" t="s">
        <v>3396</v>
      </c>
      <c r="Q277">
        <v>1</v>
      </c>
      <c r="R277" t="s">
        <v>3397</v>
      </c>
      <c r="AE277" t="s">
        <v>3394</v>
      </c>
      <c r="AK277" t="s">
        <v>3394</v>
      </c>
      <c r="AL277" t="s">
        <v>3394</v>
      </c>
      <c r="AM277" t="s">
        <v>3394</v>
      </c>
      <c r="AN277" t="s">
        <v>3394</v>
      </c>
      <c r="AO277" t="s">
        <v>3394</v>
      </c>
      <c r="AP277" t="s">
        <v>3394</v>
      </c>
      <c r="AQ277" t="s">
        <v>3394</v>
      </c>
      <c r="AR277" t="s">
        <v>3394</v>
      </c>
      <c r="AS277" t="s">
        <v>3394</v>
      </c>
      <c r="AT277" t="s">
        <v>3394</v>
      </c>
      <c r="AU277" t="s">
        <v>3394</v>
      </c>
      <c r="AV277" t="s">
        <v>3394</v>
      </c>
      <c r="AW277" t="s">
        <v>3394</v>
      </c>
      <c r="AX277" t="s">
        <v>3394</v>
      </c>
      <c r="AZ277" t="s">
        <v>3394</v>
      </c>
    </row>
    <row r="278" spans="1:52" x14ac:dyDescent="0.3">
      <c r="A278" s="1" t="s">
        <v>3924</v>
      </c>
      <c r="B278" t="s">
        <v>3925</v>
      </c>
      <c r="C278" t="s">
        <v>643</v>
      </c>
      <c r="D278" t="s">
        <v>3428</v>
      </c>
      <c r="F278" t="s">
        <v>3393</v>
      </c>
      <c r="G278" t="s">
        <v>3393</v>
      </c>
      <c r="H278" t="s">
        <v>3394</v>
      </c>
      <c r="I278" t="s">
        <v>3395</v>
      </c>
      <c r="J278" t="s">
        <v>3395</v>
      </c>
      <c r="K278" t="s">
        <v>3394</v>
      </c>
      <c r="L278" t="s">
        <v>3396</v>
      </c>
      <c r="Q278">
        <v>1</v>
      </c>
      <c r="R278" t="s">
        <v>3397</v>
      </c>
      <c r="AE278" t="s">
        <v>3394</v>
      </c>
      <c r="AK278" t="s">
        <v>3394</v>
      </c>
      <c r="AL278" t="s">
        <v>3394</v>
      </c>
      <c r="AM278" t="s">
        <v>3394</v>
      </c>
      <c r="AN278" t="s">
        <v>3394</v>
      </c>
      <c r="AO278" t="s">
        <v>3394</v>
      </c>
      <c r="AP278" t="s">
        <v>3394</v>
      </c>
      <c r="AQ278" t="s">
        <v>3394</v>
      </c>
      <c r="AR278" t="s">
        <v>3394</v>
      </c>
      <c r="AS278" t="s">
        <v>3394</v>
      </c>
      <c r="AT278" t="s">
        <v>3394</v>
      </c>
      <c r="AU278" t="s">
        <v>3394</v>
      </c>
      <c r="AV278" t="s">
        <v>3394</v>
      </c>
      <c r="AW278" t="s">
        <v>3394</v>
      </c>
      <c r="AX278" t="s">
        <v>3394</v>
      </c>
      <c r="AZ278" t="s">
        <v>3394</v>
      </c>
    </row>
    <row r="279" spans="1:52" x14ac:dyDescent="0.3">
      <c r="A279" s="1" t="s">
        <v>3926</v>
      </c>
      <c r="B279" t="s">
        <v>3927</v>
      </c>
      <c r="C279" t="s">
        <v>643</v>
      </c>
      <c r="D279" t="s">
        <v>3428</v>
      </c>
      <c r="F279" t="s">
        <v>3393</v>
      </c>
      <c r="G279" t="s">
        <v>3393</v>
      </c>
      <c r="H279" t="s">
        <v>3394</v>
      </c>
      <c r="I279" t="s">
        <v>3395</v>
      </c>
      <c r="J279" t="s">
        <v>3395</v>
      </c>
      <c r="K279" t="s">
        <v>3394</v>
      </c>
      <c r="L279" t="s">
        <v>3396</v>
      </c>
      <c r="Q279">
        <v>1</v>
      </c>
      <c r="R279" t="s">
        <v>3397</v>
      </c>
      <c r="AE279" t="s">
        <v>3394</v>
      </c>
      <c r="AK279" t="s">
        <v>3394</v>
      </c>
      <c r="AL279" t="s">
        <v>3394</v>
      </c>
      <c r="AM279" t="s">
        <v>3394</v>
      </c>
      <c r="AN279" t="s">
        <v>3394</v>
      </c>
      <c r="AO279" t="s">
        <v>3394</v>
      </c>
      <c r="AP279" t="s">
        <v>3394</v>
      </c>
      <c r="AQ279" t="s">
        <v>3394</v>
      </c>
      <c r="AR279" t="s">
        <v>3394</v>
      </c>
      <c r="AS279" t="s">
        <v>3394</v>
      </c>
      <c r="AT279" t="s">
        <v>3394</v>
      </c>
      <c r="AU279" t="s">
        <v>3394</v>
      </c>
      <c r="AV279" t="s">
        <v>3394</v>
      </c>
      <c r="AW279" t="s">
        <v>3394</v>
      </c>
      <c r="AX279" t="s">
        <v>3394</v>
      </c>
      <c r="AZ279" t="s">
        <v>3394</v>
      </c>
    </row>
    <row r="280" spans="1:52" x14ac:dyDescent="0.3">
      <c r="A280" s="1" t="s">
        <v>3928</v>
      </c>
      <c r="B280" t="s">
        <v>3929</v>
      </c>
      <c r="C280" t="s">
        <v>643</v>
      </c>
      <c r="D280" t="s">
        <v>3428</v>
      </c>
      <c r="F280" t="s">
        <v>3393</v>
      </c>
      <c r="G280" t="s">
        <v>3393</v>
      </c>
      <c r="H280" t="s">
        <v>3394</v>
      </c>
      <c r="I280" t="s">
        <v>3395</v>
      </c>
      <c r="J280" t="s">
        <v>3395</v>
      </c>
      <c r="K280" t="s">
        <v>3394</v>
      </c>
      <c r="L280" t="s">
        <v>3396</v>
      </c>
      <c r="Q280">
        <v>1</v>
      </c>
      <c r="R280" t="s">
        <v>3397</v>
      </c>
      <c r="AE280" t="s">
        <v>3394</v>
      </c>
      <c r="AK280" t="s">
        <v>3394</v>
      </c>
      <c r="AL280" t="s">
        <v>3394</v>
      </c>
      <c r="AM280" t="s">
        <v>3394</v>
      </c>
      <c r="AN280" t="s">
        <v>3394</v>
      </c>
      <c r="AO280" t="s">
        <v>3394</v>
      </c>
      <c r="AP280" t="s">
        <v>3394</v>
      </c>
      <c r="AQ280" t="s">
        <v>3394</v>
      </c>
      <c r="AR280" t="s">
        <v>3394</v>
      </c>
      <c r="AS280" t="s">
        <v>3394</v>
      </c>
      <c r="AT280" t="s">
        <v>3394</v>
      </c>
      <c r="AU280" t="s">
        <v>3394</v>
      </c>
      <c r="AV280" t="s">
        <v>3394</v>
      </c>
      <c r="AW280" t="s">
        <v>3394</v>
      </c>
      <c r="AX280" t="s">
        <v>3394</v>
      </c>
      <c r="AZ280" t="s">
        <v>3394</v>
      </c>
    </row>
    <row r="281" spans="1:52" x14ac:dyDescent="0.3">
      <c r="A281" s="1" t="s">
        <v>3930</v>
      </c>
      <c r="B281" t="s">
        <v>3931</v>
      </c>
      <c r="C281" t="s">
        <v>643</v>
      </c>
      <c r="D281" t="s">
        <v>3428</v>
      </c>
      <c r="F281" t="s">
        <v>3393</v>
      </c>
      <c r="G281" t="s">
        <v>3393</v>
      </c>
      <c r="H281" t="s">
        <v>3394</v>
      </c>
      <c r="I281" t="s">
        <v>3395</v>
      </c>
      <c r="J281" t="s">
        <v>3395</v>
      </c>
      <c r="K281" t="s">
        <v>3394</v>
      </c>
      <c r="L281" t="s">
        <v>3396</v>
      </c>
      <c r="Q281">
        <v>1</v>
      </c>
      <c r="R281" t="s">
        <v>3397</v>
      </c>
      <c r="AE281" t="s">
        <v>3394</v>
      </c>
      <c r="AK281" t="s">
        <v>3394</v>
      </c>
      <c r="AL281" t="s">
        <v>3394</v>
      </c>
      <c r="AM281" t="s">
        <v>3394</v>
      </c>
      <c r="AN281" t="s">
        <v>3394</v>
      </c>
      <c r="AO281" t="s">
        <v>3394</v>
      </c>
      <c r="AP281" t="s">
        <v>3394</v>
      </c>
      <c r="AQ281" t="s">
        <v>3394</v>
      </c>
      <c r="AR281" t="s">
        <v>3394</v>
      </c>
      <c r="AS281" t="s">
        <v>3394</v>
      </c>
      <c r="AT281" t="s">
        <v>3394</v>
      </c>
      <c r="AU281" t="s">
        <v>3394</v>
      </c>
      <c r="AV281" t="s">
        <v>3394</v>
      </c>
      <c r="AW281" t="s">
        <v>3394</v>
      </c>
      <c r="AX281" t="s">
        <v>3394</v>
      </c>
      <c r="AZ281" t="s">
        <v>3394</v>
      </c>
    </row>
    <row r="282" spans="1:52" x14ac:dyDescent="0.3">
      <c r="A282" s="1" t="s">
        <v>3932</v>
      </c>
      <c r="B282" t="s">
        <v>3933</v>
      </c>
      <c r="C282" t="s">
        <v>643</v>
      </c>
      <c r="D282" t="s">
        <v>3428</v>
      </c>
      <c r="F282" t="s">
        <v>3393</v>
      </c>
      <c r="G282" t="s">
        <v>3394</v>
      </c>
      <c r="H282" t="s">
        <v>3394</v>
      </c>
      <c r="I282" t="s">
        <v>3395</v>
      </c>
      <c r="J282" t="s">
        <v>3395</v>
      </c>
      <c r="K282" t="s">
        <v>3394</v>
      </c>
      <c r="L282" t="s">
        <v>3396</v>
      </c>
      <c r="Q282">
        <v>1</v>
      </c>
      <c r="R282" t="s">
        <v>3397</v>
      </c>
      <c r="AE282" t="s">
        <v>3394</v>
      </c>
      <c r="AK282" t="s">
        <v>3394</v>
      </c>
      <c r="AL282" t="s">
        <v>3394</v>
      </c>
      <c r="AM282" t="s">
        <v>3394</v>
      </c>
      <c r="AN282" t="s">
        <v>3394</v>
      </c>
      <c r="AO282" t="s">
        <v>3394</v>
      </c>
      <c r="AP282" t="s">
        <v>3394</v>
      </c>
      <c r="AQ282" t="s">
        <v>3394</v>
      </c>
      <c r="AR282" t="s">
        <v>3394</v>
      </c>
      <c r="AS282" t="s">
        <v>3394</v>
      </c>
      <c r="AT282" t="s">
        <v>3394</v>
      </c>
      <c r="AU282" t="s">
        <v>3394</v>
      </c>
      <c r="AV282" t="s">
        <v>3394</v>
      </c>
      <c r="AW282" t="s">
        <v>3394</v>
      </c>
      <c r="AX282" t="s">
        <v>3394</v>
      </c>
      <c r="AZ282" t="s">
        <v>3394</v>
      </c>
    </row>
    <row r="283" spans="1:52" x14ac:dyDescent="0.3">
      <c r="A283" s="1" t="s">
        <v>3934</v>
      </c>
      <c r="B283" t="s">
        <v>3935</v>
      </c>
      <c r="C283" t="s">
        <v>643</v>
      </c>
      <c r="D283" t="s">
        <v>3428</v>
      </c>
      <c r="F283" t="s">
        <v>3393</v>
      </c>
      <c r="G283" t="s">
        <v>3394</v>
      </c>
      <c r="H283" t="s">
        <v>3394</v>
      </c>
      <c r="I283" t="s">
        <v>3395</v>
      </c>
      <c r="J283" t="s">
        <v>3395</v>
      </c>
      <c r="K283" t="s">
        <v>3394</v>
      </c>
      <c r="L283" t="s">
        <v>3396</v>
      </c>
      <c r="Q283">
        <v>1</v>
      </c>
      <c r="R283" t="s">
        <v>3397</v>
      </c>
      <c r="AE283" t="s">
        <v>3394</v>
      </c>
      <c r="AK283" t="s">
        <v>3394</v>
      </c>
      <c r="AL283" t="s">
        <v>3394</v>
      </c>
      <c r="AM283" t="s">
        <v>3394</v>
      </c>
      <c r="AN283" t="s">
        <v>3394</v>
      </c>
      <c r="AO283" t="s">
        <v>3394</v>
      </c>
      <c r="AP283" t="s">
        <v>3394</v>
      </c>
      <c r="AQ283" t="s">
        <v>3394</v>
      </c>
      <c r="AR283" t="s">
        <v>3394</v>
      </c>
      <c r="AS283" t="s">
        <v>3394</v>
      </c>
      <c r="AT283" t="s">
        <v>3394</v>
      </c>
      <c r="AU283" t="s">
        <v>3394</v>
      </c>
      <c r="AV283" t="s">
        <v>3394</v>
      </c>
      <c r="AW283" t="s">
        <v>3394</v>
      </c>
      <c r="AX283" t="s">
        <v>3394</v>
      </c>
      <c r="AZ283" t="s">
        <v>3394</v>
      </c>
    </row>
    <row r="284" spans="1:52" x14ac:dyDescent="0.3">
      <c r="A284" s="1" t="s">
        <v>3936</v>
      </c>
      <c r="B284" t="s">
        <v>3937</v>
      </c>
      <c r="C284" t="s">
        <v>643</v>
      </c>
      <c r="D284" t="s">
        <v>3428</v>
      </c>
      <c r="F284" t="s">
        <v>3393</v>
      </c>
      <c r="G284" t="s">
        <v>3394</v>
      </c>
      <c r="H284" t="s">
        <v>3394</v>
      </c>
      <c r="I284" t="s">
        <v>3395</v>
      </c>
      <c r="J284" t="s">
        <v>3395</v>
      </c>
      <c r="K284" t="s">
        <v>3394</v>
      </c>
      <c r="L284" t="s">
        <v>3396</v>
      </c>
      <c r="Q284">
        <v>1</v>
      </c>
      <c r="R284" t="s">
        <v>3397</v>
      </c>
      <c r="AE284" t="s">
        <v>3394</v>
      </c>
      <c r="AK284" t="s">
        <v>3394</v>
      </c>
      <c r="AL284" t="s">
        <v>3394</v>
      </c>
      <c r="AM284" t="s">
        <v>3394</v>
      </c>
      <c r="AN284" t="s">
        <v>3394</v>
      </c>
      <c r="AO284" t="s">
        <v>3394</v>
      </c>
      <c r="AP284" t="s">
        <v>3394</v>
      </c>
      <c r="AQ284" t="s">
        <v>3394</v>
      </c>
      <c r="AR284" t="s">
        <v>3394</v>
      </c>
      <c r="AS284" t="s">
        <v>3394</v>
      </c>
      <c r="AT284" t="s">
        <v>3394</v>
      </c>
      <c r="AU284" t="s">
        <v>3394</v>
      </c>
      <c r="AV284" t="s">
        <v>3394</v>
      </c>
      <c r="AW284" t="s">
        <v>3394</v>
      </c>
      <c r="AX284" t="s">
        <v>3394</v>
      </c>
      <c r="AZ284" t="s">
        <v>3394</v>
      </c>
    </row>
    <row r="285" spans="1:52" x14ac:dyDescent="0.3">
      <c r="A285" s="1" t="s">
        <v>3938</v>
      </c>
      <c r="B285" t="s">
        <v>3939</v>
      </c>
      <c r="C285" t="s">
        <v>643</v>
      </c>
      <c r="D285" t="s">
        <v>3428</v>
      </c>
      <c r="F285" t="s">
        <v>3393</v>
      </c>
      <c r="G285" t="s">
        <v>3394</v>
      </c>
      <c r="H285" t="s">
        <v>3394</v>
      </c>
      <c r="I285" t="s">
        <v>3395</v>
      </c>
      <c r="J285" t="s">
        <v>3395</v>
      </c>
      <c r="K285" t="s">
        <v>3394</v>
      </c>
      <c r="L285" t="s">
        <v>3396</v>
      </c>
      <c r="Q285">
        <v>1</v>
      </c>
      <c r="R285" t="s">
        <v>3397</v>
      </c>
      <c r="AE285" t="s">
        <v>3394</v>
      </c>
      <c r="AK285" t="s">
        <v>3394</v>
      </c>
      <c r="AL285" t="s">
        <v>3394</v>
      </c>
      <c r="AM285" t="s">
        <v>3394</v>
      </c>
      <c r="AN285" t="s">
        <v>3394</v>
      </c>
      <c r="AO285" t="s">
        <v>3394</v>
      </c>
      <c r="AP285" t="s">
        <v>3394</v>
      </c>
      <c r="AQ285" t="s">
        <v>3394</v>
      </c>
      <c r="AR285" t="s">
        <v>3394</v>
      </c>
      <c r="AS285" t="s">
        <v>3394</v>
      </c>
      <c r="AT285" t="s">
        <v>3394</v>
      </c>
      <c r="AU285" t="s">
        <v>3394</v>
      </c>
      <c r="AV285" t="s">
        <v>3394</v>
      </c>
      <c r="AW285" t="s">
        <v>3394</v>
      </c>
      <c r="AX285" t="s">
        <v>3394</v>
      </c>
      <c r="AZ285" t="s">
        <v>3394</v>
      </c>
    </row>
    <row r="286" spans="1:52" x14ac:dyDescent="0.3">
      <c r="A286" s="1" t="s">
        <v>3940</v>
      </c>
      <c r="B286" t="s">
        <v>3941</v>
      </c>
      <c r="C286" t="s">
        <v>643</v>
      </c>
      <c r="D286" t="s">
        <v>3428</v>
      </c>
      <c r="F286" t="s">
        <v>3393</v>
      </c>
      <c r="G286" t="s">
        <v>3394</v>
      </c>
      <c r="H286" t="s">
        <v>3394</v>
      </c>
      <c r="I286" t="s">
        <v>3395</v>
      </c>
      <c r="J286" t="s">
        <v>3395</v>
      </c>
      <c r="K286" t="s">
        <v>3394</v>
      </c>
      <c r="L286" t="s">
        <v>3396</v>
      </c>
      <c r="Q286">
        <v>1</v>
      </c>
      <c r="R286" t="s">
        <v>3397</v>
      </c>
      <c r="AE286" t="s">
        <v>3394</v>
      </c>
      <c r="AK286" t="s">
        <v>3394</v>
      </c>
      <c r="AL286" t="s">
        <v>3394</v>
      </c>
      <c r="AM286" t="s">
        <v>3394</v>
      </c>
      <c r="AN286" t="s">
        <v>3394</v>
      </c>
      <c r="AO286" t="s">
        <v>3394</v>
      </c>
      <c r="AP286" t="s">
        <v>3394</v>
      </c>
      <c r="AQ286" t="s">
        <v>3394</v>
      </c>
      <c r="AR286" t="s">
        <v>3394</v>
      </c>
      <c r="AS286" t="s">
        <v>3394</v>
      </c>
      <c r="AT286" t="s">
        <v>3394</v>
      </c>
      <c r="AU286" t="s">
        <v>3394</v>
      </c>
      <c r="AV286" t="s">
        <v>3394</v>
      </c>
      <c r="AW286" t="s">
        <v>3394</v>
      </c>
      <c r="AX286" t="s">
        <v>3394</v>
      </c>
      <c r="AZ286" t="s">
        <v>3394</v>
      </c>
    </row>
    <row r="287" spans="1:52" x14ac:dyDescent="0.3">
      <c r="A287" s="1" t="s">
        <v>3942</v>
      </c>
      <c r="B287" t="s">
        <v>3943</v>
      </c>
      <c r="C287" t="s">
        <v>643</v>
      </c>
      <c r="D287" t="s">
        <v>3428</v>
      </c>
      <c r="F287" t="s">
        <v>3393</v>
      </c>
      <c r="G287" t="s">
        <v>3393</v>
      </c>
      <c r="H287" t="s">
        <v>3394</v>
      </c>
      <c r="I287" t="s">
        <v>3395</v>
      </c>
      <c r="J287" t="s">
        <v>3395</v>
      </c>
      <c r="K287" t="s">
        <v>3394</v>
      </c>
      <c r="L287" t="s">
        <v>3396</v>
      </c>
      <c r="Q287">
        <v>1</v>
      </c>
      <c r="R287" t="s">
        <v>3397</v>
      </c>
      <c r="AE287" t="s">
        <v>3394</v>
      </c>
      <c r="AK287" t="s">
        <v>3394</v>
      </c>
      <c r="AL287" t="s">
        <v>3394</v>
      </c>
      <c r="AM287" t="s">
        <v>3394</v>
      </c>
      <c r="AN287" t="s">
        <v>3394</v>
      </c>
      <c r="AO287" t="s">
        <v>3394</v>
      </c>
      <c r="AP287" t="s">
        <v>3394</v>
      </c>
      <c r="AQ287" t="s">
        <v>3394</v>
      </c>
      <c r="AR287" t="s">
        <v>3394</v>
      </c>
      <c r="AS287" t="s">
        <v>3394</v>
      </c>
      <c r="AT287" t="s">
        <v>3394</v>
      </c>
      <c r="AU287" t="s">
        <v>3394</v>
      </c>
      <c r="AV287" t="s">
        <v>3394</v>
      </c>
      <c r="AW287" t="s">
        <v>3394</v>
      </c>
      <c r="AX287" t="s">
        <v>3394</v>
      </c>
      <c r="AZ287" t="s">
        <v>3394</v>
      </c>
    </row>
    <row r="288" spans="1:52" x14ac:dyDescent="0.3">
      <c r="A288" s="1" t="s">
        <v>3944</v>
      </c>
      <c r="B288" t="s">
        <v>3945</v>
      </c>
      <c r="C288" t="s">
        <v>643</v>
      </c>
      <c r="D288" t="s">
        <v>3428</v>
      </c>
      <c r="F288" t="s">
        <v>3393</v>
      </c>
      <c r="G288" t="s">
        <v>3394</v>
      </c>
      <c r="H288" t="s">
        <v>3394</v>
      </c>
      <c r="I288" t="s">
        <v>3395</v>
      </c>
      <c r="J288" t="s">
        <v>3395</v>
      </c>
      <c r="K288" t="s">
        <v>3394</v>
      </c>
      <c r="L288" t="s">
        <v>3396</v>
      </c>
      <c r="Q288">
        <v>1</v>
      </c>
      <c r="R288" t="s">
        <v>3397</v>
      </c>
      <c r="AE288" t="s">
        <v>3394</v>
      </c>
      <c r="AK288" t="s">
        <v>3394</v>
      </c>
      <c r="AL288" t="s">
        <v>3394</v>
      </c>
      <c r="AM288" t="s">
        <v>3394</v>
      </c>
      <c r="AN288" t="s">
        <v>3394</v>
      </c>
      <c r="AO288" t="s">
        <v>3394</v>
      </c>
      <c r="AP288" t="s">
        <v>3394</v>
      </c>
      <c r="AQ288" t="s">
        <v>3394</v>
      </c>
      <c r="AR288" t="s">
        <v>3394</v>
      </c>
      <c r="AS288" t="s">
        <v>3394</v>
      </c>
      <c r="AT288" t="s">
        <v>3394</v>
      </c>
      <c r="AU288" t="s">
        <v>3394</v>
      </c>
      <c r="AV288" t="s">
        <v>3394</v>
      </c>
      <c r="AW288" t="s">
        <v>3394</v>
      </c>
      <c r="AX288" t="s">
        <v>3394</v>
      </c>
      <c r="AZ288" t="s">
        <v>3394</v>
      </c>
    </row>
    <row r="289" spans="1:52" x14ac:dyDescent="0.3">
      <c r="A289" s="1" t="s">
        <v>9582</v>
      </c>
      <c r="B289" t="s">
        <v>9583</v>
      </c>
      <c r="C289" t="s">
        <v>643</v>
      </c>
      <c r="D289" t="s">
        <v>3428</v>
      </c>
      <c r="F289" t="s">
        <v>3393</v>
      </c>
      <c r="G289" t="s">
        <v>3394</v>
      </c>
      <c r="H289" t="s">
        <v>3394</v>
      </c>
      <c r="I289" t="s">
        <v>3395</v>
      </c>
      <c r="J289" t="s">
        <v>3395</v>
      </c>
      <c r="K289" t="s">
        <v>3394</v>
      </c>
      <c r="L289" t="s">
        <v>3396</v>
      </c>
      <c r="Q289">
        <v>1</v>
      </c>
      <c r="R289" t="s">
        <v>3397</v>
      </c>
      <c r="AE289" t="s">
        <v>3394</v>
      </c>
      <c r="AK289" t="s">
        <v>3394</v>
      </c>
      <c r="AL289" t="s">
        <v>3394</v>
      </c>
      <c r="AM289" t="s">
        <v>3394</v>
      </c>
      <c r="AN289" t="s">
        <v>3394</v>
      </c>
      <c r="AO289" t="s">
        <v>3394</v>
      </c>
      <c r="AP289" t="s">
        <v>3394</v>
      </c>
      <c r="AQ289" t="s">
        <v>3394</v>
      </c>
      <c r="AR289" t="s">
        <v>3394</v>
      </c>
      <c r="AS289" t="s">
        <v>3394</v>
      </c>
      <c r="AT289" t="s">
        <v>3394</v>
      </c>
      <c r="AU289" t="s">
        <v>3394</v>
      </c>
      <c r="AV289" t="s">
        <v>3394</v>
      </c>
      <c r="AW289" t="s">
        <v>3394</v>
      </c>
      <c r="AX289" t="s">
        <v>3394</v>
      </c>
      <c r="AZ289" t="s">
        <v>3394</v>
      </c>
    </row>
    <row r="290" spans="1:52" x14ac:dyDescent="0.3">
      <c r="A290" s="1" t="s">
        <v>9584</v>
      </c>
      <c r="B290" t="s">
        <v>9585</v>
      </c>
      <c r="C290" t="s">
        <v>643</v>
      </c>
      <c r="D290" t="s">
        <v>3428</v>
      </c>
      <c r="F290" t="s">
        <v>3393</v>
      </c>
      <c r="G290" t="s">
        <v>3394</v>
      </c>
      <c r="H290" t="s">
        <v>3394</v>
      </c>
      <c r="I290" t="s">
        <v>3395</v>
      </c>
      <c r="J290" t="s">
        <v>3395</v>
      </c>
      <c r="K290" t="s">
        <v>3394</v>
      </c>
      <c r="L290" t="s">
        <v>3396</v>
      </c>
      <c r="Q290">
        <v>1</v>
      </c>
      <c r="R290" t="s">
        <v>3397</v>
      </c>
      <c r="AE290" t="s">
        <v>3394</v>
      </c>
      <c r="AK290" t="s">
        <v>3394</v>
      </c>
      <c r="AL290" t="s">
        <v>3394</v>
      </c>
      <c r="AM290" t="s">
        <v>3394</v>
      </c>
      <c r="AN290" t="s">
        <v>3394</v>
      </c>
      <c r="AO290" t="s">
        <v>3394</v>
      </c>
      <c r="AP290" t="s">
        <v>3394</v>
      </c>
      <c r="AQ290" t="s">
        <v>3394</v>
      </c>
      <c r="AR290" t="s">
        <v>3394</v>
      </c>
      <c r="AS290" t="s">
        <v>3394</v>
      </c>
      <c r="AT290" t="s">
        <v>3394</v>
      </c>
      <c r="AU290" t="s">
        <v>3394</v>
      </c>
      <c r="AV290" t="s">
        <v>3394</v>
      </c>
      <c r="AW290" t="s">
        <v>3394</v>
      </c>
      <c r="AX290" t="s">
        <v>3394</v>
      </c>
      <c r="AZ290" t="s">
        <v>3394</v>
      </c>
    </row>
    <row r="291" spans="1:52" x14ac:dyDescent="0.3">
      <c r="A291" s="1" t="s">
        <v>3946</v>
      </c>
      <c r="B291" t="s">
        <v>3947</v>
      </c>
      <c r="C291" t="s">
        <v>643</v>
      </c>
      <c r="D291" t="s">
        <v>3428</v>
      </c>
      <c r="F291" t="s">
        <v>3393</v>
      </c>
      <c r="G291" t="s">
        <v>3393</v>
      </c>
      <c r="H291" t="s">
        <v>3394</v>
      </c>
      <c r="I291" t="s">
        <v>3395</v>
      </c>
      <c r="J291" t="s">
        <v>3395</v>
      </c>
      <c r="K291" t="s">
        <v>3394</v>
      </c>
      <c r="L291" t="s">
        <v>3396</v>
      </c>
      <c r="Q291">
        <v>1</v>
      </c>
      <c r="R291" t="s">
        <v>3397</v>
      </c>
      <c r="AE291" t="s">
        <v>3394</v>
      </c>
      <c r="AK291" t="s">
        <v>3394</v>
      </c>
      <c r="AL291" t="s">
        <v>3394</v>
      </c>
      <c r="AM291" t="s">
        <v>3394</v>
      </c>
      <c r="AN291" t="s">
        <v>3394</v>
      </c>
      <c r="AO291" t="s">
        <v>3394</v>
      </c>
      <c r="AP291" t="s">
        <v>3394</v>
      </c>
      <c r="AQ291" t="s">
        <v>3394</v>
      </c>
      <c r="AR291" t="s">
        <v>3394</v>
      </c>
      <c r="AS291" t="s">
        <v>3394</v>
      </c>
      <c r="AT291" t="s">
        <v>3394</v>
      </c>
      <c r="AU291" t="s">
        <v>3394</v>
      </c>
      <c r="AV291" t="s">
        <v>3394</v>
      </c>
      <c r="AW291" t="s">
        <v>3394</v>
      </c>
      <c r="AX291" t="s">
        <v>3394</v>
      </c>
      <c r="AZ291" t="s">
        <v>3394</v>
      </c>
    </row>
    <row r="292" spans="1:52" x14ac:dyDescent="0.3">
      <c r="A292" s="1" t="s">
        <v>3948</v>
      </c>
      <c r="B292" t="s">
        <v>3949</v>
      </c>
      <c r="C292" t="s">
        <v>643</v>
      </c>
      <c r="D292" t="s">
        <v>3428</v>
      </c>
      <c r="F292" t="s">
        <v>3393</v>
      </c>
      <c r="G292" t="s">
        <v>3393</v>
      </c>
      <c r="H292" t="s">
        <v>3394</v>
      </c>
      <c r="I292" t="s">
        <v>3395</v>
      </c>
      <c r="J292" t="s">
        <v>3395</v>
      </c>
      <c r="K292" t="s">
        <v>3394</v>
      </c>
      <c r="L292" t="s">
        <v>3396</v>
      </c>
      <c r="Q292">
        <v>1</v>
      </c>
      <c r="R292" t="s">
        <v>3397</v>
      </c>
      <c r="AE292" t="s">
        <v>3394</v>
      </c>
      <c r="AK292" t="s">
        <v>3394</v>
      </c>
      <c r="AL292" t="s">
        <v>3394</v>
      </c>
      <c r="AM292" t="s">
        <v>3394</v>
      </c>
      <c r="AN292" t="s">
        <v>3394</v>
      </c>
      <c r="AO292" t="s">
        <v>3394</v>
      </c>
      <c r="AP292" t="s">
        <v>3394</v>
      </c>
      <c r="AQ292" t="s">
        <v>3394</v>
      </c>
      <c r="AR292" t="s">
        <v>3394</v>
      </c>
      <c r="AS292" t="s">
        <v>3394</v>
      </c>
      <c r="AT292" t="s">
        <v>3394</v>
      </c>
      <c r="AU292" t="s">
        <v>3394</v>
      </c>
      <c r="AV292" t="s">
        <v>3394</v>
      </c>
      <c r="AW292" t="s">
        <v>3394</v>
      </c>
      <c r="AX292" t="s">
        <v>3394</v>
      </c>
      <c r="AZ292" t="s">
        <v>3394</v>
      </c>
    </row>
    <row r="293" spans="1:52" x14ac:dyDescent="0.3">
      <c r="A293" s="1" t="s">
        <v>3950</v>
      </c>
      <c r="B293" t="s">
        <v>3951</v>
      </c>
      <c r="C293" t="s">
        <v>643</v>
      </c>
      <c r="D293" t="s">
        <v>3428</v>
      </c>
      <c r="F293" t="s">
        <v>3393</v>
      </c>
      <c r="G293" t="s">
        <v>3393</v>
      </c>
      <c r="H293" t="s">
        <v>3394</v>
      </c>
      <c r="I293" t="s">
        <v>3395</v>
      </c>
      <c r="J293" t="s">
        <v>3395</v>
      </c>
      <c r="K293" t="s">
        <v>3394</v>
      </c>
      <c r="L293" t="s">
        <v>3396</v>
      </c>
      <c r="Q293">
        <v>1</v>
      </c>
      <c r="R293" t="s">
        <v>3397</v>
      </c>
      <c r="AE293" t="s">
        <v>3394</v>
      </c>
      <c r="AK293" t="s">
        <v>3394</v>
      </c>
      <c r="AL293" t="s">
        <v>3394</v>
      </c>
      <c r="AM293" t="s">
        <v>3394</v>
      </c>
      <c r="AN293" t="s">
        <v>3394</v>
      </c>
      <c r="AO293" t="s">
        <v>3394</v>
      </c>
      <c r="AP293" t="s">
        <v>3394</v>
      </c>
      <c r="AQ293" t="s">
        <v>3394</v>
      </c>
      <c r="AR293" t="s">
        <v>3394</v>
      </c>
      <c r="AS293" t="s">
        <v>3394</v>
      </c>
      <c r="AT293" t="s">
        <v>3394</v>
      </c>
      <c r="AU293" t="s">
        <v>3394</v>
      </c>
      <c r="AV293" t="s">
        <v>3394</v>
      </c>
      <c r="AW293" t="s">
        <v>3394</v>
      </c>
      <c r="AX293" t="s">
        <v>3394</v>
      </c>
      <c r="AZ293" t="s">
        <v>3394</v>
      </c>
    </row>
    <row r="294" spans="1:52" x14ac:dyDescent="0.3">
      <c r="A294" s="1" t="s">
        <v>3952</v>
      </c>
      <c r="B294" t="s">
        <v>3953</v>
      </c>
      <c r="C294" t="s">
        <v>643</v>
      </c>
      <c r="D294" t="s">
        <v>3428</v>
      </c>
      <c r="F294" t="s">
        <v>3393</v>
      </c>
      <c r="G294" t="s">
        <v>3393</v>
      </c>
      <c r="H294" t="s">
        <v>3394</v>
      </c>
      <c r="I294" t="s">
        <v>3395</v>
      </c>
      <c r="J294" t="s">
        <v>3395</v>
      </c>
      <c r="K294" t="s">
        <v>3394</v>
      </c>
      <c r="L294" t="s">
        <v>3396</v>
      </c>
      <c r="Q294">
        <v>1</v>
      </c>
      <c r="R294" t="s">
        <v>3397</v>
      </c>
      <c r="AE294" t="s">
        <v>3394</v>
      </c>
      <c r="AK294" t="s">
        <v>3394</v>
      </c>
      <c r="AL294" t="s">
        <v>3394</v>
      </c>
      <c r="AM294" t="s">
        <v>3394</v>
      </c>
      <c r="AN294" t="s">
        <v>3394</v>
      </c>
      <c r="AO294" t="s">
        <v>3394</v>
      </c>
      <c r="AP294" t="s">
        <v>3394</v>
      </c>
      <c r="AQ294" t="s">
        <v>3394</v>
      </c>
      <c r="AR294" t="s">
        <v>3394</v>
      </c>
      <c r="AS294" t="s">
        <v>3394</v>
      </c>
      <c r="AT294" t="s">
        <v>3394</v>
      </c>
      <c r="AU294" t="s">
        <v>3394</v>
      </c>
      <c r="AV294" t="s">
        <v>3394</v>
      </c>
      <c r="AW294" t="s">
        <v>3394</v>
      </c>
      <c r="AX294" t="s">
        <v>3394</v>
      </c>
      <c r="AZ294" t="s">
        <v>3394</v>
      </c>
    </row>
    <row r="295" spans="1:52" x14ac:dyDescent="0.3">
      <c r="A295" s="1" t="s">
        <v>3954</v>
      </c>
      <c r="B295" t="s">
        <v>3955</v>
      </c>
      <c r="C295" t="s">
        <v>643</v>
      </c>
      <c r="D295" t="s">
        <v>3428</v>
      </c>
      <c r="F295" t="s">
        <v>3393</v>
      </c>
      <c r="G295" t="s">
        <v>3393</v>
      </c>
      <c r="H295" t="s">
        <v>3394</v>
      </c>
      <c r="I295" t="s">
        <v>3395</v>
      </c>
      <c r="J295" t="s">
        <v>3395</v>
      </c>
      <c r="K295" t="s">
        <v>3394</v>
      </c>
      <c r="L295" t="s">
        <v>3396</v>
      </c>
      <c r="Q295">
        <v>1</v>
      </c>
      <c r="R295" t="s">
        <v>3397</v>
      </c>
      <c r="AE295" t="s">
        <v>3394</v>
      </c>
      <c r="AK295" t="s">
        <v>3394</v>
      </c>
      <c r="AL295" t="s">
        <v>3394</v>
      </c>
      <c r="AM295" t="s">
        <v>3394</v>
      </c>
      <c r="AN295" t="s">
        <v>3394</v>
      </c>
      <c r="AO295" t="s">
        <v>3394</v>
      </c>
      <c r="AP295" t="s">
        <v>3394</v>
      </c>
      <c r="AQ295" t="s">
        <v>3394</v>
      </c>
      <c r="AR295" t="s">
        <v>3394</v>
      </c>
      <c r="AS295" t="s">
        <v>3394</v>
      </c>
      <c r="AT295" t="s">
        <v>3394</v>
      </c>
      <c r="AU295" t="s">
        <v>3394</v>
      </c>
      <c r="AV295" t="s">
        <v>3394</v>
      </c>
      <c r="AW295" t="s">
        <v>3394</v>
      </c>
      <c r="AX295" t="s">
        <v>3394</v>
      </c>
      <c r="AZ295" t="s">
        <v>3394</v>
      </c>
    </row>
    <row r="296" spans="1:52" x14ac:dyDescent="0.3">
      <c r="A296" s="1" t="s">
        <v>10364</v>
      </c>
      <c r="B296" t="s">
        <v>10365</v>
      </c>
      <c r="C296" t="s">
        <v>643</v>
      </c>
      <c r="D296" t="s">
        <v>3428</v>
      </c>
      <c r="F296" t="s">
        <v>3393</v>
      </c>
      <c r="G296" t="s">
        <v>3394</v>
      </c>
      <c r="H296" t="s">
        <v>3394</v>
      </c>
      <c r="I296" t="s">
        <v>3395</v>
      </c>
      <c r="J296" t="s">
        <v>3395</v>
      </c>
      <c r="K296" t="s">
        <v>3394</v>
      </c>
      <c r="L296" t="s">
        <v>3396</v>
      </c>
      <c r="Q296">
        <v>1</v>
      </c>
      <c r="R296" t="s">
        <v>3397</v>
      </c>
      <c r="AE296" t="s">
        <v>3394</v>
      </c>
      <c r="AK296" t="s">
        <v>3394</v>
      </c>
      <c r="AL296" t="s">
        <v>3394</v>
      </c>
      <c r="AM296" t="s">
        <v>3394</v>
      </c>
      <c r="AN296" t="s">
        <v>3394</v>
      </c>
      <c r="AO296" t="s">
        <v>3394</v>
      </c>
      <c r="AP296" t="s">
        <v>3394</v>
      </c>
      <c r="AQ296" t="s">
        <v>3394</v>
      </c>
      <c r="AR296" t="s">
        <v>3394</v>
      </c>
      <c r="AS296" t="s">
        <v>3394</v>
      </c>
      <c r="AT296" t="s">
        <v>3394</v>
      </c>
      <c r="AU296" t="s">
        <v>3394</v>
      </c>
      <c r="AV296" t="s">
        <v>3394</v>
      </c>
      <c r="AW296" t="s">
        <v>3394</v>
      </c>
      <c r="AX296" t="s">
        <v>3394</v>
      </c>
      <c r="AZ296" t="s">
        <v>3394</v>
      </c>
    </row>
    <row r="297" spans="1:52" x14ac:dyDescent="0.3">
      <c r="A297" s="1" t="s">
        <v>4334</v>
      </c>
      <c r="B297" t="s">
        <v>4335</v>
      </c>
      <c r="C297" t="s">
        <v>643</v>
      </c>
      <c r="D297" t="s">
        <v>3428</v>
      </c>
      <c r="F297" t="s">
        <v>3393</v>
      </c>
      <c r="G297" t="s">
        <v>3394</v>
      </c>
      <c r="H297" t="s">
        <v>3394</v>
      </c>
      <c r="I297" t="s">
        <v>3395</v>
      </c>
      <c r="J297" t="s">
        <v>3395</v>
      </c>
      <c r="K297" t="s">
        <v>3394</v>
      </c>
      <c r="L297" t="s">
        <v>3396</v>
      </c>
      <c r="Q297">
        <v>1</v>
      </c>
      <c r="R297" t="s">
        <v>3397</v>
      </c>
      <c r="AE297" t="s">
        <v>3394</v>
      </c>
      <c r="AK297" t="s">
        <v>3394</v>
      </c>
      <c r="AM297" t="s">
        <v>3394</v>
      </c>
      <c r="AN297" t="s">
        <v>3394</v>
      </c>
      <c r="AO297" t="s">
        <v>3394</v>
      </c>
      <c r="AP297" t="s">
        <v>3394</v>
      </c>
      <c r="AQ297" t="s">
        <v>3394</v>
      </c>
      <c r="AR297" t="s">
        <v>3394</v>
      </c>
      <c r="AS297" t="s">
        <v>3394</v>
      </c>
      <c r="AT297" t="s">
        <v>3394</v>
      </c>
      <c r="AU297" t="s">
        <v>3394</v>
      </c>
      <c r="AV297" t="s">
        <v>3394</v>
      </c>
      <c r="AW297" t="s">
        <v>3394</v>
      </c>
      <c r="AX297" t="s">
        <v>3394</v>
      </c>
      <c r="AZ297" t="s">
        <v>3394</v>
      </c>
    </row>
    <row r="298" spans="1:52" x14ac:dyDescent="0.3">
      <c r="A298" s="1" t="s">
        <v>4189</v>
      </c>
      <c r="B298" t="s">
        <v>4190</v>
      </c>
      <c r="C298" t="s">
        <v>616</v>
      </c>
      <c r="D298" t="s">
        <v>4191</v>
      </c>
      <c r="F298" t="s">
        <v>3393</v>
      </c>
      <c r="G298" t="s">
        <v>3394</v>
      </c>
      <c r="H298" t="s">
        <v>3394</v>
      </c>
      <c r="I298" t="s">
        <v>3395</v>
      </c>
      <c r="J298" t="s">
        <v>3395</v>
      </c>
      <c r="K298" t="s">
        <v>3394</v>
      </c>
      <c r="L298" t="s">
        <v>3965</v>
      </c>
      <c r="Q298">
        <v>1</v>
      </c>
      <c r="R298" t="s">
        <v>3397</v>
      </c>
      <c r="AE298" t="s">
        <v>3394</v>
      </c>
      <c r="AK298" t="s">
        <v>3394</v>
      </c>
      <c r="AM298" t="s">
        <v>3394</v>
      </c>
      <c r="AN298" t="s">
        <v>3394</v>
      </c>
      <c r="AO298" t="s">
        <v>3394</v>
      </c>
      <c r="AP298" t="s">
        <v>3394</v>
      </c>
      <c r="AQ298" t="s">
        <v>3394</v>
      </c>
      <c r="AR298" t="s">
        <v>3394</v>
      </c>
      <c r="AS298" t="s">
        <v>3394</v>
      </c>
      <c r="AT298" t="s">
        <v>3394</v>
      </c>
      <c r="AU298" t="s">
        <v>3394</v>
      </c>
      <c r="AV298" t="s">
        <v>3394</v>
      </c>
      <c r="AW298" t="s">
        <v>3394</v>
      </c>
      <c r="AX298" t="s">
        <v>3394</v>
      </c>
      <c r="AZ298" t="s">
        <v>3394</v>
      </c>
    </row>
    <row r="299" spans="1:52" x14ac:dyDescent="0.3">
      <c r="A299" s="1" t="s">
        <v>4487</v>
      </c>
      <c r="B299" t="s">
        <v>4488</v>
      </c>
      <c r="C299" t="s">
        <v>649</v>
      </c>
      <c r="D299" t="s">
        <v>4004</v>
      </c>
      <c r="F299" t="s">
        <v>3393</v>
      </c>
      <c r="G299" t="s">
        <v>3394</v>
      </c>
      <c r="H299" t="s">
        <v>3394</v>
      </c>
      <c r="I299" t="s">
        <v>3395</v>
      </c>
      <c r="J299" t="s">
        <v>3395</v>
      </c>
      <c r="K299" t="s">
        <v>3394</v>
      </c>
      <c r="L299" t="s">
        <v>3396</v>
      </c>
      <c r="M299" t="s">
        <v>4004</v>
      </c>
      <c r="O299" t="s">
        <v>9820</v>
      </c>
      <c r="P299" t="s">
        <v>4489</v>
      </c>
      <c r="Q299">
        <v>1</v>
      </c>
      <c r="R299" t="s">
        <v>3397</v>
      </c>
      <c r="AE299" t="s">
        <v>3394</v>
      </c>
      <c r="AK299" t="s">
        <v>3394</v>
      </c>
      <c r="AL299" t="s">
        <v>3394</v>
      </c>
      <c r="AM299" t="s">
        <v>3394</v>
      </c>
      <c r="AN299" t="s">
        <v>3394</v>
      </c>
      <c r="AO299" t="s">
        <v>3394</v>
      </c>
      <c r="AP299" t="s">
        <v>3394</v>
      </c>
      <c r="AQ299" t="s">
        <v>3394</v>
      </c>
      <c r="AR299" t="s">
        <v>3394</v>
      </c>
      <c r="AS299" t="s">
        <v>3394</v>
      </c>
      <c r="AT299" t="s">
        <v>3394</v>
      </c>
      <c r="AU299" t="s">
        <v>3394</v>
      </c>
      <c r="AV299" t="s">
        <v>3394</v>
      </c>
      <c r="AW299" t="s">
        <v>3394</v>
      </c>
      <c r="AX299" t="s">
        <v>3394</v>
      </c>
      <c r="AZ299" t="s">
        <v>3394</v>
      </c>
    </row>
    <row r="300" spans="1:52" x14ac:dyDescent="0.3">
      <c r="A300" s="1" t="s">
        <v>3414</v>
      </c>
      <c r="B300" t="s">
        <v>3415</v>
      </c>
      <c r="C300" t="s">
        <v>205</v>
      </c>
      <c r="D300" t="s">
        <v>55</v>
      </c>
      <c r="F300" t="s">
        <v>3393</v>
      </c>
      <c r="G300" t="s">
        <v>3393</v>
      </c>
      <c r="H300" t="s">
        <v>3394</v>
      </c>
      <c r="I300" t="s">
        <v>3395</v>
      </c>
      <c r="J300" t="s">
        <v>3395</v>
      </c>
      <c r="K300" t="s">
        <v>3394</v>
      </c>
      <c r="L300" t="s">
        <v>3396</v>
      </c>
      <c r="Q300">
        <v>1</v>
      </c>
      <c r="R300" t="s">
        <v>3397</v>
      </c>
      <c r="AE300" t="s">
        <v>3394</v>
      </c>
      <c r="AK300" t="s">
        <v>3394</v>
      </c>
      <c r="AL300" t="s">
        <v>3394</v>
      </c>
      <c r="AM300" t="s">
        <v>3394</v>
      </c>
      <c r="AN300" t="s">
        <v>3394</v>
      </c>
      <c r="AO300" t="s">
        <v>3394</v>
      </c>
      <c r="AP300" t="s">
        <v>3394</v>
      </c>
      <c r="AQ300" t="s">
        <v>3394</v>
      </c>
      <c r="AR300" t="s">
        <v>3394</v>
      </c>
      <c r="AS300" t="s">
        <v>3394</v>
      </c>
      <c r="AT300" t="s">
        <v>3394</v>
      </c>
      <c r="AU300" t="s">
        <v>3394</v>
      </c>
      <c r="AV300" t="s">
        <v>3394</v>
      </c>
      <c r="AW300" t="s">
        <v>3394</v>
      </c>
      <c r="AX300" t="s">
        <v>3394</v>
      </c>
      <c r="AZ300" t="s">
        <v>3394</v>
      </c>
    </row>
    <row r="301" spans="1:52" x14ac:dyDescent="0.3">
      <c r="A301" s="1" t="s">
        <v>3416</v>
      </c>
      <c r="B301" t="s">
        <v>3417</v>
      </c>
      <c r="C301" t="s">
        <v>205</v>
      </c>
      <c r="D301" t="s">
        <v>55</v>
      </c>
      <c r="F301" t="s">
        <v>3393</v>
      </c>
      <c r="G301" t="s">
        <v>3393</v>
      </c>
      <c r="H301" t="s">
        <v>3394</v>
      </c>
      <c r="I301" t="s">
        <v>3395</v>
      </c>
      <c r="J301" t="s">
        <v>3395</v>
      </c>
      <c r="K301" t="s">
        <v>3394</v>
      </c>
      <c r="L301" t="s">
        <v>3396</v>
      </c>
      <c r="Q301">
        <v>1</v>
      </c>
      <c r="R301" t="s">
        <v>3397</v>
      </c>
      <c r="AE301" t="s">
        <v>3394</v>
      </c>
      <c r="AK301" t="s">
        <v>3394</v>
      </c>
      <c r="AL301" t="s">
        <v>3394</v>
      </c>
      <c r="AM301" t="s">
        <v>3394</v>
      </c>
      <c r="AN301" t="s">
        <v>3394</v>
      </c>
      <c r="AO301" t="s">
        <v>3394</v>
      </c>
      <c r="AP301" t="s">
        <v>3394</v>
      </c>
      <c r="AQ301" t="s">
        <v>3394</v>
      </c>
      <c r="AR301" t="s">
        <v>3394</v>
      </c>
      <c r="AS301" t="s">
        <v>3394</v>
      </c>
      <c r="AT301" t="s">
        <v>3394</v>
      </c>
      <c r="AU301" t="s">
        <v>3394</v>
      </c>
      <c r="AV301" t="s">
        <v>3394</v>
      </c>
      <c r="AW301" t="s">
        <v>3394</v>
      </c>
      <c r="AX301" t="s">
        <v>3394</v>
      </c>
      <c r="AZ301" t="s">
        <v>3394</v>
      </c>
    </row>
    <row r="302" spans="1:52" x14ac:dyDescent="0.3">
      <c r="A302" s="1" t="s">
        <v>3958</v>
      </c>
      <c r="B302" t="s">
        <v>3959</v>
      </c>
      <c r="C302" t="s">
        <v>628</v>
      </c>
      <c r="D302" t="s">
        <v>3960</v>
      </c>
      <c r="F302" t="s">
        <v>3394</v>
      </c>
      <c r="G302" t="s">
        <v>3393</v>
      </c>
      <c r="H302" t="s">
        <v>3394</v>
      </c>
      <c r="I302" t="s">
        <v>3395</v>
      </c>
      <c r="J302" t="s">
        <v>3395</v>
      </c>
      <c r="K302" t="s">
        <v>3394</v>
      </c>
      <c r="L302" t="s">
        <v>3396</v>
      </c>
      <c r="Q302">
        <v>1</v>
      </c>
      <c r="R302" t="s">
        <v>3397</v>
      </c>
      <c r="AE302" t="s">
        <v>3394</v>
      </c>
      <c r="AK302" t="s">
        <v>3394</v>
      </c>
      <c r="AL302" t="s">
        <v>3394</v>
      </c>
      <c r="AM302" t="s">
        <v>3394</v>
      </c>
      <c r="AN302" t="s">
        <v>3394</v>
      </c>
      <c r="AO302" t="s">
        <v>3394</v>
      </c>
      <c r="AP302" t="s">
        <v>3394</v>
      </c>
      <c r="AQ302" t="s">
        <v>3394</v>
      </c>
      <c r="AR302" t="s">
        <v>3394</v>
      </c>
      <c r="AS302" t="s">
        <v>3394</v>
      </c>
      <c r="AT302" t="s">
        <v>3394</v>
      </c>
      <c r="AU302" t="s">
        <v>3394</v>
      </c>
      <c r="AV302" t="s">
        <v>3394</v>
      </c>
      <c r="AW302" t="s">
        <v>3394</v>
      </c>
      <c r="AX302" t="s">
        <v>3394</v>
      </c>
      <c r="AZ302" t="s">
        <v>3394</v>
      </c>
    </row>
    <row r="303" spans="1:52" x14ac:dyDescent="0.3">
      <c r="A303" s="1" t="s">
        <v>11280</v>
      </c>
      <c r="B303" t="s">
        <v>11281</v>
      </c>
      <c r="C303" t="s">
        <v>1517</v>
      </c>
      <c r="D303" t="s">
        <v>5908</v>
      </c>
      <c r="F303" t="s">
        <v>3393</v>
      </c>
      <c r="G303" t="s">
        <v>3394</v>
      </c>
      <c r="H303" t="s">
        <v>3393</v>
      </c>
      <c r="I303" t="s">
        <v>3395</v>
      </c>
      <c r="J303" t="s">
        <v>3395</v>
      </c>
      <c r="K303" t="s">
        <v>4342</v>
      </c>
      <c r="L303" t="s">
        <v>3396</v>
      </c>
      <c r="O303" t="s">
        <v>9836</v>
      </c>
      <c r="P303" t="s">
        <v>9842</v>
      </c>
      <c r="Q303">
        <v>1</v>
      </c>
      <c r="R303" t="s">
        <v>3397</v>
      </c>
      <c r="AE303" t="s">
        <v>3394</v>
      </c>
      <c r="AK303" t="s">
        <v>3394</v>
      </c>
      <c r="AL303" t="s">
        <v>3394</v>
      </c>
      <c r="AM303" t="s">
        <v>3394</v>
      </c>
      <c r="AN303" t="s">
        <v>3394</v>
      </c>
      <c r="AO303" t="s">
        <v>3394</v>
      </c>
      <c r="AP303" t="s">
        <v>3394</v>
      </c>
      <c r="AQ303" t="s">
        <v>3394</v>
      </c>
      <c r="AR303" t="s">
        <v>3394</v>
      </c>
      <c r="AS303" t="s">
        <v>3394</v>
      </c>
      <c r="AT303" t="s">
        <v>3394</v>
      </c>
      <c r="AU303" t="s">
        <v>3394</v>
      </c>
      <c r="AV303" t="s">
        <v>3394</v>
      </c>
      <c r="AW303" t="s">
        <v>3394</v>
      </c>
      <c r="AX303" t="s">
        <v>3394</v>
      </c>
      <c r="AZ303" t="s">
        <v>3393</v>
      </c>
    </row>
    <row r="304" spans="1:52" x14ac:dyDescent="0.3">
      <c r="A304" s="1" t="s">
        <v>11282</v>
      </c>
      <c r="B304" t="s">
        <v>11283</v>
      </c>
      <c r="C304" t="s">
        <v>1517</v>
      </c>
      <c r="D304" t="s">
        <v>5908</v>
      </c>
      <c r="F304" t="s">
        <v>3393</v>
      </c>
      <c r="G304" t="s">
        <v>3394</v>
      </c>
      <c r="H304" t="s">
        <v>3393</v>
      </c>
      <c r="I304" t="s">
        <v>3395</v>
      </c>
      <c r="J304" t="s">
        <v>3395</v>
      </c>
      <c r="K304" t="s">
        <v>4342</v>
      </c>
      <c r="L304" t="s">
        <v>3396</v>
      </c>
      <c r="O304" t="s">
        <v>9836</v>
      </c>
      <c r="P304" t="s">
        <v>9842</v>
      </c>
      <c r="Q304">
        <v>1</v>
      </c>
      <c r="R304" t="s">
        <v>3397</v>
      </c>
      <c r="AE304" t="s">
        <v>3394</v>
      </c>
      <c r="AK304" t="s">
        <v>3394</v>
      </c>
      <c r="AL304" t="s">
        <v>3394</v>
      </c>
      <c r="AM304" t="s">
        <v>3394</v>
      </c>
      <c r="AN304" t="s">
        <v>3394</v>
      </c>
      <c r="AO304" t="s">
        <v>3394</v>
      </c>
      <c r="AP304" t="s">
        <v>3394</v>
      </c>
      <c r="AQ304" t="s">
        <v>3394</v>
      </c>
      <c r="AR304" t="s">
        <v>3394</v>
      </c>
      <c r="AS304" t="s">
        <v>3394</v>
      </c>
      <c r="AT304" t="s">
        <v>3394</v>
      </c>
      <c r="AU304" t="s">
        <v>3394</v>
      </c>
      <c r="AV304" t="s">
        <v>3394</v>
      </c>
      <c r="AW304" t="s">
        <v>3394</v>
      </c>
      <c r="AX304" t="s">
        <v>3394</v>
      </c>
      <c r="AZ304" t="s">
        <v>3393</v>
      </c>
    </row>
    <row r="305" spans="1:52" x14ac:dyDescent="0.3">
      <c r="A305" s="1" t="s">
        <v>9567</v>
      </c>
      <c r="B305" t="s">
        <v>9568</v>
      </c>
      <c r="C305" t="s">
        <v>1550</v>
      </c>
      <c r="D305" t="s">
        <v>8338</v>
      </c>
      <c r="F305" t="s">
        <v>3393</v>
      </c>
      <c r="G305" t="s">
        <v>3394</v>
      </c>
      <c r="H305" t="s">
        <v>3394</v>
      </c>
      <c r="I305" t="s">
        <v>3395</v>
      </c>
      <c r="J305" t="s">
        <v>3395</v>
      </c>
      <c r="K305" t="s">
        <v>3394</v>
      </c>
      <c r="L305" t="s">
        <v>3965</v>
      </c>
      <c r="Q305">
        <v>1</v>
      </c>
      <c r="R305" t="s">
        <v>3397</v>
      </c>
      <c r="AE305" t="s">
        <v>3394</v>
      </c>
      <c r="AK305" t="s">
        <v>3394</v>
      </c>
      <c r="AL305" t="s">
        <v>3394</v>
      </c>
      <c r="AM305" t="s">
        <v>3394</v>
      </c>
      <c r="AN305" t="s">
        <v>3394</v>
      </c>
      <c r="AO305" t="s">
        <v>3394</v>
      </c>
      <c r="AP305" t="s">
        <v>3394</v>
      </c>
      <c r="AQ305" t="s">
        <v>3394</v>
      </c>
      <c r="AR305" t="s">
        <v>3394</v>
      </c>
      <c r="AS305" t="s">
        <v>3394</v>
      </c>
      <c r="AT305" t="s">
        <v>3394</v>
      </c>
      <c r="AU305" t="s">
        <v>3394</v>
      </c>
      <c r="AV305" t="s">
        <v>3394</v>
      </c>
      <c r="AW305" t="s">
        <v>3394</v>
      </c>
      <c r="AX305" t="s">
        <v>3394</v>
      </c>
      <c r="AZ305" t="s">
        <v>3394</v>
      </c>
    </row>
    <row r="306" spans="1:52" x14ac:dyDescent="0.3">
      <c r="A306" s="1" t="s">
        <v>3424</v>
      </c>
      <c r="B306" t="s">
        <v>3425</v>
      </c>
      <c r="C306" t="s">
        <v>205</v>
      </c>
      <c r="D306" t="s">
        <v>55</v>
      </c>
      <c r="F306" t="s">
        <v>3393</v>
      </c>
      <c r="G306" t="s">
        <v>3393</v>
      </c>
      <c r="H306" t="s">
        <v>3394</v>
      </c>
      <c r="I306" t="s">
        <v>3395</v>
      </c>
      <c r="J306" t="s">
        <v>3395</v>
      </c>
      <c r="K306" t="s">
        <v>3394</v>
      </c>
      <c r="L306" t="s">
        <v>3396</v>
      </c>
      <c r="Q306">
        <v>1</v>
      </c>
      <c r="R306" t="s">
        <v>3397</v>
      </c>
      <c r="AE306" t="s">
        <v>3394</v>
      </c>
      <c r="AK306" t="s">
        <v>3394</v>
      </c>
      <c r="AL306" t="s">
        <v>3394</v>
      </c>
      <c r="AM306" t="s">
        <v>3394</v>
      </c>
      <c r="AN306" t="s">
        <v>3394</v>
      </c>
      <c r="AO306" t="s">
        <v>3394</v>
      </c>
      <c r="AP306" t="s">
        <v>3394</v>
      </c>
      <c r="AQ306" t="s">
        <v>3394</v>
      </c>
      <c r="AR306" t="s">
        <v>3394</v>
      </c>
      <c r="AS306" t="s">
        <v>3394</v>
      </c>
      <c r="AT306" t="s">
        <v>3394</v>
      </c>
      <c r="AU306" t="s">
        <v>3394</v>
      </c>
      <c r="AV306" t="s">
        <v>3394</v>
      </c>
      <c r="AW306" t="s">
        <v>3394</v>
      </c>
      <c r="AX306" t="s">
        <v>3394</v>
      </c>
      <c r="AZ306" t="s">
        <v>3394</v>
      </c>
    </row>
    <row r="307" spans="1:52" x14ac:dyDescent="0.3">
      <c r="A307" s="1" t="s">
        <v>4192</v>
      </c>
      <c r="B307" t="s">
        <v>4193</v>
      </c>
      <c r="C307" t="s">
        <v>628</v>
      </c>
      <c r="D307" t="s">
        <v>3960</v>
      </c>
      <c r="F307" t="s">
        <v>3393</v>
      </c>
      <c r="G307" t="s">
        <v>3393</v>
      </c>
      <c r="H307" t="s">
        <v>3394</v>
      </c>
      <c r="I307" t="s">
        <v>3395</v>
      </c>
      <c r="J307" t="s">
        <v>3395</v>
      </c>
      <c r="K307" t="s">
        <v>3394</v>
      </c>
      <c r="L307" t="s">
        <v>3965</v>
      </c>
      <c r="Q307">
        <v>1</v>
      </c>
      <c r="R307" t="s">
        <v>3397</v>
      </c>
      <c r="AE307" t="s">
        <v>3394</v>
      </c>
      <c r="AK307" t="s">
        <v>3394</v>
      </c>
      <c r="AL307" t="s">
        <v>3394</v>
      </c>
      <c r="AM307" t="s">
        <v>3394</v>
      </c>
      <c r="AN307" t="s">
        <v>3394</v>
      </c>
      <c r="AO307" t="s">
        <v>3394</v>
      </c>
      <c r="AP307" t="s">
        <v>3394</v>
      </c>
      <c r="AQ307" t="s">
        <v>3394</v>
      </c>
      <c r="AR307" t="s">
        <v>3394</v>
      </c>
      <c r="AS307" t="s">
        <v>3394</v>
      </c>
      <c r="AT307" t="s">
        <v>3394</v>
      </c>
      <c r="AU307" t="s">
        <v>3394</v>
      </c>
      <c r="AV307" t="s">
        <v>3394</v>
      </c>
      <c r="AW307" t="s">
        <v>3394</v>
      </c>
      <c r="AX307" t="s">
        <v>3394</v>
      </c>
      <c r="AZ307" t="s">
        <v>3394</v>
      </c>
    </row>
    <row r="308" spans="1:52" x14ac:dyDescent="0.3">
      <c r="A308" s="1" t="s">
        <v>3431</v>
      </c>
      <c r="B308" t="s">
        <v>3432</v>
      </c>
      <c r="C308" t="s">
        <v>205</v>
      </c>
      <c r="D308" t="s">
        <v>55</v>
      </c>
      <c r="F308" t="s">
        <v>3393</v>
      </c>
      <c r="G308" t="s">
        <v>3393</v>
      </c>
      <c r="H308" t="s">
        <v>3394</v>
      </c>
      <c r="I308" t="s">
        <v>3395</v>
      </c>
      <c r="J308" t="s">
        <v>3395</v>
      </c>
      <c r="K308" t="s">
        <v>3394</v>
      </c>
      <c r="L308" t="s">
        <v>3396</v>
      </c>
      <c r="Q308">
        <v>1</v>
      </c>
      <c r="R308" t="s">
        <v>3397</v>
      </c>
      <c r="AE308" t="s">
        <v>3394</v>
      </c>
      <c r="AK308" t="s">
        <v>3394</v>
      </c>
      <c r="AL308" t="s">
        <v>3394</v>
      </c>
      <c r="AM308" t="s">
        <v>3394</v>
      </c>
      <c r="AN308" t="s">
        <v>3394</v>
      </c>
      <c r="AO308" t="s">
        <v>3394</v>
      </c>
      <c r="AP308" t="s">
        <v>3394</v>
      </c>
      <c r="AQ308" t="s">
        <v>3394</v>
      </c>
      <c r="AR308" t="s">
        <v>3394</v>
      </c>
      <c r="AS308" t="s">
        <v>3394</v>
      </c>
      <c r="AT308" t="s">
        <v>3394</v>
      </c>
      <c r="AU308" t="s">
        <v>3394</v>
      </c>
      <c r="AV308" t="s">
        <v>3394</v>
      </c>
      <c r="AW308" t="s">
        <v>3394</v>
      </c>
      <c r="AX308" t="s">
        <v>3394</v>
      </c>
      <c r="AZ308" t="s">
        <v>3394</v>
      </c>
    </row>
    <row r="309" spans="1:52" x14ac:dyDescent="0.3">
      <c r="A309" s="1" t="s">
        <v>3435</v>
      </c>
      <c r="B309" t="s">
        <v>3436</v>
      </c>
      <c r="C309" t="s">
        <v>205</v>
      </c>
      <c r="D309" t="s">
        <v>55</v>
      </c>
      <c r="F309" t="s">
        <v>3393</v>
      </c>
      <c r="G309" t="s">
        <v>3393</v>
      </c>
      <c r="H309" t="s">
        <v>3394</v>
      </c>
      <c r="I309" t="s">
        <v>3395</v>
      </c>
      <c r="J309" t="s">
        <v>3395</v>
      </c>
      <c r="K309" t="s">
        <v>3394</v>
      </c>
      <c r="L309" t="s">
        <v>3396</v>
      </c>
      <c r="Q309">
        <v>1</v>
      </c>
      <c r="R309" t="s">
        <v>3397</v>
      </c>
      <c r="AE309" t="s">
        <v>3394</v>
      </c>
      <c r="AK309" t="s">
        <v>3394</v>
      </c>
      <c r="AL309" t="s">
        <v>3394</v>
      </c>
      <c r="AM309" t="s">
        <v>3394</v>
      </c>
      <c r="AN309" t="s">
        <v>3394</v>
      </c>
      <c r="AO309" t="s">
        <v>3394</v>
      </c>
      <c r="AP309" t="s">
        <v>3394</v>
      </c>
      <c r="AQ309" t="s">
        <v>3394</v>
      </c>
      <c r="AR309" t="s">
        <v>3394</v>
      </c>
      <c r="AS309" t="s">
        <v>3394</v>
      </c>
      <c r="AT309" t="s">
        <v>3394</v>
      </c>
      <c r="AU309" t="s">
        <v>3394</v>
      </c>
      <c r="AV309" t="s">
        <v>3394</v>
      </c>
      <c r="AW309" t="s">
        <v>3394</v>
      </c>
      <c r="AX309" t="s">
        <v>3394</v>
      </c>
      <c r="AZ309" t="s">
        <v>3394</v>
      </c>
    </row>
    <row r="310" spans="1:52" x14ac:dyDescent="0.3">
      <c r="A310" s="1" t="s">
        <v>3437</v>
      </c>
      <c r="B310" t="s">
        <v>3438</v>
      </c>
      <c r="C310" t="s">
        <v>205</v>
      </c>
      <c r="D310" t="s">
        <v>55</v>
      </c>
      <c r="F310" t="s">
        <v>3393</v>
      </c>
      <c r="G310" t="s">
        <v>3393</v>
      </c>
      <c r="H310" t="s">
        <v>3394</v>
      </c>
      <c r="I310" t="s">
        <v>3395</v>
      </c>
      <c r="J310" t="s">
        <v>3395</v>
      </c>
      <c r="K310" t="s">
        <v>3394</v>
      </c>
      <c r="L310" t="s">
        <v>3396</v>
      </c>
      <c r="Q310">
        <v>1</v>
      </c>
      <c r="R310" t="s">
        <v>3397</v>
      </c>
      <c r="AE310" t="s">
        <v>3394</v>
      </c>
      <c r="AK310" t="s">
        <v>3394</v>
      </c>
      <c r="AL310" t="s">
        <v>3394</v>
      </c>
      <c r="AM310" t="s">
        <v>3394</v>
      </c>
      <c r="AN310" t="s">
        <v>3394</v>
      </c>
      <c r="AO310" t="s">
        <v>3394</v>
      </c>
      <c r="AP310" t="s">
        <v>3394</v>
      </c>
      <c r="AQ310" t="s">
        <v>3394</v>
      </c>
      <c r="AR310" t="s">
        <v>3394</v>
      </c>
      <c r="AS310" t="s">
        <v>3394</v>
      </c>
      <c r="AT310" t="s">
        <v>3394</v>
      </c>
      <c r="AU310" t="s">
        <v>3394</v>
      </c>
      <c r="AV310" t="s">
        <v>3394</v>
      </c>
      <c r="AW310" t="s">
        <v>3394</v>
      </c>
      <c r="AX310" t="s">
        <v>3394</v>
      </c>
      <c r="AZ310" t="s">
        <v>3394</v>
      </c>
    </row>
    <row r="311" spans="1:52" x14ac:dyDescent="0.3">
      <c r="A311" s="1" t="s">
        <v>3439</v>
      </c>
      <c r="B311" t="s">
        <v>3440</v>
      </c>
      <c r="C311" t="s">
        <v>205</v>
      </c>
      <c r="D311" t="s">
        <v>55</v>
      </c>
      <c r="F311" t="s">
        <v>3393</v>
      </c>
      <c r="G311" t="s">
        <v>3393</v>
      </c>
      <c r="H311" t="s">
        <v>3394</v>
      </c>
      <c r="I311" t="s">
        <v>3395</v>
      </c>
      <c r="J311" t="s">
        <v>3395</v>
      </c>
      <c r="K311" t="s">
        <v>3394</v>
      </c>
      <c r="L311" t="s">
        <v>3396</v>
      </c>
      <c r="Q311">
        <v>1</v>
      </c>
      <c r="R311" t="s">
        <v>3397</v>
      </c>
      <c r="AE311" t="s">
        <v>3394</v>
      </c>
      <c r="AK311" t="s">
        <v>3394</v>
      </c>
      <c r="AL311" t="s">
        <v>3394</v>
      </c>
      <c r="AM311" t="s">
        <v>3394</v>
      </c>
      <c r="AN311" t="s">
        <v>3394</v>
      </c>
      <c r="AO311" t="s">
        <v>3394</v>
      </c>
      <c r="AP311" t="s">
        <v>3394</v>
      </c>
      <c r="AQ311" t="s">
        <v>3394</v>
      </c>
      <c r="AR311" t="s">
        <v>3394</v>
      </c>
      <c r="AS311" t="s">
        <v>3394</v>
      </c>
      <c r="AT311" t="s">
        <v>3394</v>
      </c>
      <c r="AU311" t="s">
        <v>3394</v>
      </c>
      <c r="AV311" t="s">
        <v>3394</v>
      </c>
      <c r="AW311" t="s">
        <v>3394</v>
      </c>
      <c r="AX311" t="s">
        <v>3394</v>
      </c>
      <c r="AZ311" t="s">
        <v>3394</v>
      </c>
    </row>
    <row r="312" spans="1:52" x14ac:dyDescent="0.3">
      <c r="A312" s="1" t="s">
        <v>3441</v>
      </c>
      <c r="B312" t="s">
        <v>3442</v>
      </c>
      <c r="C312" t="s">
        <v>205</v>
      </c>
      <c r="D312" t="s">
        <v>55</v>
      </c>
      <c r="F312" t="s">
        <v>3393</v>
      </c>
      <c r="G312" t="s">
        <v>3393</v>
      </c>
      <c r="H312" t="s">
        <v>3394</v>
      </c>
      <c r="I312" t="s">
        <v>3395</v>
      </c>
      <c r="J312" t="s">
        <v>3395</v>
      </c>
      <c r="K312" t="s">
        <v>3394</v>
      </c>
      <c r="L312" t="s">
        <v>3396</v>
      </c>
      <c r="Q312">
        <v>1</v>
      </c>
      <c r="R312" t="s">
        <v>3397</v>
      </c>
      <c r="AE312" t="s">
        <v>3394</v>
      </c>
      <c r="AK312" t="s">
        <v>3394</v>
      </c>
      <c r="AL312" t="s">
        <v>3394</v>
      </c>
      <c r="AM312" t="s">
        <v>3394</v>
      </c>
      <c r="AN312" t="s">
        <v>3394</v>
      </c>
      <c r="AO312" t="s">
        <v>3394</v>
      </c>
      <c r="AP312" t="s">
        <v>3394</v>
      </c>
      <c r="AQ312" t="s">
        <v>3394</v>
      </c>
      <c r="AR312" t="s">
        <v>3394</v>
      </c>
      <c r="AS312" t="s">
        <v>3394</v>
      </c>
      <c r="AT312" t="s">
        <v>3394</v>
      </c>
      <c r="AU312" t="s">
        <v>3394</v>
      </c>
      <c r="AV312" t="s">
        <v>3394</v>
      </c>
      <c r="AW312" t="s">
        <v>3394</v>
      </c>
      <c r="AX312" t="s">
        <v>3394</v>
      </c>
      <c r="AZ312" t="s">
        <v>3394</v>
      </c>
    </row>
    <row r="313" spans="1:52" x14ac:dyDescent="0.3">
      <c r="A313" s="1" t="s">
        <v>3443</v>
      </c>
      <c r="B313" t="s">
        <v>3444</v>
      </c>
      <c r="C313" t="s">
        <v>205</v>
      </c>
      <c r="D313" t="s">
        <v>55</v>
      </c>
      <c r="F313" t="s">
        <v>3393</v>
      </c>
      <c r="G313" t="s">
        <v>3393</v>
      </c>
      <c r="H313" t="s">
        <v>3394</v>
      </c>
      <c r="I313" t="s">
        <v>3395</v>
      </c>
      <c r="J313" t="s">
        <v>3395</v>
      </c>
      <c r="K313" t="s">
        <v>3394</v>
      </c>
      <c r="L313" t="s">
        <v>3396</v>
      </c>
      <c r="Q313">
        <v>1</v>
      </c>
      <c r="R313" t="s">
        <v>3397</v>
      </c>
      <c r="AE313" t="s">
        <v>3394</v>
      </c>
      <c r="AK313" t="s">
        <v>3394</v>
      </c>
      <c r="AL313" t="s">
        <v>3394</v>
      </c>
      <c r="AM313" t="s">
        <v>3394</v>
      </c>
      <c r="AN313" t="s">
        <v>3394</v>
      </c>
      <c r="AO313" t="s">
        <v>3394</v>
      </c>
      <c r="AP313" t="s">
        <v>3394</v>
      </c>
      <c r="AQ313" t="s">
        <v>3394</v>
      </c>
      <c r="AR313" t="s">
        <v>3394</v>
      </c>
      <c r="AS313" t="s">
        <v>3394</v>
      </c>
      <c r="AT313" t="s">
        <v>3394</v>
      </c>
      <c r="AU313" t="s">
        <v>3394</v>
      </c>
      <c r="AV313" t="s">
        <v>3394</v>
      </c>
      <c r="AW313" t="s">
        <v>3394</v>
      </c>
      <c r="AX313" t="s">
        <v>3394</v>
      </c>
      <c r="AZ313" t="s">
        <v>3394</v>
      </c>
    </row>
    <row r="314" spans="1:52" x14ac:dyDescent="0.3">
      <c r="A314" s="1" t="s">
        <v>3445</v>
      </c>
      <c r="B314" t="s">
        <v>3446</v>
      </c>
      <c r="C314" t="s">
        <v>205</v>
      </c>
      <c r="D314" t="s">
        <v>55</v>
      </c>
      <c r="F314" t="s">
        <v>3393</v>
      </c>
      <c r="G314" t="s">
        <v>3393</v>
      </c>
      <c r="H314" t="s">
        <v>3394</v>
      </c>
      <c r="I314" t="s">
        <v>3395</v>
      </c>
      <c r="J314" t="s">
        <v>3395</v>
      </c>
      <c r="K314" t="s">
        <v>3394</v>
      </c>
      <c r="L314" t="s">
        <v>3396</v>
      </c>
      <c r="Q314">
        <v>1</v>
      </c>
      <c r="R314" t="s">
        <v>3397</v>
      </c>
      <c r="AE314" t="s">
        <v>3394</v>
      </c>
      <c r="AK314" t="s">
        <v>3394</v>
      </c>
      <c r="AL314" t="s">
        <v>3394</v>
      </c>
      <c r="AM314" t="s">
        <v>3394</v>
      </c>
      <c r="AN314" t="s">
        <v>3394</v>
      </c>
      <c r="AO314" t="s">
        <v>3394</v>
      </c>
      <c r="AP314" t="s">
        <v>3394</v>
      </c>
      <c r="AQ314" t="s">
        <v>3394</v>
      </c>
      <c r="AR314" t="s">
        <v>3394</v>
      </c>
      <c r="AS314" t="s">
        <v>3394</v>
      </c>
      <c r="AT314" t="s">
        <v>3394</v>
      </c>
      <c r="AU314" t="s">
        <v>3394</v>
      </c>
      <c r="AV314" t="s">
        <v>3394</v>
      </c>
      <c r="AW314" t="s">
        <v>3394</v>
      </c>
      <c r="AX314" t="s">
        <v>3394</v>
      </c>
      <c r="AZ314" t="s">
        <v>3394</v>
      </c>
    </row>
    <row r="315" spans="1:52" x14ac:dyDescent="0.3">
      <c r="A315" s="1" t="s">
        <v>3447</v>
      </c>
      <c r="B315" t="s">
        <v>3448</v>
      </c>
      <c r="C315" t="s">
        <v>205</v>
      </c>
      <c r="D315" t="s">
        <v>55</v>
      </c>
      <c r="F315" t="s">
        <v>3393</v>
      </c>
      <c r="G315" t="s">
        <v>3393</v>
      </c>
      <c r="H315" t="s">
        <v>3394</v>
      </c>
      <c r="I315" t="s">
        <v>3395</v>
      </c>
      <c r="J315" t="s">
        <v>3395</v>
      </c>
      <c r="K315" t="s">
        <v>3394</v>
      </c>
      <c r="L315" t="s">
        <v>3396</v>
      </c>
      <c r="Q315">
        <v>1</v>
      </c>
      <c r="R315" t="s">
        <v>3397</v>
      </c>
      <c r="AE315" t="s">
        <v>3394</v>
      </c>
      <c r="AK315" t="s">
        <v>3394</v>
      </c>
      <c r="AL315" t="s">
        <v>3394</v>
      </c>
      <c r="AM315" t="s">
        <v>3394</v>
      </c>
      <c r="AN315" t="s">
        <v>3394</v>
      </c>
      <c r="AO315" t="s">
        <v>3394</v>
      </c>
      <c r="AP315" t="s">
        <v>3394</v>
      </c>
      <c r="AQ315" t="s">
        <v>3394</v>
      </c>
      <c r="AR315" t="s">
        <v>3394</v>
      </c>
      <c r="AS315" t="s">
        <v>3394</v>
      </c>
      <c r="AT315" t="s">
        <v>3394</v>
      </c>
      <c r="AU315" t="s">
        <v>3394</v>
      </c>
      <c r="AV315" t="s">
        <v>3394</v>
      </c>
      <c r="AW315" t="s">
        <v>3394</v>
      </c>
      <c r="AX315" t="s">
        <v>3394</v>
      </c>
      <c r="AZ315" t="s">
        <v>3394</v>
      </c>
    </row>
    <row r="316" spans="1:52" x14ac:dyDescent="0.3">
      <c r="A316" s="1" t="s">
        <v>3477</v>
      </c>
      <c r="B316" t="s">
        <v>3478</v>
      </c>
      <c r="C316" t="s">
        <v>666</v>
      </c>
      <c r="D316" t="s">
        <v>3479</v>
      </c>
      <c r="F316" t="s">
        <v>3393</v>
      </c>
      <c r="G316" t="s">
        <v>3394</v>
      </c>
      <c r="H316" t="s">
        <v>3394</v>
      </c>
      <c r="I316" t="s">
        <v>3395</v>
      </c>
      <c r="J316" t="s">
        <v>3395</v>
      </c>
      <c r="K316" t="s">
        <v>3394</v>
      </c>
      <c r="L316" t="s">
        <v>3396</v>
      </c>
      <c r="Q316">
        <v>1</v>
      </c>
      <c r="R316" t="s">
        <v>3397</v>
      </c>
      <c r="AE316" t="s">
        <v>3394</v>
      </c>
      <c r="AK316" t="s">
        <v>3394</v>
      </c>
      <c r="AL316" t="s">
        <v>3394</v>
      </c>
      <c r="AM316" t="s">
        <v>3394</v>
      </c>
      <c r="AN316" t="s">
        <v>3394</v>
      </c>
      <c r="AO316" t="s">
        <v>3394</v>
      </c>
      <c r="AP316" t="s">
        <v>3394</v>
      </c>
      <c r="AQ316" t="s">
        <v>3394</v>
      </c>
      <c r="AR316" t="s">
        <v>3394</v>
      </c>
      <c r="AS316" t="s">
        <v>3394</v>
      </c>
      <c r="AT316" t="s">
        <v>3394</v>
      </c>
      <c r="AU316" t="s">
        <v>3394</v>
      </c>
      <c r="AV316" t="s">
        <v>3394</v>
      </c>
      <c r="AW316" t="s">
        <v>3394</v>
      </c>
      <c r="AX316" t="s">
        <v>3394</v>
      </c>
      <c r="AZ316" t="s">
        <v>3394</v>
      </c>
    </row>
    <row r="317" spans="1:52" x14ac:dyDescent="0.3">
      <c r="A317" s="1" t="s">
        <v>3484</v>
      </c>
      <c r="B317" t="s">
        <v>3485</v>
      </c>
      <c r="C317" t="s">
        <v>666</v>
      </c>
      <c r="D317" t="s">
        <v>3479</v>
      </c>
      <c r="F317" t="s">
        <v>3393</v>
      </c>
      <c r="G317" t="s">
        <v>3394</v>
      </c>
      <c r="H317" t="s">
        <v>3394</v>
      </c>
      <c r="I317" t="s">
        <v>3395</v>
      </c>
      <c r="J317" t="s">
        <v>3395</v>
      </c>
      <c r="K317" t="s">
        <v>3394</v>
      </c>
      <c r="L317" t="s">
        <v>3396</v>
      </c>
      <c r="Q317">
        <v>1</v>
      </c>
      <c r="R317" t="s">
        <v>3397</v>
      </c>
      <c r="AE317" t="s">
        <v>3394</v>
      </c>
      <c r="AK317" t="s">
        <v>3394</v>
      </c>
      <c r="AL317" t="s">
        <v>3394</v>
      </c>
      <c r="AM317" t="s">
        <v>3394</v>
      </c>
      <c r="AN317" t="s">
        <v>3394</v>
      </c>
      <c r="AO317" t="s">
        <v>3394</v>
      </c>
      <c r="AP317" t="s">
        <v>3394</v>
      </c>
      <c r="AQ317" t="s">
        <v>3394</v>
      </c>
      <c r="AR317" t="s">
        <v>3394</v>
      </c>
      <c r="AS317" t="s">
        <v>3394</v>
      </c>
      <c r="AT317" t="s">
        <v>3394</v>
      </c>
      <c r="AU317" t="s">
        <v>3394</v>
      </c>
      <c r="AV317" t="s">
        <v>3394</v>
      </c>
      <c r="AW317" t="s">
        <v>3394</v>
      </c>
      <c r="AX317" t="s">
        <v>3394</v>
      </c>
      <c r="AZ317" t="s">
        <v>3394</v>
      </c>
    </row>
    <row r="318" spans="1:52" x14ac:dyDescent="0.3">
      <c r="A318" s="1" t="s">
        <v>10386</v>
      </c>
      <c r="B318" t="s">
        <v>10387</v>
      </c>
      <c r="C318" t="s">
        <v>666</v>
      </c>
      <c r="D318" t="s">
        <v>3479</v>
      </c>
      <c r="F318" t="s">
        <v>3393</v>
      </c>
      <c r="G318" t="s">
        <v>3394</v>
      </c>
      <c r="H318" t="s">
        <v>3394</v>
      </c>
      <c r="I318" t="s">
        <v>3395</v>
      </c>
      <c r="J318" t="s">
        <v>3395</v>
      </c>
      <c r="K318" t="s">
        <v>3394</v>
      </c>
      <c r="L318" t="s">
        <v>3396</v>
      </c>
      <c r="Q318">
        <v>1</v>
      </c>
      <c r="R318" t="s">
        <v>3397</v>
      </c>
      <c r="AE318" t="s">
        <v>3394</v>
      </c>
      <c r="AK318" t="s">
        <v>3394</v>
      </c>
      <c r="AL318" t="s">
        <v>3394</v>
      </c>
      <c r="AM318" t="s">
        <v>3394</v>
      </c>
      <c r="AN318" t="s">
        <v>3394</v>
      </c>
      <c r="AO318" t="s">
        <v>3394</v>
      </c>
      <c r="AP318" t="s">
        <v>3394</v>
      </c>
      <c r="AQ318" t="s">
        <v>3394</v>
      </c>
      <c r="AR318" t="s">
        <v>3394</v>
      </c>
      <c r="AS318" t="s">
        <v>3394</v>
      </c>
      <c r="AT318" t="s">
        <v>3394</v>
      </c>
      <c r="AU318" t="s">
        <v>3394</v>
      </c>
      <c r="AV318" t="s">
        <v>3394</v>
      </c>
      <c r="AW318" t="s">
        <v>3394</v>
      </c>
      <c r="AX318" t="s">
        <v>3394</v>
      </c>
      <c r="AZ318" t="s">
        <v>3394</v>
      </c>
    </row>
    <row r="319" spans="1:52" x14ac:dyDescent="0.3">
      <c r="A319" s="1" t="s">
        <v>3956</v>
      </c>
      <c r="B319" t="s">
        <v>3957</v>
      </c>
      <c r="C319" t="s">
        <v>205</v>
      </c>
      <c r="D319" t="s">
        <v>55</v>
      </c>
      <c r="F319" t="s">
        <v>3393</v>
      </c>
      <c r="G319" t="s">
        <v>3393</v>
      </c>
      <c r="H319" t="s">
        <v>3394</v>
      </c>
      <c r="I319" t="s">
        <v>3395</v>
      </c>
      <c r="J319" t="s">
        <v>3395</v>
      </c>
      <c r="K319" t="s">
        <v>3394</v>
      </c>
      <c r="L319" t="s">
        <v>3396</v>
      </c>
      <c r="Q319">
        <v>1</v>
      </c>
      <c r="R319" t="s">
        <v>3397</v>
      </c>
      <c r="AE319" t="s">
        <v>3394</v>
      </c>
      <c r="AK319" t="s">
        <v>3394</v>
      </c>
      <c r="AL319" t="s">
        <v>3394</v>
      </c>
      <c r="AM319" t="s">
        <v>3394</v>
      </c>
      <c r="AN319" t="s">
        <v>3394</v>
      </c>
      <c r="AO319" t="s">
        <v>3394</v>
      </c>
      <c r="AP319" t="s">
        <v>3394</v>
      </c>
      <c r="AQ319" t="s">
        <v>3394</v>
      </c>
      <c r="AR319" t="s">
        <v>3394</v>
      </c>
      <c r="AS319" t="s">
        <v>3394</v>
      </c>
      <c r="AT319" t="s">
        <v>3394</v>
      </c>
      <c r="AU319" t="s">
        <v>3394</v>
      </c>
      <c r="AV319" t="s">
        <v>3394</v>
      </c>
      <c r="AW319" t="s">
        <v>3394</v>
      </c>
      <c r="AX319" t="s">
        <v>3394</v>
      </c>
      <c r="AZ319" t="s">
        <v>3394</v>
      </c>
    </row>
    <row r="320" spans="1:52" x14ac:dyDescent="0.3">
      <c r="A320" s="1" t="s">
        <v>4336</v>
      </c>
      <c r="B320" t="s">
        <v>4337</v>
      </c>
      <c r="C320" t="s">
        <v>628</v>
      </c>
      <c r="D320" t="s">
        <v>3960</v>
      </c>
      <c r="F320" t="s">
        <v>3394</v>
      </c>
      <c r="G320" t="s">
        <v>3393</v>
      </c>
      <c r="H320" t="s">
        <v>3394</v>
      </c>
      <c r="I320" t="s">
        <v>3395</v>
      </c>
      <c r="J320" t="s">
        <v>3395</v>
      </c>
      <c r="K320" t="s">
        <v>3394</v>
      </c>
      <c r="L320" t="s">
        <v>3965</v>
      </c>
      <c r="Q320">
        <v>1</v>
      </c>
      <c r="R320" t="s">
        <v>3397</v>
      </c>
      <c r="AE320" t="s">
        <v>3394</v>
      </c>
      <c r="AK320" t="s">
        <v>3394</v>
      </c>
      <c r="AL320" t="s">
        <v>3394</v>
      </c>
      <c r="AM320" t="s">
        <v>3394</v>
      </c>
      <c r="AN320" t="s">
        <v>3394</v>
      </c>
      <c r="AO320" t="s">
        <v>3394</v>
      </c>
      <c r="AP320" t="s">
        <v>3394</v>
      </c>
      <c r="AQ320" t="s">
        <v>3394</v>
      </c>
      <c r="AR320" t="s">
        <v>3394</v>
      </c>
      <c r="AS320" t="s">
        <v>3394</v>
      </c>
      <c r="AT320" t="s">
        <v>3394</v>
      </c>
      <c r="AU320" t="s">
        <v>3394</v>
      </c>
      <c r="AV320" t="s">
        <v>3394</v>
      </c>
      <c r="AW320" t="s">
        <v>3394</v>
      </c>
      <c r="AX320" t="s">
        <v>3394</v>
      </c>
      <c r="AZ320" t="s">
        <v>3394</v>
      </c>
    </row>
    <row r="321" spans="1:52" x14ac:dyDescent="0.3">
      <c r="A321" s="1" t="s">
        <v>4338</v>
      </c>
      <c r="B321" t="s">
        <v>4339</v>
      </c>
      <c r="C321" t="s">
        <v>628</v>
      </c>
      <c r="D321" t="s">
        <v>3960</v>
      </c>
      <c r="F321" t="s">
        <v>3394</v>
      </c>
      <c r="G321" t="s">
        <v>3393</v>
      </c>
      <c r="H321" t="s">
        <v>3394</v>
      </c>
      <c r="I321" t="s">
        <v>3395</v>
      </c>
      <c r="J321" t="s">
        <v>3395</v>
      </c>
      <c r="K321" t="s">
        <v>3394</v>
      </c>
      <c r="L321" t="s">
        <v>3397</v>
      </c>
      <c r="Q321">
        <v>1</v>
      </c>
      <c r="R321" t="s">
        <v>3397</v>
      </c>
      <c r="AE321" t="s">
        <v>3394</v>
      </c>
      <c r="AK321" t="s">
        <v>3394</v>
      </c>
      <c r="AL321" t="s">
        <v>3394</v>
      </c>
      <c r="AM321" t="s">
        <v>3394</v>
      </c>
      <c r="AN321" t="s">
        <v>3394</v>
      </c>
      <c r="AO321" t="s">
        <v>3394</v>
      </c>
      <c r="AP321" t="s">
        <v>3394</v>
      </c>
      <c r="AQ321" t="s">
        <v>3394</v>
      </c>
      <c r="AR321" t="s">
        <v>3394</v>
      </c>
      <c r="AS321" t="s">
        <v>3394</v>
      </c>
      <c r="AT321" t="s">
        <v>3394</v>
      </c>
      <c r="AU321" t="s">
        <v>3394</v>
      </c>
      <c r="AV321" t="s">
        <v>3394</v>
      </c>
      <c r="AW321" t="s">
        <v>3394</v>
      </c>
      <c r="AX321" t="s">
        <v>3394</v>
      </c>
      <c r="AZ321" t="s">
        <v>3394</v>
      </c>
    </row>
    <row r="322" spans="1:52" x14ac:dyDescent="0.3">
      <c r="A322" s="1" t="s">
        <v>9564</v>
      </c>
      <c r="B322" t="s">
        <v>4194</v>
      </c>
      <c r="C322" t="s">
        <v>646</v>
      </c>
      <c r="D322" t="s">
        <v>3392</v>
      </c>
      <c r="F322" t="s">
        <v>3393</v>
      </c>
      <c r="G322" t="s">
        <v>3394</v>
      </c>
      <c r="H322" t="s">
        <v>3393</v>
      </c>
      <c r="I322" t="s">
        <v>3395</v>
      </c>
      <c r="J322" t="s">
        <v>3395</v>
      </c>
      <c r="K322" t="s">
        <v>3394</v>
      </c>
      <c r="L322" t="s">
        <v>3965</v>
      </c>
      <c r="M322" t="s">
        <v>9820</v>
      </c>
      <c r="N322" t="s">
        <v>9820</v>
      </c>
      <c r="O322" t="s">
        <v>9820</v>
      </c>
      <c r="P322" t="s">
        <v>9821</v>
      </c>
      <c r="Q322">
        <v>1</v>
      </c>
      <c r="R322" t="s">
        <v>3397</v>
      </c>
      <c r="AE322" t="s">
        <v>3394</v>
      </c>
      <c r="AK322" t="s">
        <v>3394</v>
      </c>
      <c r="AM322" t="s">
        <v>3394</v>
      </c>
      <c r="AN322" t="s">
        <v>3394</v>
      </c>
      <c r="AO322" t="s">
        <v>3394</v>
      </c>
      <c r="AP322" t="s">
        <v>3394</v>
      </c>
      <c r="AQ322" t="s">
        <v>3394</v>
      </c>
      <c r="AR322" t="s">
        <v>3394</v>
      </c>
      <c r="AS322" t="s">
        <v>3394</v>
      </c>
      <c r="AT322" t="s">
        <v>3394</v>
      </c>
      <c r="AU322" t="s">
        <v>3394</v>
      </c>
      <c r="AV322" t="s">
        <v>3394</v>
      </c>
      <c r="AW322" t="s">
        <v>3394</v>
      </c>
      <c r="AX322" t="s">
        <v>3394</v>
      </c>
      <c r="AZ322" t="s">
        <v>3394</v>
      </c>
    </row>
    <row r="323" spans="1:52" x14ac:dyDescent="0.3">
      <c r="A323" s="1" t="s">
        <v>4196</v>
      </c>
      <c r="B323" t="s">
        <v>10366</v>
      </c>
      <c r="C323" t="s">
        <v>646</v>
      </c>
      <c r="D323" t="s">
        <v>3392</v>
      </c>
      <c r="F323" t="s">
        <v>3393</v>
      </c>
      <c r="G323" t="s">
        <v>3394</v>
      </c>
      <c r="H323" t="s">
        <v>3393</v>
      </c>
      <c r="I323" t="s">
        <v>3395</v>
      </c>
      <c r="J323" t="s">
        <v>3395</v>
      </c>
      <c r="K323" t="s">
        <v>3394</v>
      </c>
      <c r="L323" t="s">
        <v>3396</v>
      </c>
      <c r="M323" t="s">
        <v>9820</v>
      </c>
      <c r="N323" t="s">
        <v>9820</v>
      </c>
      <c r="O323" t="s">
        <v>9820</v>
      </c>
      <c r="P323" t="s">
        <v>9821</v>
      </c>
      <c r="Q323">
        <v>1</v>
      </c>
      <c r="R323" t="s">
        <v>3397</v>
      </c>
      <c r="AE323" t="s">
        <v>3394</v>
      </c>
      <c r="AK323" t="s">
        <v>3394</v>
      </c>
      <c r="AM323" t="s">
        <v>3394</v>
      </c>
      <c r="AN323" t="s">
        <v>3394</v>
      </c>
      <c r="AO323" t="s">
        <v>3394</v>
      </c>
      <c r="AP323" t="s">
        <v>3394</v>
      </c>
      <c r="AQ323" t="s">
        <v>3394</v>
      </c>
      <c r="AR323" t="s">
        <v>3394</v>
      </c>
      <c r="AS323" t="s">
        <v>3394</v>
      </c>
      <c r="AT323" t="s">
        <v>3394</v>
      </c>
      <c r="AU323" t="s">
        <v>3394</v>
      </c>
      <c r="AV323" t="s">
        <v>3394</v>
      </c>
      <c r="AW323" t="s">
        <v>3394</v>
      </c>
      <c r="AX323" t="s">
        <v>3394</v>
      </c>
      <c r="AZ323" t="s">
        <v>3393</v>
      </c>
    </row>
    <row r="324" spans="1:52" x14ac:dyDescent="0.3">
      <c r="A324" s="1" t="s">
        <v>4197</v>
      </c>
      <c r="B324" t="s">
        <v>4198</v>
      </c>
      <c r="C324" t="s">
        <v>646</v>
      </c>
      <c r="D324" t="s">
        <v>3392</v>
      </c>
      <c r="F324" t="s">
        <v>3393</v>
      </c>
      <c r="G324" t="s">
        <v>3394</v>
      </c>
      <c r="H324" t="s">
        <v>3393</v>
      </c>
      <c r="I324" t="s">
        <v>3395</v>
      </c>
      <c r="J324" t="s">
        <v>3395</v>
      </c>
      <c r="K324" t="s">
        <v>3394</v>
      </c>
      <c r="L324" t="s">
        <v>3965</v>
      </c>
      <c r="M324" t="s">
        <v>9820</v>
      </c>
      <c r="N324" t="s">
        <v>9820</v>
      </c>
      <c r="O324" t="s">
        <v>9820</v>
      </c>
      <c r="P324" t="s">
        <v>9821</v>
      </c>
      <c r="Q324">
        <v>1</v>
      </c>
      <c r="R324" t="s">
        <v>3397</v>
      </c>
      <c r="AE324" t="s">
        <v>3394</v>
      </c>
      <c r="AK324" t="s">
        <v>3394</v>
      </c>
      <c r="AM324" t="s">
        <v>3394</v>
      </c>
      <c r="AN324" t="s">
        <v>3394</v>
      </c>
      <c r="AO324" t="s">
        <v>3394</v>
      </c>
      <c r="AP324" t="s">
        <v>3394</v>
      </c>
      <c r="AQ324" t="s">
        <v>3394</v>
      </c>
      <c r="AR324" t="s">
        <v>3394</v>
      </c>
      <c r="AS324" t="s">
        <v>3394</v>
      </c>
      <c r="AT324" t="s">
        <v>3394</v>
      </c>
      <c r="AU324" t="s">
        <v>3394</v>
      </c>
      <c r="AV324" t="s">
        <v>3394</v>
      </c>
      <c r="AW324" t="s">
        <v>3394</v>
      </c>
      <c r="AX324" t="s">
        <v>3394</v>
      </c>
      <c r="AZ324" t="s">
        <v>3393</v>
      </c>
    </row>
    <row r="325" spans="1:52" x14ac:dyDescent="0.3">
      <c r="A325" s="1" t="s">
        <v>4200</v>
      </c>
      <c r="B325" t="s">
        <v>4201</v>
      </c>
      <c r="C325" t="s">
        <v>646</v>
      </c>
      <c r="D325" t="s">
        <v>3392</v>
      </c>
      <c r="F325" t="s">
        <v>3393</v>
      </c>
      <c r="G325" t="s">
        <v>3394</v>
      </c>
      <c r="H325" t="s">
        <v>3393</v>
      </c>
      <c r="I325" t="s">
        <v>3395</v>
      </c>
      <c r="J325" t="s">
        <v>3395</v>
      </c>
      <c r="K325" t="s">
        <v>3394</v>
      </c>
      <c r="L325" t="s">
        <v>3965</v>
      </c>
      <c r="M325" t="s">
        <v>9820</v>
      </c>
      <c r="N325" t="s">
        <v>9820</v>
      </c>
      <c r="O325" t="s">
        <v>9820</v>
      </c>
      <c r="P325" t="s">
        <v>9821</v>
      </c>
      <c r="Q325">
        <v>1</v>
      </c>
      <c r="R325" t="s">
        <v>3397</v>
      </c>
      <c r="AE325" t="s">
        <v>3394</v>
      </c>
      <c r="AK325" t="s">
        <v>3394</v>
      </c>
      <c r="AM325" t="s">
        <v>3394</v>
      </c>
      <c r="AN325" t="s">
        <v>3394</v>
      </c>
      <c r="AO325" t="s">
        <v>3394</v>
      </c>
      <c r="AP325" t="s">
        <v>3394</v>
      </c>
      <c r="AQ325" t="s">
        <v>3394</v>
      </c>
      <c r="AR325" t="s">
        <v>3394</v>
      </c>
      <c r="AS325" t="s">
        <v>3394</v>
      </c>
      <c r="AT325" t="s">
        <v>3394</v>
      </c>
      <c r="AU325" t="s">
        <v>3394</v>
      </c>
      <c r="AV325" t="s">
        <v>3394</v>
      </c>
      <c r="AW325" t="s">
        <v>3394</v>
      </c>
      <c r="AX325" t="s">
        <v>3394</v>
      </c>
      <c r="AZ325" t="s">
        <v>3393</v>
      </c>
    </row>
    <row r="326" spans="1:52" x14ac:dyDescent="0.3">
      <c r="A326" s="1" t="s">
        <v>4202</v>
      </c>
      <c r="B326" t="s">
        <v>10367</v>
      </c>
      <c r="C326" t="s">
        <v>646</v>
      </c>
      <c r="D326" t="s">
        <v>3392</v>
      </c>
      <c r="F326" t="s">
        <v>3393</v>
      </c>
      <c r="G326" t="s">
        <v>3394</v>
      </c>
      <c r="H326" t="s">
        <v>3393</v>
      </c>
      <c r="I326" t="s">
        <v>3395</v>
      </c>
      <c r="J326" t="s">
        <v>3395</v>
      </c>
      <c r="K326" t="s">
        <v>3394</v>
      </c>
      <c r="L326" t="s">
        <v>3965</v>
      </c>
      <c r="M326" t="s">
        <v>9820</v>
      </c>
      <c r="N326" t="s">
        <v>9820</v>
      </c>
      <c r="O326" t="s">
        <v>9820</v>
      </c>
      <c r="P326" t="s">
        <v>9821</v>
      </c>
      <c r="Q326">
        <v>1</v>
      </c>
      <c r="R326" t="s">
        <v>3397</v>
      </c>
      <c r="AE326" t="s">
        <v>3394</v>
      </c>
      <c r="AK326" t="s">
        <v>3394</v>
      </c>
      <c r="AM326" t="s">
        <v>3394</v>
      </c>
      <c r="AN326" t="s">
        <v>3394</v>
      </c>
      <c r="AO326" t="s">
        <v>3394</v>
      </c>
      <c r="AP326" t="s">
        <v>3394</v>
      </c>
      <c r="AQ326" t="s">
        <v>3394</v>
      </c>
      <c r="AR326" t="s">
        <v>3394</v>
      </c>
      <c r="AS326" t="s">
        <v>3394</v>
      </c>
      <c r="AT326" t="s">
        <v>3394</v>
      </c>
      <c r="AU326" t="s">
        <v>3394</v>
      </c>
      <c r="AV326" t="s">
        <v>3394</v>
      </c>
      <c r="AW326" t="s">
        <v>3394</v>
      </c>
      <c r="AX326" t="s">
        <v>3394</v>
      </c>
      <c r="AZ326" t="s">
        <v>3393</v>
      </c>
    </row>
    <row r="327" spans="1:52" x14ac:dyDescent="0.3">
      <c r="A327" s="1" t="s">
        <v>4203</v>
      </c>
      <c r="B327" t="s">
        <v>4204</v>
      </c>
      <c r="C327" t="s">
        <v>646</v>
      </c>
      <c r="D327" t="s">
        <v>3392</v>
      </c>
      <c r="F327" t="s">
        <v>3393</v>
      </c>
      <c r="G327" t="s">
        <v>3394</v>
      </c>
      <c r="H327" t="s">
        <v>3393</v>
      </c>
      <c r="I327" t="s">
        <v>3395</v>
      </c>
      <c r="J327" t="s">
        <v>3395</v>
      </c>
      <c r="K327" t="s">
        <v>3394</v>
      </c>
      <c r="L327" t="s">
        <v>3965</v>
      </c>
      <c r="M327" t="s">
        <v>9820</v>
      </c>
      <c r="N327" t="s">
        <v>9820</v>
      </c>
      <c r="O327" t="s">
        <v>9820</v>
      </c>
      <c r="P327" t="s">
        <v>9821</v>
      </c>
      <c r="Q327">
        <v>1</v>
      </c>
      <c r="R327" t="s">
        <v>3397</v>
      </c>
      <c r="AE327" t="s">
        <v>3394</v>
      </c>
      <c r="AK327" t="s">
        <v>3394</v>
      </c>
      <c r="AM327" t="s">
        <v>3394</v>
      </c>
      <c r="AN327" t="s">
        <v>3394</v>
      </c>
      <c r="AO327" t="s">
        <v>3394</v>
      </c>
      <c r="AP327" t="s">
        <v>3394</v>
      </c>
      <c r="AQ327" t="s">
        <v>3394</v>
      </c>
      <c r="AR327" t="s">
        <v>3394</v>
      </c>
      <c r="AS327" t="s">
        <v>3394</v>
      </c>
      <c r="AT327" t="s">
        <v>3394</v>
      </c>
      <c r="AU327" t="s">
        <v>3394</v>
      </c>
      <c r="AV327" t="s">
        <v>3394</v>
      </c>
      <c r="AW327" t="s">
        <v>3394</v>
      </c>
      <c r="AX327" t="s">
        <v>3394</v>
      </c>
      <c r="AZ327" t="s">
        <v>3393</v>
      </c>
    </row>
    <row r="328" spans="1:52" x14ac:dyDescent="0.3">
      <c r="A328" s="1" t="s">
        <v>4205</v>
      </c>
      <c r="B328" t="s">
        <v>4206</v>
      </c>
      <c r="C328" t="s">
        <v>646</v>
      </c>
      <c r="D328" t="s">
        <v>3392</v>
      </c>
      <c r="F328" t="s">
        <v>3393</v>
      </c>
      <c r="G328" t="s">
        <v>3394</v>
      </c>
      <c r="H328" t="s">
        <v>3393</v>
      </c>
      <c r="I328" t="s">
        <v>3395</v>
      </c>
      <c r="J328" t="s">
        <v>3395</v>
      </c>
      <c r="K328" t="s">
        <v>3394</v>
      </c>
      <c r="L328" t="s">
        <v>3965</v>
      </c>
      <c r="M328" t="s">
        <v>9820</v>
      </c>
      <c r="N328" t="s">
        <v>9820</v>
      </c>
      <c r="O328" t="s">
        <v>9820</v>
      </c>
      <c r="P328" t="s">
        <v>9821</v>
      </c>
      <c r="Q328">
        <v>1</v>
      </c>
      <c r="R328" t="s">
        <v>3397</v>
      </c>
      <c r="AE328" t="s">
        <v>3394</v>
      </c>
      <c r="AK328" t="s">
        <v>3394</v>
      </c>
      <c r="AM328" t="s">
        <v>3394</v>
      </c>
      <c r="AN328" t="s">
        <v>3394</v>
      </c>
      <c r="AO328" t="s">
        <v>3394</v>
      </c>
      <c r="AP328" t="s">
        <v>3394</v>
      </c>
      <c r="AQ328" t="s">
        <v>3394</v>
      </c>
      <c r="AR328" t="s">
        <v>3394</v>
      </c>
      <c r="AS328" t="s">
        <v>3394</v>
      </c>
      <c r="AT328" t="s">
        <v>3394</v>
      </c>
      <c r="AU328" t="s">
        <v>3394</v>
      </c>
      <c r="AV328" t="s">
        <v>3394</v>
      </c>
      <c r="AW328" t="s">
        <v>3394</v>
      </c>
      <c r="AX328" t="s">
        <v>3394</v>
      </c>
      <c r="AZ328" t="s">
        <v>3393</v>
      </c>
    </row>
    <row r="329" spans="1:52" x14ac:dyDescent="0.3">
      <c r="A329" s="1" t="s">
        <v>4207</v>
      </c>
      <c r="B329" t="s">
        <v>4208</v>
      </c>
      <c r="C329" t="s">
        <v>646</v>
      </c>
      <c r="D329" t="s">
        <v>3392</v>
      </c>
      <c r="F329" t="s">
        <v>3393</v>
      </c>
      <c r="G329" t="s">
        <v>3394</v>
      </c>
      <c r="H329" t="s">
        <v>3393</v>
      </c>
      <c r="I329" t="s">
        <v>3395</v>
      </c>
      <c r="J329" t="s">
        <v>3395</v>
      </c>
      <c r="K329" t="s">
        <v>3394</v>
      </c>
      <c r="L329" t="s">
        <v>3965</v>
      </c>
      <c r="M329" t="s">
        <v>9820</v>
      </c>
      <c r="N329" t="s">
        <v>9820</v>
      </c>
      <c r="O329" t="s">
        <v>9820</v>
      </c>
      <c r="P329" t="s">
        <v>9821</v>
      </c>
      <c r="Q329">
        <v>1</v>
      </c>
      <c r="R329" t="s">
        <v>3397</v>
      </c>
      <c r="AE329" t="s">
        <v>3394</v>
      </c>
      <c r="AK329" t="s">
        <v>3394</v>
      </c>
      <c r="AM329" t="s">
        <v>3394</v>
      </c>
      <c r="AN329" t="s">
        <v>3394</v>
      </c>
      <c r="AO329" t="s">
        <v>3394</v>
      </c>
      <c r="AP329" t="s">
        <v>3394</v>
      </c>
      <c r="AQ329" t="s">
        <v>3394</v>
      </c>
      <c r="AR329" t="s">
        <v>3394</v>
      </c>
      <c r="AS329" t="s">
        <v>3394</v>
      </c>
      <c r="AT329" t="s">
        <v>3394</v>
      </c>
      <c r="AU329" t="s">
        <v>3394</v>
      </c>
      <c r="AV329" t="s">
        <v>3394</v>
      </c>
      <c r="AW329" t="s">
        <v>3394</v>
      </c>
      <c r="AX329" t="s">
        <v>3394</v>
      </c>
      <c r="AZ329" t="s">
        <v>3393</v>
      </c>
    </row>
    <row r="330" spans="1:52" x14ac:dyDescent="0.3">
      <c r="A330" s="1" t="s">
        <v>4209</v>
      </c>
      <c r="B330" t="s">
        <v>4210</v>
      </c>
      <c r="C330" t="s">
        <v>646</v>
      </c>
      <c r="D330" t="s">
        <v>3392</v>
      </c>
      <c r="F330" t="s">
        <v>3393</v>
      </c>
      <c r="G330" t="s">
        <v>3394</v>
      </c>
      <c r="H330" t="s">
        <v>3393</v>
      </c>
      <c r="I330" t="s">
        <v>3395</v>
      </c>
      <c r="J330" t="s">
        <v>3395</v>
      </c>
      <c r="K330" t="s">
        <v>3394</v>
      </c>
      <c r="L330" t="s">
        <v>3965</v>
      </c>
      <c r="M330" t="s">
        <v>9820</v>
      </c>
      <c r="N330" t="s">
        <v>9820</v>
      </c>
      <c r="O330" t="s">
        <v>9820</v>
      </c>
      <c r="P330" t="s">
        <v>9821</v>
      </c>
      <c r="Q330">
        <v>1</v>
      </c>
      <c r="R330" t="s">
        <v>3397</v>
      </c>
      <c r="AE330" t="s">
        <v>3394</v>
      </c>
      <c r="AK330" t="s">
        <v>3394</v>
      </c>
      <c r="AM330" t="s">
        <v>3394</v>
      </c>
      <c r="AN330" t="s">
        <v>3394</v>
      </c>
      <c r="AO330" t="s">
        <v>3394</v>
      </c>
      <c r="AP330" t="s">
        <v>3394</v>
      </c>
      <c r="AQ330" t="s">
        <v>3394</v>
      </c>
      <c r="AR330" t="s">
        <v>3394</v>
      </c>
      <c r="AS330" t="s">
        <v>3394</v>
      </c>
      <c r="AT330" t="s">
        <v>3394</v>
      </c>
      <c r="AU330" t="s">
        <v>3394</v>
      </c>
      <c r="AV330" t="s">
        <v>3394</v>
      </c>
      <c r="AW330" t="s">
        <v>3394</v>
      </c>
      <c r="AX330" t="s">
        <v>3394</v>
      </c>
      <c r="AZ330" t="s">
        <v>3394</v>
      </c>
    </row>
    <row r="331" spans="1:52" x14ac:dyDescent="0.3">
      <c r="A331" s="1" t="s">
        <v>4211</v>
      </c>
      <c r="B331" t="s">
        <v>4212</v>
      </c>
      <c r="C331" t="s">
        <v>646</v>
      </c>
      <c r="D331" t="s">
        <v>3392</v>
      </c>
      <c r="F331" t="s">
        <v>3393</v>
      </c>
      <c r="G331" t="s">
        <v>3394</v>
      </c>
      <c r="H331" t="s">
        <v>3393</v>
      </c>
      <c r="I331" t="s">
        <v>3395</v>
      </c>
      <c r="J331" t="s">
        <v>3395</v>
      </c>
      <c r="K331" t="s">
        <v>3394</v>
      </c>
      <c r="L331" t="s">
        <v>3965</v>
      </c>
      <c r="M331" t="s">
        <v>9820</v>
      </c>
      <c r="N331" t="s">
        <v>9820</v>
      </c>
      <c r="O331" t="s">
        <v>9820</v>
      </c>
      <c r="P331" t="s">
        <v>9821</v>
      </c>
      <c r="Q331">
        <v>1</v>
      </c>
      <c r="R331" t="s">
        <v>3397</v>
      </c>
      <c r="AE331" t="s">
        <v>3394</v>
      </c>
      <c r="AK331" t="s">
        <v>3394</v>
      </c>
      <c r="AM331" t="s">
        <v>3394</v>
      </c>
      <c r="AN331" t="s">
        <v>3394</v>
      </c>
      <c r="AO331" t="s">
        <v>3394</v>
      </c>
      <c r="AP331" t="s">
        <v>3394</v>
      </c>
      <c r="AQ331" t="s">
        <v>3394</v>
      </c>
      <c r="AR331" t="s">
        <v>3394</v>
      </c>
      <c r="AS331" t="s">
        <v>3394</v>
      </c>
      <c r="AT331" t="s">
        <v>3394</v>
      </c>
      <c r="AU331" t="s">
        <v>3394</v>
      </c>
      <c r="AV331" t="s">
        <v>3394</v>
      </c>
      <c r="AW331" t="s">
        <v>3394</v>
      </c>
      <c r="AX331" t="s">
        <v>3394</v>
      </c>
      <c r="AZ331" t="s">
        <v>3394</v>
      </c>
    </row>
    <row r="332" spans="1:52" x14ac:dyDescent="0.3">
      <c r="A332" s="1" t="s">
        <v>4213</v>
      </c>
      <c r="B332" t="s">
        <v>4214</v>
      </c>
      <c r="C332" t="s">
        <v>646</v>
      </c>
      <c r="D332" t="s">
        <v>3392</v>
      </c>
      <c r="F332" t="s">
        <v>3393</v>
      </c>
      <c r="G332" t="s">
        <v>3394</v>
      </c>
      <c r="H332" t="s">
        <v>3393</v>
      </c>
      <c r="I332" t="s">
        <v>3395</v>
      </c>
      <c r="J332" t="s">
        <v>3395</v>
      </c>
      <c r="K332" t="s">
        <v>3394</v>
      </c>
      <c r="L332" t="s">
        <v>3965</v>
      </c>
      <c r="M332" t="s">
        <v>9820</v>
      </c>
      <c r="N332" t="s">
        <v>9820</v>
      </c>
      <c r="O332" t="s">
        <v>9820</v>
      </c>
      <c r="P332" t="s">
        <v>9821</v>
      </c>
      <c r="Q332">
        <v>1</v>
      </c>
      <c r="R332" t="s">
        <v>3397</v>
      </c>
      <c r="AE332" t="s">
        <v>3394</v>
      </c>
      <c r="AK332" t="s">
        <v>3394</v>
      </c>
      <c r="AM332" t="s">
        <v>3394</v>
      </c>
      <c r="AN332" t="s">
        <v>3394</v>
      </c>
      <c r="AO332" t="s">
        <v>3394</v>
      </c>
      <c r="AP332" t="s">
        <v>3394</v>
      </c>
      <c r="AQ332" t="s">
        <v>3394</v>
      </c>
      <c r="AR332" t="s">
        <v>3394</v>
      </c>
      <c r="AS332" t="s">
        <v>3394</v>
      </c>
      <c r="AT332" t="s">
        <v>3394</v>
      </c>
      <c r="AU332" t="s">
        <v>3394</v>
      </c>
      <c r="AV332" t="s">
        <v>3394</v>
      </c>
      <c r="AW332" t="s">
        <v>3394</v>
      </c>
      <c r="AX332" t="s">
        <v>3394</v>
      </c>
      <c r="AZ332" t="s">
        <v>3394</v>
      </c>
    </row>
    <row r="333" spans="1:52" x14ac:dyDescent="0.3">
      <c r="A333" s="1" t="s">
        <v>4215</v>
      </c>
      <c r="B333" t="s">
        <v>4216</v>
      </c>
      <c r="C333" t="s">
        <v>646</v>
      </c>
      <c r="D333" t="s">
        <v>3392</v>
      </c>
      <c r="F333" t="s">
        <v>3393</v>
      </c>
      <c r="G333" t="s">
        <v>3394</v>
      </c>
      <c r="H333" t="s">
        <v>3393</v>
      </c>
      <c r="I333" t="s">
        <v>3395</v>
      </c>
      <c r="J333" t="s">
        <v>3395</v>
      </c>
      <c r="K333" t="s">
        <v>3394</v>
      </c>
      <c r="L333" t="s">
        <v>3965</v>
      </c>
      <c r="M333" t="s">
        <v>9820</v>
      </c>
      <c r="N333" t="s">
        <v>9820</v>
      </c>
      <c r="O333" t="s">
        <v>9820</v>
      </c>
      <c r="P333" t="s">
        <v>9821</v>
      </c>
      <c r="Q333">
        <v>1</v>
      </c>
      <c r="R333" t="s">
        <v>3397</v>
      </c>
      <c r="AE333" t="s">
        <v>3394</v>
      </c>
      <c r="AK333" t="s">
        <v>3394</v>
      </c>
      <c r="AM333" t="s">
        <v>3394</v>
      </c>
      <c r="AN333" t="s">
        <v>3394</v>
      </c>
      <c r="AO333" t="s">
        <v>3394</v>
      </c>
      <c r="AP333" t="s">
        <v>3394</v>
      </c>
      <c r="AQ333" t="s">
        <v>3394</v>
      </c>
      <c r="AR333" t="s">
        <v>3394</v>
      </c>
      <c r="AS333" t="s">
        <v>3394</v>
      </c>
      <c r="AT333" t="s">
        <v>3394</v>
      </c>
      <c r="AU333" t="s">
        <v>3394</v>
      </c>
      <c r="AV333" t="s">
        <v>3394</v>
      </c>
      <c r="AW333" t="s">
        <v>3394</v>
      </c>
      <c r="AX333" t="s">
        <v>3394</v>
      </c>
      <c r="AZ333" t="s">
        <v>3394</v>
      </c>
    </row>
    <row r="334" spans="1:52" x14ac:dyDescent="0.3">
      <c r="A334" s="1" t="s">
        <v>4217</v>
      </c>
      <c r="B334" t="s">
        <v>4218</v>
      </c>
      <c r="C334" t="s">
        <v>646</v>
      </c>
      <c r="D334" t="s">
        <v>3392</v>
      </c>
      <c r="F334" t="s">
        <v>3393</v>
      </c>
      <c r="G334" t="s">
        <v>3394</v>
      </c>
      <c r="H334" t="s">
        <v>3393</v>
      </c>
      <c r="I334" t="s">
        <v>3395</v>
      </c>
      <c r="J334" t="s">
        <v>3395</v>
      </c>
      <c r="K334" t="s">
        <v>3394</v>
      </c>
      <c r="L334" t="s">
        <v>3965</v>
      </c>
      <c r="M334" t="s">
        <v>9820</v>
      </c>
      <c r="N334" t="s">
        <v>9820</v>
      </c>
      <c r="O334" t="s">
        <v>9820</v>
      </c>
      <c r="P334" t="s">
        <v>9821</v>
      </c>
      <c r="Q334">
        <v>1</v>
      </c>
      <c r="R334" t="s">
        <v>3397</v>
      </c>
      <c r="AE334" t="s">
        <v>3394</v>
      </c>
      <c r="AK334" t="s">
        <v>3394</v>
      </c>
      <c r="AM334" t="s">
        <v>3394</v>
      </c>
      <c r="AN334" t="s">
        <v>3394</v>
      </c>
      <c r="AO334" t="s">
        <v>3394</v>
      </c>
      <c r="AP334" t="s">
        <v>3394</v>
      </c>
      <c r="AQ334" t="s">
        <v>3394</v>
      </c>
      <c r="AR334" t="s">
        <v>3394</v>
      </c>
      <c r="AS334" t="s">
        <v>3394</v>
      </c>
      <c r="AT334" t="s">
        <v>3394</v>
      </c>
      <c r="AU334" t="s">
        <v>3394</v>
      </c>
      <c r="AV334" t="s">
        <v>3394</v>
      </c>
      <c r="AW334" t="s">
        <v>3394</v>
      </c>
      <c r="AX334" t="s">
        <v>3394</v>
      </c>
      <c r="AZ334" t="s">
        <v>3394</v>
      </c>
    </row>
    <row r="335" spans="1:52" x14ac:dyDescent="0.3">
      <c r="A335" s="1" t="s">
        <v>4219</v>
      </c>
      <c r="B335" t="s">
        <v>4220</v>
      </c>
      <c r="C335" t="s">
        <v>4221</v>
      </c>
      <c r="D335" t="s">
        <v>4222</v>
      </c>
      <c r="F335" t="s">
        <v>3393</v>
      </c>
      <c r="G335" t="s">
        <v>3394</v>
      </c>
      <c r="H335" t="s">
        <v>3393</v>
      </c>
      <c r="I335" t="s">
        <v>3395</v>
      </c>
      <c r="J335" t="s">
        <v>3395</v>
      </c>
      <c r="K335" t="s">
        <v>3394</v>
      </c>
      <c r="L335" t="s">
        <v>3965</v>
      </c>
      <c r="M335" t="s">
        <v>9820</v>
      </c>
      <c r="N335" t="s">
        <v>9820</v>
      </c>
      <c r="O335" t="s">
        <v>9820</v>
      </c>
      <c r="P335" t="s">
        <v>9821</v>
      </c>
      <c r="Q335">
        <v>1</v>
      </c>
      <c r="R335" t="s">
        <v>3397</v>
      </c>
      <c r="AE335" t="s">
        <v>3394</v>
      </c>
      <c r="AK335" t="s">
        <v>3394</v>
      </c>
      <c r="AM335" t="s">
        <v>3394</v>
      </c>
      <c r="AN335" t="s">
        <v>3394</v>
      </c>
      <c r="AO335" t="s">
        <v>3394</v>
      </c>
      <c r="AP335" t="s">
        <v>3394</v>
      </c>
      <c r="AQ335" t="s">
        <v>3394</v>
      </c>
      <c r="AR335" t="s">
        <v>3394</v>
      </c>
      <c r="AS335" t="s">
        <v>3394</v>
      </c>
      <c r="AT335" t="s">
        <v>3394</v>
      </c>
      <c r="AU335" t="s">
        <v>3394</v>
      </c>
      <c r="AV335" t="s">
        <v>3394</v>
      </c>
      <c r="AW335" t="s">
        <v>3394</v>
      </c>
      <c r="AX335" t="s">
        <v>3394</v>
      </c>
      <c r="AZ335" t="s">
        <v>3394</v>
      </c>
    </row>
    <row r="336" spans="1:52" x14ac:dyDescent="0.3">
      <c r="A336" s="1" t="s">
        <v>4223</v>
      </c>
      <c r="B336" t="s">
        <v>4224</v>
      </c>
      <c r="C336" t="s">
        <v>4221</v>
      </c>
      <c r="D336" t="s">
        <v>4222</v>
      </c>
      <c r="F336" t="s">
        <v>3393</v>
      </c>
      <c r="G336" t="s">
        <v>3394</v>
      </c>
      <c r="H336" t="s">
        <v>3393</v>
      </c>
      <c r="I336" t="s">
        <v>3395</v>
      </c>
      <c r="J336" t="s">
        <v>3395</v>
      </c>
      <c r="K336" t="s">
        <v>3394</v>
      </c>
      <c r="L336" t="s">
        <v>3965</v>
      </c>
      <c r="M336" t="s">
        <v>9820</v>
      </c>
      <c r="N336" t="s">
        <v>9820</v>
      </c>
      <c r="O336" t="s">
        <v>9820</v>
      </c>
      <c r="P336" t="s">
        <v>9821</v>
      </c>
      <c r="Q336">
        <v>1</v>
      </c>
      <c r="R336" t="s">
        <v>3397</v>
      </c>
      <c r="AE336" t="s">
        <v>3394</v>
      </c>
      <c r="AK336" t="s">
        <v>3394</v>
      </c>
      <c r="AM336" t="s">
        <v>3394</v>
      </c>
      <c r="AN336" t="s">
        <v>3394</v>
      </c>
      <c r="AO336" t="s">
        <v>3394</v>
      </c>
      <c r="AP336" t="s">
        <v>3394</v>
      </c>
      <c r="AQ336" t="s">
        <v>3394</v>
      </c>
      <c r="AR336" t="s">
        <v>3394</v>
      </c>
      <c r="AS336" t="s">
        <v>3394</v>
      </c>
      <c r="AT336" t="s">
        <v>3394</v>
      </c>
      <c r="AU336" t="s">
        <v>3394</v>
      </c>
      <c r="AV336" t="s">
        <v>3394</v>
      </c>
      <c r="AW336" t="s">
        <v>3394</v>
      </c>
      <c r="AX336" t="s">
        <v>3394</v>
      </c>
      <c r="AZ336" t="s">
        <v>3394</v>
      </c>
    </row>
    <row r="337" spans="1:52" x14ac:dyDescent="0.3">
      <c r="A337" s="1" t="s">
        <v>4225</v>
      </c>
      <c r="B337" t="s">
        <v>4226</v>
      </c>
      <c r="C337" t="s">
        <v>3963</v>
      </c>
      <c r="D337" t="s">
        <v>3964</v>
      </c>
      <c r="F337" t="s">
        <v>3393</v>
      </c>
      <c r="G337" t="s">
        <v>3394</v>
      </c>
      <c r="H337" t="s">
        <v>3393</v>
      </c>
      <c r="I337" t="s">
        <v>3395</v>
      </c>
      <c r="J337" t="s">
        <v>3395</v>
      </c>
      <c r="K337" t="s">
        <v>3394</v>
      </c>
      <c r="L337" t="s">
        <v>3396</v>
      </c>
      <c r="M337" t="s">
        <v>9820</v>
      </c>
      <c r="N337" t="s">
        <v>9820</v>
      </c>
      <c r="O337" t="s">
        <v>9820</v>
      </c>
      <c r="P337" t="s">
        <v>9821</v>
      </c>
      <c r="Q337">
        <v>1</v>
      </c>
      <c r="R337" t="s">
        <v>3397</v>
      </c>
      <c r="AE337" t="s">
        <v>3394</v>
      </c>
      <c r="AK337" t="s">
        <v>3394</v>
      </c>
      <c r="AM337" t="s">
        <v>3394</v>
      </c>
      <c r="AN337" t="s">
        <v>3394</v>
      </c>
      <c r="AO337" t="s">
        <v>3394</v>
      </c>
      <c r="AP337" t="s">
        <v>3394</v>
      </c>
      <c r="AQ337" t="s">
        <v>3394</v>
      </c>
      <c r="AR337" t="s">
        <v>3394</v>
      </c>
      <c r="AS337" t="s">
        <v>3394</v>
      </c>
      <c r="AT337" t="s">
        <v>3394</v>
      </c>
      <c r="AU337" t="s">
        <v>3394</v>
      </c>
      <c r="AV337" t="s">
        <v>3394</v>
      </c>
      <c r="AW337" t="s">
        <v>3394</v>
      </c>
      <c r="AX337" t="s">
        <v>3394</v>
      </c>
      <c r="AZ337" t="s">
        <v>3394</v>
      </c>
    </row>
    <row r="338" spans="1:52" x14ac:dyDescent="0.3">
      <c r="A338" s="1" t="s">
        <v>4227</v>
      </c>
      <c r="B338" t="s">
        <v>4228</v>
      </c>
      <c r="C338" t="s">
        <v>3963</v>
      </c>
      <c r="D338" t="s">
        <v>3964</v>
      </c>
      <c r="F338" t="s">
        <v>3393</v>
      </c>
      <c r="G338" t="s">
        <v>3394</v>
      </c>
      <c r="H338" t="s">
        <v>3393</v>
      </c>
      <c r="I338" t="s">
        <v>3395</v>
      </c>
      <c r="J338" t="s">
        <v>3395</v>
      </c>
      <c r="K338" t="s">
        <v>3394</v>
      </c>
      <c r="L338" t="s">
        <v>3396</v>
      </c>
      <c r="M338" t="s">
        <v>9820</v>
      </c>
      <c r="N338" t="s">
        <v>9820</v>
      </c>
      <c r="O338" t="s">
        <v>9820</v>
      </c>
      <c r="P338" t="s">
        <v>9821</v>
      </c>
      <c r="Q338">
        <v>1</v>
      </c>
      <c r="R338" t="s">
        <v>3397</v>
      </c>
      <c r="AE338" t="s">
        <v>3394</v>
      </c>
      <c r="AK338" t="s">
        <v>3394</v>
      </c>
      <c r="AM338" t="s">
        <v>3394</v>
      </c>
      <c r="AN338" t="s">
        <v>3394</v>
      </c>
      <c r="AO338" t="s">
        <v>3394</v>
      </c>
      <c r="AP338" t="s">
        <v>3394</v>
      </c>
      <c r="AQ338" t="s">
        <v>3394</v>
      </c>
      <c r="AR338" t="s">
        <v>3394</v>
      </c>
      <c r="AS338" t="s">
        <v>3394</v>
      </c>
      <c r="AT338" t="s">
        <v>3394</v>
      </c>
      <c r="AU338" t="s">
        <v>3394</v>
      </c>
      <c r="AV338" t="s">
        <v>3394</v>
      </c>
      <c r="AW338" t="s">
        <v>3394</v>
      </c>
      <c r="AX338" t="s">
        <v>3394</v>
      </c>
      <c r="AZ338" t="s">
        <v>3394</v>
      </c>
    </row>
    <row r="339" spans="1:52" x14ac:dyDescent="0.3">
      <c r="A339" s="1" t="s">
        <v>4229</v>
      </c>
      <c r="B339" t="s">
        <v>4230</v>
      </c>
      <c r="C339" t="s">
        <v>3963</v>
      </c>
      <c r="D339" t="s">
        <v>3964</v>
      </c>
      <c r="F339" t="s">
        <v>3393</v>
      </c>
      <c r="G339" t="s">
        <v>3394</v>
      </c>
      <c r="H339" t="s">
        <v>3393</v>
      </c>
      <c r="I339" t="s">
        <v>3395</v>
      </c>
      <c r="J339" t="s">
        <v>3395</v>
      </c>
      <c r="K339" t="s">
        <v>3394</v>
      </c>
      <c r="L339" t="s">
        <v>3396</v>
      </c>
      <c r="M339" t="s">
        <v>9820</v>
      </c>
      <c r="N339" t="s">
        <v>9820</v>
      </c>
      <c r="O339" t="s">
        <v>9820</v>
      </c>
      <c r="P339" t="s">
        <v>9821</v>
      </c>
      <c r="Q339">
        <v>1</v>
      </c>
      <c r="R339" t="s">
        <v>3397</v>
      </c>
      <c r="AE339" t="s">
        <v>3394</v>
      </c>
      <c r="AK339" t="s">
        <v>3394</v>
      </c>
      <c r="AM339" t="s">
        <v>3394</v>
      </c>
      <c r="AN339" t="s">
        <v>3394</v>
      </c>
      <c r="AO339" t="s">
        <v>3394</v>
      </c>
      <c r="AP339" t="s">
        <v>3394</v>
      </c>
      <c r="AQ339" t="s">
        <v>3394</v>
      </c>
      <c r="AR339" t="s">
        <v>3394</v>
      </c>
      <c r="AS339" t="s">
        <v>3394</v>
      </c>
      <c r="AT339" t="s">
        <v>3394</v>
      </c>
      <c r="AU339" t="s">
        <v>3394</v>
      </c>
      <c r="AV339" t="s">
        <v>3394</v>
      </c>
      <c r="AW339" t="s">
        <v>3394</v>
      </c>
      <c r="AX339" t="s">
        <v>3394</v>
      </c>
      <c r="AZ339" t="s">
        <v>3394</v>
      </c>
    </row>
    <row r="340" spans="1:52" x14ac:dyDescent="0.3">
      <c r="A340" s="1" t="s">
        <v>4231</v>
      </c>
      <c r="B340" t="s">
        <v>4232</v>
      </c>
      <c r="C340" t="s">
        <v>3963</v>
      </c>
      <c r="D340" t="s">
        <v>3964</v>
      </c>
      <c r="F340" t="s">
        <v>3393</v>
      </c>
      <c r="G340" t="s">
        <v>3394</v>
      </c>
      <c r="H340" t="s">
        <v>3393</v>
      </c>
      <c r="I340" t="s">
        <v>3395</v>
      </c>
      <c r="J340" t="s">
        <v>3395</v>
      </c>
      <c r="K340" t="s">
        <v>3394</v>
      </c>
      <c r="L340" t="s">
        <v>3396</v>
      </c>
      <c r="M340" t="s">
        <v>9820</v>
      </c>
      <c r="N340" t="s">
        <v>9820</v>
      </c>
      <c r="O340" t="s">
        <v>9820</v>
      </c>
      <c r="P340" t="s">
        <v>9821</v>
      </c>
      <c r="Q340">
        <v>1</v>
      </c>
      <c r="R340" t="s">
        <v>3397</v>
      </c>
      <c r="AE340" t="s">
        <v>3394</v>
      </c>
      <c r="AK340" t="s">
        <v>3394</v>
      </c>
      <c r="AM340" t="s">
        <v>3394</v>
      </c>
      <c r="AN340" t="s">
        <v>3394</v>
      </c>
      <c r="AO340" t="s">
        <v>3394</v>
      </c>
      <c r="AP340" t="s">
        <v>3394</v>
      </c>
      <c r="AQ340" t="s">
        <v>3394</v>
      </c>
      <c r="AR340" t="s">
        <v>3394</v>
      </c>
      <c r="AS340" t="s">
        <v>3394</v>
      </c>
      <c r="AT340" t="s">
        <v>3394</v>
      </c>
      <c r="AU340" t="s">
        <v>3394</v>
      </c>
      <c r="AV340" t="s">
        <v>3394</v>
      </c>
      <c r="AW340" t="s">
        <v>3394</v>
      </c>
      <c r="AX340" t="s">
        <v>3394</v>
      </c>
      <c r="AZ340" t="s">
        <v>3394</v>
      </c>
    </row>
    <row r="341" spans="1:52" x14ac:dyDescent="0.3">
      <c r="A341" s="1" t="s">
        <v>4233</v>
      </c>
      <c r="B341" t="s">
        <v>4234</v>
      </c>
      <c r="C341" t="s">
        <v>3963</v>
      </c>
      <c r="D341" t="s">
        <v>3964</v>
      </c>
      <c r="F341" t="s">
        <v>3393</v>
      </c>
      <c r="G341" t="s">
        <v>3394</v>
      </c>
      <c r="H341" t="s">
        <v>3393</v>
      </c>
      <c r="I341" t="s">
        <v>3395</v>
      </c>
      <c r="J341" t="s">
        <v>3395</v>
      </c>
      <c r="K341" t="s">
        <v>3394</v>
      </c>
      <c r="L341" t="s">
        <v>3396</v>
      </c>
      <c r="M341" t="s">
        <v>9820</v>
      </c>
      <c r="N341" t="s">
        <v>9820</v>
      </c>
      <c r="O341" t="s">
        <v>9820</v>
      </c>
      <c r="P341" t="s">
        <v>9821</v>
      </c>
      <c r="Q341">
        <v>1</v>
      </c>
      <c r="R341" t="s">
        <v>3397</v>
      </c>
      <c r="AE341" t="s">
        <v>3394</v>
      </c>
      <c r="AK341" t="s">
        <v>3394</v>
      </c>
      <c r="AM341" t="s">
        <v>3394</v>
      </c>
      <c r="AN341" t="s">
        <v>3394</v>
      </c>
      <c r="AO341" t="s">
        <v>3394</v>
      </c>
      <c r="AP341" t="s">
        <v>3394</v>
      </c>
      <c r="AQ341" t="s">
        <v>3394</v>
      </c>
      <c r="AR341" t="s">
        <v>3394</v>
      </c>
      <c r="AS341" t="s">
        <v>3394</v>
      </c>
      <c r="AT341" t="s">
        <v>3394</v>
      </c>
      <c r="AU341" t="s">
        <v>3394</v>
      </c>
      <c r="AV341" t="s">
        <v>3394</v>
      </c>
      <c r="AW341" t="s">
        <v>3394</v>
      </c>
      <c r="AX341" t="s">
        <v>3394</v>
      </c>
      <c r="AZ341" t="s">
        <v>3394</v>
      </c>
    </row>
    <row r="342" spans="1:52" x14ac:dyDescent="0.3">
      <c r="A342" s="1" t="s">
        <v>4235</v>
      </c>
      <c r="B342" t="s">
        <v>4236</v>
      </c>
      <c r="C342" t="s">
        <v>3963</v>
      </c>
      <c r="D342" t="s">
        <v>3964</v>
      </c>
      <c r="F342" t="s">
        <v>3393</v>
      </c>
      <c r="G342" t="s">
        <v>3394</v>
      </c>
      <c r="H342" t="s">
        <v>3393</v>
      </c>
      <c r="I342" t="s">
        <v>3395</v>
      </c>
      <c r="J342" t="s">
        <v>3395</v>
      </c>
      <c r="K342" t="s">
        <v>3394</v>
      </c>
      <c r="L342" t="s">
        <v>3396</v>
      </c>
      <c r="M342" t="s">
        <v>11286</v>
      </c>
      <c r="N342" t="s">
        <v>9820</v>
      </c>
      <c r="O342" t="s">
        <v>9820</v>
      </c>
      <c r="P342" t="s">
        <v>9821</v>
      </c>
      <c r="Q342">
        <v>1</v>
      </c>
      <c r="R342" t="s">
        <v>3397</v>
      </c>
      <c r="AE342" t="s">
        <v>3394</v>
      </c>
      <c r="AK342" t="s">
        <v>3394</v>
      </c>
      <c r="AM342" t="s">
        <v>3394</v>
      </c>
      <c r="AN342" t="s">
        <v>3394</v>
      </c>
      <c r="AO342" t="s">
        <v>3394</v>
      </c>
      <c r="AP342" t="s">
        <v>3394</v>
      </c>
      <c r="AQ342" t="s">
        <v>3394</v>
      </c>
      <c r="AR342" t="s">
        <v>3394</v>
      </c>
      <c r="AS342" t="s">
        <v>3394</v>
      </c>
      <c r="AT342" t="s">
        <v>3394</v>
      </c>
      <c r="AU342" t="s">
        <v>3394</v>
      </c>
      <c r="AV342" t="s">
        <v>3394</v>
      </c>
      <c r="AW342" t="s">
        <v>3394</v>
      </c>
      <c r="AX342" t="s">
        <v>3394</v>
      </c>
      <c r="AZ342" t="s">
        <v>3394</v>
      </c>
    </row>
    <row r="343" spans="1:52" x14ac:dyDescent="0.3">
      <c r="A343" s="1" t="s">
        <v>4237</v>
      </c>
      <c r="B343" t="s">
        <v>4238</v>
      </c>
      <c r="C343" t="s">
        <v>3963</v>
      </c>
      <c r="D343" t="s">
        <v>3964</v>
      </c>
      <c r="F343" t="s">
        <v>3393</v>
      </c>
      <c r="G343" t="s">
        <v>3394</v>
      </c>
      <c r="H343" t="s">
        <v>3393</v>
      </c>
      <c r="I343" t="s">
        <v>3395</v>
      </c>
      <c r="J343" t="s">
        <v>3395</v>
      </c>
      <c r="K343" t="s">
        <v>3394</v>
      </c>
      <c r="L343" t="s">
        <v>3965</v>
      </c>
      <c r="M343" t="s">
        <v>9820</v>
      </c>
      <c r="N343" t="s">
        <v>9820</v>
      </c>
      <c r="O343" t="s">
        <v>9820</v>
      </c>
      <c r="P343" t="s">
        <v>9821</v>
      </c>
      <c r="Q343">
        <v>1</v>
      </c>
      <c r="R343" t="s">
        <v>3397</v>
      </c>
      <c r="AE343" t="s">
        <v>3394</v>
      </c>
      <c r="AK343" t="s">
        <v>3394</v>
      </c>
      <c r="AM343" t="s">
        <v>3394</v>
      </c>
      <c r="AN343" t="s">
        <v>3394</v>
      </c>
      <c r="AO343" t="s">
        <v>3394</v>
      </c>
      <c r="AP343" t="s">
        <v>3394</v>
      </c>
      <c r="AQ343" t="s">
        <v>3394</v>
      </c>
      <c r="AR343" t="s">
        <v>3394</v>
      </c>
      <c r="AS343" t="s">
        <v>3394</v>
      </c>
      <c r="AT343" t="s">
        <v>3394</v>
      </c>
      <c r="AU343" t="s">
        <v>3394</v>
      </c>
      <c r="AV343" t="s">
        <v>3394</v>
      </c>
      <c r="AW343" t="s">
        <v>3394</v>
      </c>
      <c r="AX343" t="s">
        <v>3394</v>
      </c>
      <c r="AZ343" t="s">
        <v>3394</v>
      </c>
    </row>
    <row r="344" spans="1:52" x14ac:dyDescent="0.3">
      <c r="A344" s="1" t="s">
        <v>4239</v>
      </c>
      <c r="B344" t="s">
        <v>4240</v>
      </c>
      <c r="C344" t="s">
        <v>3963</v>
      </c>
      <c r="D344" t="s">
        <v>3964</v>
      </c>
      <c r="F344" t="s">
        <v>3393</v>
      </c>
      <c r="G344" t="s">
        <v>3394</v>
      </c>
      <c r="H344" t="s">
        <v>3393</v>
      </c>
      <c r="I344" t="s">
        <v>3395</v>
      </c>
      <c r="J344" t="s">
        <v>3395</v>
      </c>
      <c r="K344" t="s">
        <v>3394</v>
      </c>
      <c r="L344" t="s">
        <v>3965</v>
      </c>
      <c r="M344" t="s">
        <v>9820</v>
      </c>
      <c r="N344" t="s">
        <v>9820</v>
      </c>
      <c r="O344" t="s">
        <v>9820</v>
      </c>
      <c r="P344" t="s">
        <v>9821</v>
      </c>
      <c r="Q344">
        <v>1</v>
      </c>
      <c r="R344" t="s">
        <v>3397</v>
      </c>
      <c r="AE344" t="s">
        <v>3394</v>
      </c>
      <c r="AK344" t="s">
        <v>3394</v>
      </c>
      <c r="AM344" t="s">
        <v>3394</v>
      </c>
      <c r="AN344" t="s">
        <v>3394</v>
      </c>
      <c r="AO344" t="s">
        <v>3394</v>
      </c>
      <c r="AP344" t="s">
        <v>3394</v>
      </c>
      <c r="AQ344" t="s">
        <v>3394</v>
      </c>
      <c r="AR344" t="s">
        <v>3394</v>
      </c>
      <c r="AS344" t="s">
        <v>3394</v>
      </c>
      <c r="AT344" t="s">
        <v>3394</v>
      </c>
      <c r="AU344" t="s">
        <v>3394</v>
      </c>
      <c r="AV344" t="s">
        <v>3394</v>
      </c>
      <c r="AW344" t="s">
        <v>3394</v>
      </c>
      <c r="AX344" t="s">
        <v>3394</v>
      </c>
      <c r="AZ344" t="s">
        <v>3394</v>
      </c>
    </row>
    <row r="345" spans="1:52" x14ac:dyDescent="0.3">
      <c r="A345" s="1" t="s">
        <v>4241</v>
      </c>
      <c r="B345" t="s">
        <v>4242</v>
      </c>
      <c r="C345" t="s">
        <v>3963</v>
      </c>
      <c r="D345" t="s">
        <v>3964</v>
      </c>
      <c r="F345" t="s">
        <v>3393</v>
      </c>
      <c r="G345" t="s">
        <v>3394</v>
      </c>
      <c r="H345" t="s">
        <v>3393</v>
      </c>
      <c r="I345" t="s">
        <v>3395</v>
      </c>
      <c r="J345" t="s">
        <v>3395</v>
      </c>
      <c r="K345" t="s">
        <v>3394</v>
      </c>
      <c r="L345" t="s">
        <v>3965</v>
      </c>
      <c r="M345" t="s">
        <v>9820</v>
      </c>
      <c r="N345" t="s">
        <v>9820</v>
      </c>
      <c r="O345" t="s">
        <v>9820</v>
      </c>
      <c r="P345" t="s">
        <v>9821</v>
      </c>
      <c r="Q345">
        <v>1</v>
      </c>
      <c r="R345" t="s">
        <v>3397</v>
      </c>
      <c r="AE345" t="s">
        <v>3394</v>
      </c>
      <c r="AK345" t="s">
        <v>3394</v>
      </c>
      <c r="AM345" t="s">
        <v>3394</v>
      </c>
      <c r="AN345" t="s">
        <v>3394</v>
      </c>
      <c r="AO345" t="s">
        <v>3394</v>
      </c>
      <c r="AP345" t="s">
        <v>3394</v>
      </c>
      <c r="AQ345" t="s">
        <v>3394</v>
      </c>
      <c r="AR345" t="s">
        <v>3394</v>
      </c>
      <c r="AS345" t="s">
        <v>3394</v>
      </c>
      <c r="AT345" t="s">
        <v>3394</v>
      </c>
      <c r="AU345" t="s">
        <v>3394</v>
      </c>
      <c r="AV345" t="s">
        <v>3394</v>
      </c>
      <c r="AW345" t="s">
        <v>3394</v>
      </c>
      <c r="AX345" t="s">
        <v>3394</v>
      </c>
      <c r="AZ345" t="s">
        <v>3394</v>
      </c>
    </row>
    <row r="346" spans="1:52" x14ac:dyDescent="0.3">
      <c r="A346" s="1" t="s">
        <v>4243</v>
      </c>
      <c r="B346" t="s">
        <v>4244</v>
      </c>
      <c r="C346" t="s">
        <v>3963</v>
      </c>
      <c r="D346" t="s">
        <v>3964</v>
      </c>
      <c r="F346" t="s">
        <v>3393</v>
      </c>
      <c r="G346" t="s">
        <v>3394</v>
      </c>
      <c r="H346" t="s">
        <v>3393</v>
      </c>
      <c r="I346" t="s">
        <v>3395</v>
      </c>
      <c r="J346" t="s">
        <v>3395</v>
      </c>
      <c r="K346" t="s">
        <v>3394</v>
      </c>
      <c r="L346" t="s">
        <v>3965</v>
      </c>
      <c r="M346" t="s">
        <v>9820</v>
      </c>
      <c r="N346" t="s">
        <v>9820</v>
      </c>
      <c r="O346" t="s">
        <v>9820</v>
      </c>
      <c r="P346" t="s">
        <v>9821</v>
      </c>
      <c r="Q346">
        <v>1</v>
      </c>
      <c r="R346" t="s">
        <v>3397</v>
      </c>
      <c r="AE346" t="s">
        <v>3394</v>
      </c>
      <c r="AK346" t="s">
        <v>3394</v>
      </c>
      <c r="AM346" t="s">
        <v>3394</v>
      </c>
      <c r="AN346" t="s">
        <v>3394</v>
      </c>
      <c r="AO346" t="s">
        <v>3394</v>
      </c>
      <c r="AP346" t="s">
        <v>3394</v>
      </c>
      <c r="AQ346" t="s">
        <v>3394</v>
      </c>
      <c r="AR346" t="s">
        <v>3394</v>
      </c>
      <c r="AS346" t="s">
        <v>3394</v>
      </c>
      <c r="AT346" t="s">
        <v>3394</v>
      </c>
      <c r="AU346" t="s">
        <v>3394</v>
      </c>
      <c r="AV346" t="s">
        <v>3394</v>
      </c>
      <c r="AW346" t="s">
        <v>3394</v>
      </c>
      <c r="AX346" t="s">
        <v>3394</v>
      </c>
      <c r="AZ346" t="s">
        <v>3394</v>
      </c>
    </row>
    <row r="347" spans="1:52" x14ac:dyDescent="0.3">
      <c r="A347" s="1" t="s">
        <v>4245</v>
      </c>
      <c r="B347" t="s">
        <v>4246</v>
      </c>
      <c r="C347" t="s">
        <v>3963</v>
      </c>
      <c r="D347" t="s">
        <v>3964</v>
      </c>
      <c r="F347" t="s">
        <v>3393</v>
      </c>
      <c r="G347" t="s">
        <v>3394</v>
      </c>
      <c r="H347" t="s">
        <v>3393</v>
      </c>
      <c r="I347" t="s">
        <v>3395</v>
      </c>
      <c r="J347" t="s">
        <v>3395</v>
      </c>
      <c r="K347" t="s">
        <v>3394</v>
      </c>
      <c r="L347" t="s">
        <v>3965</v>
      </c>
      <c r="M347" t="s">
        <v>9820</v>
      </c>
      <c r="N347" t="s">
        <v>9820</v>
      </c>
      <c r="O347" t="s">
        <v>9820</v>
      </c>
      <c r="P347" t="s">
        <v>9821</v>
      </c>
      <c r="Q347">
        <v>1</v>
      </c>
      <c r="R347" t="s">
        <v>3397</v>
      </c>
      <c r="AE347" t="s">
        <v>3394</v>
      </c>
      <c r="AK347" t="s">
        <v>3394</v>
      </c>
      <c r="AM347" t="s">
        <v>3394</v>
      </c>
      <c r="AN347" t="s">
        <v>3394</v>
      </c>
      <c r="AO347" t="s">
        <v>3394</v>
      </c>
      <c r="AP347" t="s">
        <v>3394</v>
      </c>
      <c r="AQ347" t="s">
        <v>3394</v>
      </c>
      <c r="AR347" t="s">
        <v>3394</v>
      </c>
      <c r="AS347" t="s">
        <v>3394</v>
      </c>
      <c r="AT347" t="s">
        <v>3394</v>
      </c>
      <c r="AU347" t="s">
        <v>3394</v>
      </c>
      <c r="AV347" t="s">
        <v>3394</v>
      </c>
      <c r="AW347" t="s">
        <v>3394</v>
      </c>
      <c r="AX347" t="s">
        <v>3394</v>
      </c>
      <c r="AZ347" t="s">
        <v>3394</v>
      </c>
    </row>
    <row r="348" spans="1:52" x14ac:dyDescent="0.3">
      <c r="A348" s="1" t="s">
        <v>4247</v>
      </c>
      <c r="B348" t="s">
        <v>4248</v>
      </c>
      <c r="C348" t="s">
        <v>3963</v>
      </c>
      <c r="D348" t="s">
        <v>3964</v>
      </c>
      <c r="F348" t="s">
        <v>3393</v>
      </c>
      <c r="G348" t="s">
        <v>3394</v>
      </c>
      <c r="H348" t="s">
        <v>3393</v>
      </c>
      <c r="I348" t="s">
        <v>3395</v>
      </c>
      <c r="J348" t="s">
        <v>3395</v>
      </c>
      <c r="K348" t="s">
        <v>3394</v>
      </c>
      <c r="L348" t="s">
        <v>3965</v>
      </c>
      <c r="M348" t="s">
        <v>9820</v>
      </c>
      <c r="N348" t="s">
        <v>9820</v>
      </c>
      <c r="O348" t="s">
        <v>9820</v>
      </c>
      <c r="P348" t="s">
        <v>9821</v>
      </c>
      <c r="Q348">
        <v>1</v>
      </c>
      <c r="R348" t="s">
        <v>3397</v>
      </c>
      <c r="AE348" t="s">
        <v>3394</v>
      </c>
      <c r="AK348" t="s">
        <v>3394</v>
      </c>
      <c r="AM348" t="s">
        <v>3394</v>
      </c>
      <c r="AN348" t="s">
        <v>3394</v>
      </c>
      <c r="AO348" t="s">
        <v>3394</v>
      </c>
      <c r="AP348" t="s">
        <v>3394</v>
      </c>
      <c r="AQ348" t="s">
        <v>3394</v>
      </c>
      <c r="AR348" t="s">
        <v>3394</v>
      </c>
      <c r="AS348" t="s">
        <v>3394</v>
      </c>
      <c r="AT348" t="s">
        <v>3394</v>
      </c>
      <c r="AU348" t="s">
        <v>3394</v>
      </c>
      <c r="AV348" t="s">
        <v>3394</v>
      </c>
      <c r="AW348" t="s">
        <v>3394</v>
      </c>
      <c r="AX348" t="s">
        <v>3394</v>
      </c>
      <c r="AZ348" t="s">
        <v>3394</v>
      </c>
    </row>
    <row r="349" spans="1:52" x14ac:dyDescent="0.3">
      <c r="A349" s="1" t="s">
        <v>4249</v>
      </c>
      <c r="B349" t="s">
        <v>4250</v>
      </c>
      <c r="C349" t="s">
        <v>3963</v>
      </c>
      <c r="D349" t="s">
        <v>3964</v>
      </c>
      <c r="F349" t="s">
        <v>3393</v>
      </c>
      <c r="G349" t="s">
        <v>3394</v>
      </c>
      <c r="H349" t="s">
        <v>3393</v>
      </c>
      <c r="I349" t="s">
        <v>3395</v>
      </c>
      <c r="J349" t="s">
        <v>3395</v>
      </c>
      <c r="K349" t="s">
        <v>3394</v>
      </c>
      <c r="L349" t="s">
        <v>3965</v>
      </c>
      <c r="M349" t="s">
        <v>9820</v>
      </c>
      <c r="N349" t="s">
        <v>9820</v>
      </c>
      <c r="O349" t="s">
        <v>9820</v>
      </c>
      <c r="P349" t="s">
        <v>9821</v>
      </c>
      <c r="Q349">
        <v>1</v>
      </c>
      <c r="R349" t="s">
        <v>3397</v>
      </c>
      <c r="AE349" t="s">
        <v>3394</v>
      </c>
      <c r="AK349" t="s">
        <v>3394</v>
      </c>
      <c r="AM349" t="s">
        <v>3394</v>
      </c>
      <c r="AN349" t="s">
        <v>3394</v>
      </c>
      <c r="AO349" t="s">
        <v>3394</v>
      </c>
      <c r="AP349" t="s">
        <v>3394</v>
      </c>
      <c r="AQ349" t="s">
        <v>3394</v>
      </c>
      <c r="AR349" t="s">
        <v>3394</v>
      </c>
      <c r="AS349" t="s">
        <v>3394</v>
      </c>
      <c r="AT349" t="s">
        <v>3394</v>
      </c>
      <c r="AU349" t="s">
        <v>3394</v>
      </c>
      <c r="AV349" t="s">
        <v>3394</v>
      </c>
      <c r="AW349" t="s">
        <v>3394</v>
      </c>
      <c r="AX349" t="s">
        <v>3394</v>
      </c>
      <c r="AZ349" t="s">
        <v>3394</v>
      </c>
    </row>
    <row r="350" spans="1:52" x14ac:dyDescent="0.3">
      <c r="A350" s="1" t="s">
        <v>4251</v>
      </c>
      <c r="B350" t="s">
        <v>4252</v>
      </c>
      <c r="C350" t="s">
        <v>3963</v>
      </c>
      <c r="D350" t="s">
        <v>3964</v>
      </c>
      <c r="F350" t="s">
        <v>3393</v>
      </c>
      <c r="G350" t="s">
        <v>3394</v>
      </c>
      <c r="H350" t="s">
        <v>3393</v>
      </c>
      <c r="I350" t="s">
        <v>3395</v>
      </c>
      <c r="J350" t="s">
        <v>3395</v>
      </c>
      <c r="K350" t="s">
        <v>3394</v>
      </c>
      <c r="L350" t="s">
        <v>3965</v>
      </c>
      <c r="M350" t="s">
        <v>9820</v>
      </c>
      <c r="N350" t="s">
        <v>9820</v>
      </c>
      <c r="O350" t="s">
        <v>9820</v>
      </c>
      <c r="P350" t="s">
        <v>9821</v>
      </c>
      <c r="Q350">
        <v>1</v>
      </c>
      <c r="R350" t="s">
        <v>3397</v>
      </c>
      <c r="AE350" t="s">
        <v>3394</v>
      </c>
      <c r="AK350" t="s">
        <v>3394</v>
      </c>
      <c r="AM350" t="s">
        <v>3394</v>
      </c>
      <c r="AN350" t="s">
        <v>3394</v>
      </c>
      <c r="AO350" t="s">
        <v>3394</v>
      </c>
      <c r="AP350" t="s">
        <v>3394</v>
      </c>
      <c r="AQ350" t="s">
        <v>3394</v>
      </c>
      <c r="AR350" t="s">
        <v>3394</v>
      </c>
      <c r="AS350" t="s">
        <v>3394</v>
      </c>
      <c r="AT350" t="s">
        <v>3394</v>
      </c>
      <c r="AU350" t="s">
        <v>3394</v>
      </c>
      <c r="AV350" t="s">
        <v>3394</v>
      </c>
      <c r="AW350" t="s">
        <v>3394</v>
      </c>
      <c r="AX350" t="s">
        <v>3394</v>
      </c>
      <c r="AZ350" t="s">
        <v>3394</v>
      </c>
    </row>
    <row r="351" spans="1:52" x14ac:dyDescent="0.3">
      <c r="A351" s="1" t="s">
        <v>4253</v>
      </c>
      <c r="B351" t="s">
        <v>4254</v>
      </c>
      <c r="C351" t="s">
        <v>3963</v>
      </c>
      <c r="D351" t="s">
        <v>3964</v>
      </c>
      <c r="F351" t="s">
        <v>3393</v>
      </c>
      <c r="G351" t="s">
        <v>3394</v>
      </c>
      <c r="H351" t="s">
        <v>3393</v>
      </c>
      <c r="I351" t="s">
        <v>3395</v>
      </c>
      <c r="J351" t="s">
        <v>3395</v>
      </c>
      <c r="K351" t="s">
        <v>3394</v>
      </c>
      <c r="L351" t="s">
        <v>3965</v>
      </c>
      <c r="M351" t="s">
        <v>9820</v>
      </c>
      <c r="N351" t="s">
        <v>9820</v>
      </c>
      <c r="O351" t="s">
        <v>9820</v>
      </c>
      <c r="P351" t="s">
        <v>9821</v>
      </c>
      <c r="Q351">
        <v>1</v>
      </c>
      <c r="R351" t="s">
        <v>3397</v>
      </c>
      <c r="AE351" t="s">
        <v>3394</v>
      </c>
      <c r="AK351" t="s">
        <v>3394</v>
      </c>
      <c r="AM351" t="s">
        <v>3394</v>
      </c>
      <c r="AN351" t="s">
        <v>3394</v>
      </c>
      <c r="AO351" t="s">
        <v>3394</v>
      </c>
      <c r="AP351" t="s">
        <v>3394</v>
      </c>
      <c r="AQ351" t="s">
        <v>3394</v>
      </c>
      <c r="AR351" t="s">
        <v>3394</v>
      </c>
      <c r="AS351" t="s">
        <v>3394</v>
      </c>
      <c r="AT351" t="s">
        <v>3394</v>
      </c>
      <c r="AU351" t="s">
        <v>3394</v>
      </c>
      <c r="AV351" t="s">
        <v>3394</v>
      </c>
      <c r="AW351" t="s">
        <v>3394</v>
      </c>
      <c r="AX351" t="s">
        <v>3394</v>
      </c>
      <c r="AZ351" t="s">
        <v>3394</v>
      </c>
    </row>
    <row r="352" spans="1:52" x14ac:dyDescent="0.3">
      <c r="A352" s="1" t="s">
        <v>4255</v>
      </c>
      <c r="B352" t="s">
        <v>4256</v>
      </c>
      <c r="C352" t="s">
        <v>3963</v>
      </c>
      <c r="D352" t="s">
        <v>3964</v>
      </c>
      <c r="F352" t="s">
        <v>3393</v>
      </c>
      <c r="G352" t="s">
        <v>3394</v>
      </c>
      <c r="H352" t="s">
        <v>3393</v>
      </c>
      <c r="I352" t="s">
        <v>3395</v>
      </c>
      <c r="J352" t="s">
        <v>3395</v>
      </c>
      <c r="K352" t="s">
        <v>3394</v>
      </c>
      <c r="L352" t="s">
        <v>3965</v>
      </c>
      <c r="M352" t="s">
        <v>9820</v>
      </c>
      <c r="N352" t="s">
        <v>9820</v>
      </c>
      <c r="O352" t="s">
        <v>9820</v>
      </c>
      <c r="P352" t="s">
        <v>9821</v>
      </c>
      <c r="Q352">
        <v>1</v>
      </c>
      <c r="R352" t="s">
        <v>3397</v>
      </c>
      <c r="AE352" t="s">
        <v>3394</v>
      </c>
      <c r="AK352" t="s">
        <v>3394</v>
      </c>
      <c r="AM352" t="s">
        <v>3394</v>
      </c>
      <c r="AN352" t="s">
        <v>3394</v>
      </c>
      <c r="AO352" t="s">
        <v>3394</v>
      </c>
      <c r="AP352" t="s">
        <v>3394</v>
      </c>
      <c r="AQ352" t="s">
        <v>3394</v>
      </c>
      <c r="AR352" t="s">
        <v>3394</v>
      </c>
      <c r="AS352" t="s">
        <v>3394</v>
      </c>
      <c r="AT352" t="s">
        <v>3394</v>
      </c>
      <c r="AU352" t="s">
        <v>3394</v>
      </c>
      <c r="AV352" t="s">
        <v>3394</v>
      </c>
      <c r="AW352" t="s">
        <v>3394</v>
      </c>
      <c r="AX352" t="s">
        <v>3394</v>
      </c>
      <c r="AZ352" t="s">
        <v>3394</v>
      </c>
    </row>
    <row r="353" spans="1:52" x14ac:dyDescent="0.3">
      <c r="A353" s="1" t="s">
        <v>4257</v>
      </c>
      <c r="B353" t="s">
        <v>4258</v>
      </c>
      <c r="C353" t="s">
        <v>3963</v>
      </c>
      <c r="D353" t="s">
        <v>3964</v>
      </c>
      <c r="F353" t="s">
        <v>3393</v>
      </c>
      <c r="G353" t="s">
        <v>3394</v>
      </c>
      <c r="H353" t="s">
        <v>3393</v>
      </c>
      <c r="I353" t="s">
        <v>3395</v>
      </c>
      <c r="J353" t="s">
        <v>3395</v>
      </c>
      <c r="K353" t="s">
        <v>3394</v>
      </c>
      <c r="L353" t="s">
        <v>3965</v>
      </c>
      <c r="M353" t="s">
        <v>9820</v>
      </c>
      <c r="N353" t="s">
        <v>9820</v>
      </c>
      <c r="O353" t="s">
        <v>9820</v>
      </c>
      <c r="P353" t="s">
        <v>9821</v>
      </c>
      <c r="Q353">
        <v>1</v>
      </c>
      <c r="R353" t="s">
        <v>3397</v>
      </c>
      <c r="AE353" t="s">
        <v>3394</v>
      </c>
      <c r="AK353" t="s">
        <v>3394</v>
      </c>
      <c r="AM353" t="s">
        <v>3394</v>
      </c>
      <c r="AN353" t="s">
        <v>3394</v>
      </c>
      <c r="AO353" t="s">
        <v>3394</v>
      </c>
      <c r="AP353" t="s">
        <v>3394</v>
      </c>
      <c r="AQ353" t="s">
        <v>3394</v>
      </c>
      <c r="AR353" t="s">
        <v>3394</v>
      </c>
      <c r="AS353" t="s">
        <v>3394</v>
      </c>
      <c r="AT353" t="s">
        <v>3394</v>
      </c>
      <c r="AU353" t="s">
        <v>3394</v>
      </c>
      <c r="AV353" t="s">
        <v>3394</v>
      </c>
      <c r="AW353" t="s">
        <v>3394</v>
      </c>
      <c r="AX353" t="s">
        <v>3394</v>
      </c>
      <c r="AZ353" t="s">
        <v>3394</v>
      </c>
    </row>
    <row r="354" spans="1:52" x14ac:dyDescent="0.3">
      <c r="A354" s="1" t="s">
        <v>4259</v>
      </c>
      <c r="B354" t="s">
        <v>4260</v>
      </c>
      <c r="C354" t="s">
        <v>3963</v>
      </c>
      <c r="D354" t="s">
        <v>3964</v>
      </c>
      <c r="F354" t="s">
        <v>3393</v>
      </c>
      <c r="G354" t="s">
        <v>3394</v>
      </c>
      <c r="H354" t="s">
        <v>3393</v>
      </c>
      <c r="I354" t="s">
        <v>3395</v>
      </c>
      <c r="J354" t="s">
        <v>3395</v>
      </c>
      <c r="K354" t="s">
        <v>3394</v>
      </c>
      <c r="L354" t="s">
        <v>3965</v>
      </c>
      <c r="M354" t="s">
        <v>9820</v>
      </c>
      <c r="N354" t="s">
        <v>9820</v>
      </c>
      <c r="O354" t="s">
        <v>9820</v>
      </c>
      <c r="P354" t="s">
        <v>9821</v>
      </c>
      <c r="Q354">
        <v>1</v>
      </c>
      <c r="R354" t="s">
        <v>3397</v>
      </c>
      <c r="AE354" t="s">
        <v>3394</v>
      </c>
      <c r="AK354" t="s">
        <v>3394</v>
      </c>
      <c r="AM354" t="s">
        <v>3394</v>
      </c>
      <c r="AN354" t="s">
        <v>3394</v>
      </c>
      <c r="AO354" t="s">
        <v>3394</v>
      </c>
      <c r="AP354" t="s">
        <v>3394</v>
      </c>
      <c r="AQ354" t="s">
        <v>3394</v>
      </c>
      <c r="AR354" t="s">
        <v>3394</v>
      </c>
      <c r="AS354" t="s">
        <v>3394</v>
      </c>
      <c r="AT354" t="s">
        <v>3394</v>
      </c>
      <c r="AU354" t="s">
        <v>3394</v>
      </c>
      <c r="AV354" t="s">
        <v>3394</v>
      </c>
      <c r="AW354" t="s">
        <v>3394</v>
      </c>
      <c r="AX354" t="s">
        <v>3394</v>
      </c>
      <c r="AZ354" t="s">
        <v>3394</v>
      </c>
    </row>
    <row r="355" spans="1:52" x14ac:dyDescent="0.3">
      <c r="A355" s="1" t="s">
        <v>4261</v>
      </c>
      <c r="B355" t="s">
        <v>4262</v>
      </c>
      <c r="C355" t="s">
        <v>3963</v>
      </c>
      <c r="D355" t="s">
        <v>3964</v>
      </c>
      <c r="F355" t="s">
        <v>3393</v>
      </c>
      <c r="G355" t="s">
        <v>3394</v>
      </c>
      <c r="H355" t="s">
        <v>3393</v>
      </c>
      <c r="I355" t="s">
        <v>3395</v>
      </c>
      <c r="J355" t="s">
        <v>3395</v>
      </c>
      <c r="K355" t="s">
        <v>3394</v>
      </c>
      <c r="L355" t="s">
        <v>3965</v>
      </c>
      <c r="M355" t="s">
        <v>9820</v>
      </c>
      <c r="N355" t="s">
        <v>9820</v>
      </c>
      <c r="O355" t="s">
        <v>9820</v>
      </c>
      <c r="P355" t="s">
        <v>9821</v>
      </c>
      <c r="Q355">
        <v>1</v>
      </c>
      <c r="R355" t="s">
        <v>3397</v>
      </c>
      <c r="AE355" t="s">
        <v>3394</v>
      </c>
      <c r="AK355" t="s">
        <v>3394</v>
      </c>
      <c r="AM355" t="s">
        <v>3394</v>
      </c>
      <c r="AN355" t="s">
        <v>3394</v>
      </c>
      <c r="AO355" t="s">
        <v>3394</v>
      </c>
      <c r="AP355" t="s">
        <v>3394</v>
      </c>
      <c r="AQ355" t="s">
        <v>3394</v>
      </c>
      <c r="AR355" t="s">
        <v>3394</v>
      </c>
      <c r="AS355" t="s">
        <v>3394</v>
      </c>
      <c r="AT355" t="s">
        <v>3394</v>
      </c>
      <c r="AU355" t="s">
        <v>3394</v>
      </c>
      <c r="AV355" t="s">
        <v>3394</v>
      </c>
      <c r="AW355" t="s">
        <v>3394</v>
      </c>
      <c r="AX355" t="s">
        <v>3394</v>
      </c>
      <c r="AZ355" t="s">
        <v>3394</v>
      </c>
    </row>
    <row r="356" spans="1:52" x14ac:dyDescent="0.3">
      <c r="A356" s="1" t="s">
        <v>4263</v>
      </c>
      <c r="B356" t="s">
        <v>4264</v>
      </c>
      <c r="C356" t="s">
        <v>3963</v>
      </c>
      <c r="D356" t="s">
        <v>3964</v>
      </c>
      <c r="F356" t="s">
        <v>3393</v>
      </c>
      <c r="G356" t="s">
        <v>3394</v>
      </c>
      <c r="H356" t="s">
        <v>3393</v>
      </c>
      <c r="I356" t="s">
        <v>3395</v>
      </c>
      <c r="J356" t="s">
        <v>3395</v>
      </c>
      <c r="K356" t="s">
        <v>3394</v>
      </c>
      <c r="L356" t="s">
        <v>3965</v>
      </c>
      <c r="M356" t="s">
        <v>9820</v>
      </c>
      <c r="N356" t="s">
        <v>9820</v>
      </c>
      <c r="O356" t="s">
        <v>9820</v>
      </c>
      <c r="P356" t="s">
        <v>9821</v>
      </c>
      <c r="Q356">
        <v>1</v>
      </c>
      <c r="R356" t="s">
        <v>3397</v>
      </c>
      <c r="AE356" t="s">
        <v>3394</v>
      </c>
      <c r="AK356" t="s">
        <v>3394</v>
      </c>
      <c r="AM356" t="s">
        <v>3394</v>
      </c>
      <c r="AN356" t="s">
        <v>3394</v>
      </c>
      <c r="AO356" t="s">
        <v>3394</v>
      </c>
      <c r="AP356" t="s">
        <v>3394</v>
      </c>
      <c r="AQ356" t="s">
        <v>3394</v>
      </c>
      <c r="AR356" t="s">
        <v>3394</v>
      </c>
      <c r="AS356" t="s">
        <v>3394</v>
      </c>
      <c r="AT356" t="s">
        <v>3394</v>
      </c>
      <c r="AU356" t="s">
        <v>3394</v>
      </c>
      <c r="AV356" t="s">
        <v>3394</v>
      </c>
      <c r="AW356" t="s">
        <v>3394</v>
      </c>
      <c r="AX356" t="s">
        <v>3394</v>
      </c>
      <c r="AZ356" t="s">
        <v>3394</v>
      </c>
    </row>
    <row r="357" spans="1:52" x14ac:dyDescent="0.3">
      <c r="A357" s="1" t="s">
        <v>4265</v>
      </c>
      <c r="B357" t="s">
        <v>4266</v>
      </c>
      <c r="C357" t="s">
        <v>3963</v>
      </c>
      <c r="D357" t="s">
        <v>3964</v>
      </c>
      <c r="F357" t="s">
        <v>3393</v>
      </c>
      <c r="G357" t="s">
        <v>3394</v>
      </c>
      <c r="H357" t="s">
        <v>3393</v>
      </c>
      <c r="I357" t="s">
        <v>3395</v>
      </c>
      <c r="J357" t="s">
        <v>3395</v>
      </c>
      <c r="K357" t="s">
        <v>3394</v>
      </c>
      <c r="L357" t="s">
        <v>3965</v>
      </c>
      <c r="M357" t="s">
        <v>9820</v>
      </c>
      <c r="N357" t="s">
        <v>9820</v>
      </c>
      <c r="O357" t="s">
        <v>9820</v>
      </c>
      <c r="P357" t="s">
        <v>9821</v>
      </c>
      <c r="Q357">
        <v>1</v>
      </c>
      <c r="R357" t="s">
        <v>3397</v>
      </c>
      <c r="AE357" t="s">
        <v>3394</v>
      </c>
      <c r="AK357" t="s">
        <v>3394</v>
      </c>
      <c r="AM357" t="s">
        <v>3394</v>
      </c>
      <c r="AN357" t="s">
        <v>3394</v>
      </c>
      <c r="AO357" t="s">
        <v>3394</v>
      </c>
      <c r="AP357" t="s">
        <v>3394</v>
      </c>
      <c r="AQ357" t="s">
        <v>3394</v>
      </c>
      <c r="AR357" t="s">
        <v>3394</v>
      </c>
      <c r="AS357" t="s">
        <v>3394</v>
      </c>
      <c r="AT357" t="s">
        <v>3394</v>
      </c>
      <c r="AU357" t="s">
        <v>3394</v>
      </c>
      <c r="AV357" t="s">
        <v>3394</v>
      </c>
      <c r="AW357" t="s">
        <v>3394</v>
      </c>
      <c r="AX357" t="s">
        <v>3394</v>
      </c>
      <c r="AZ357" t="s">
        <v>3394</v>
      </c>
    </row>
    <row r="358" spans="1:52" x14ac:dyDescent="0.3">
      <c r="A358" s="1" t="s">
        <v>4267</v>
      </c>
      <c r="B358" t="s">
        <v>4268</v>
      </c>
      <c r="C358" t="s">
        <v>3963</v>
      </c>
      <c r="D358" t="s">
        <v>3964</v>
      </c>
      <c r="F358" t="s">
        <v>3393</v>
      </c>
      <c r="G358" t="s">
        <v>3394</v>
      </c>
      <c r="H358" t="s">
        <v>3393</v>
      </c>
      <c r="I358" t="s">
        <v>3395</v>
      </c>
      <c r="J358" t="s">
        <v>3395</v>
      </c>
      <c r="K358" t="s">
        <v>3394</v>
      </c>
      <c r="L358" t="s">
        <v>3965</v>
      </c>
      <c r="M358" t="s">
        <v>9820</v>
      </c>
      <c r="N358" t="s">
        <v>9820</v>
      </c>
      <c r="O358" t="s">
        <v>9820</v>
      </c>
      <c r="P358" t="s">
        <v>9821</v>
      </c>
      <c r="Q358">
        <v>1</v>
      </c>
      <c r="R358" t="s">
        <v>3397</v>
      </c>
      <c r="AE358" t="s">
        <v>3394</v>
      </c>
      <c r="AK358" t="s">
        <v>3394</v>
      </c>
      <c r="AM358" t="s">
        <v>3394</v>
      </c>
      <c r="AN358" t="s">
        <v>3394</v>
      </c>
      <c r="AO358" t="s">
        <v>3394</v>
      </c>
      <c r="AP358" t="s">
        <v>3394</v>
      </c>
      <c r="AQ358" t="s">
        <v>3394</v>
      </c>
      <c r="AR358" t="s">
        <v>3394</v>
      </c>
      <c r="AS358" t="s">
        <v>3394</v>
      </c>
      <c r="AT358" t="s">
        <v>3394</v>
      </c>
      <c r="AU358" t="s">
        <v>3394</v>
      </c>
      <c r="AV358" t="s">
        <v>3394</v>
      </c>
      <c r="AW358" t="s">
        <v>3394</v>
      </c>
      <c r="AX358" t="s">
        <v>3394</v>
      </c>
      <c r="AZ358" t="s">
        <v>3394</v>
      </c>
    </row>
    <row r="359" spans="1:52" x14ac:dyDescent="0.3">
      <c r="A359" s="1" t="s">
        <v>4269</v>
      </c>
      <c r="B359" t="s">
        <v>4270</v>
      </c>
      <c r="C359" t="s">
        <v>3963</v>
      </c>
      <c r="D359" t="s">
        <v>3964</v>
      </c>
      <c r="F359" t="s">
        <v>3393</v>
      </c>
      <c r="G359" t="s">
        <v>3394</v>
      </c>
      <c r="H359" t="s">
        <v>3393</v>
      </c>
      <c r="I359" t="s">
        <v>3395</v>
      </c>
      <c r="J359" t="s">
        <v>3395</v>
      </c>
      <c r="K359" t="s">
        <v>3394</v>
      </c>
      <c r="L359" t="s">
        <v>3965</v>
      </c>
      <c r="M359" t="s">
        <v>9820</v>
      </c>
      <c r="N359" t="s">
        <v>9820</v>
      </c>
      <c r="O359" t="s">
        <v>9820</v>
      </c>
      <c r="P359" t="s">
        <v>9821</v>
      </c>
      <c r="Q359">
        <v>1</v>
      </c>
      <c r="R359" t="s">
        <v>3397</v>
      </c>
      <c r="AE359" t="s">
        <v>3394</v>
      </c>
      <c r="AK359" t="s">
        <v>3394</v>
      </c>
      <c r="AM359" t="s">
        <v>3394</v>
      </c>
      <c r="AN359" t="s">
        <v>3394</v>
      </c>
      <c r="AO359" t="s">
        <v>3394</v>
      </c>
      <c r="AP359" t="s">
        <v>3394</v>
      </c>
      <c r="AQ359" t="s">
        <v>3394</v>
      </c>
      <c r="AR359" t="s">
        <v>3394</v>
      </c>
      <c r="AS359" t="s">
        <v>3394</v>
      </c>
      <c r="AT359" t="s">
        <v>3394</v>
      </c>
      <c r="AU359" t="s">
        <v>3394</v>
      </c>
      <c r="AV359" t="s">
        <v>3394</v>
      </c>
      <c r="AW359" t="s">
        <v>3394</v>
      </c>
      <c r="AX359" t="s">
        <v>3394</v>
      </c>
      <c r="AZ359" t="s">
        <v>3394</v>
      </c>
    </row>
    <row r="360" spans="1:52" x14ac:dyDescent="0.3">
      <c r="A360" s="1" t="s">
        <v>4271</v>
      </c>
      <c r="B360" t="s">
        <v>4272</v>
      </c>
      <c r="C360" t="s">
        <v>3963</v>
      </c>
      <c r="D360" t="s">
        <v>3964</v>
      </c>
      <c r="F360" t="s">
        <v>3393</v>
      </c>
      <c r="G360" t="s">
        <v>3394</v>
      </c>
      <c r="H360" t="s">
        <v>3393</v>
      </c>
      <c r="I360" t="s">
        <v>3395</v>
      </c>
      <c r="J360" t="s">
        <v>3395</v>
      </c>
      <c r="K360" t="s">
        <v>3394</v>
      </c>
      <c r="L360" t="s">
        <v>3965</v>
      </c>
      <c r="M360" t="s">
        <v>9820</v>
      </c>
      <c r="N360" t="s">
        <v>9820</v>
      </c>
      <c r="O360" t="s">
        <v>9820</v>
      </c>
      <c r="P360" t="s">
        <v>9821</v>
      </c>
      <c r="Q360">
        <v>1</v>
      </c>
      <c r="R360" t="s">
        <v>3397</v>
      </c>
      <c r="AE360" t="s">
        <v>3394</v>
      </c>
      <c r="AK360" t="s">
        <v>3394</v>
      </c>
      <c r="AM360" t="s">
        <v>3394</v>
      </c>
      <c r="AN360" t="s">
        <v>3394</v>
      </c>
      <c r="AO360" t="s">
        <v>3394</v>
      </c>
      <c r="AP360" t="s">
        <v>3394</v>
      </c>
      <c r="AQ360" t="s">
        <v>3394</v>
      </c>
      <c r="AR360" t="s">
        <v>3394</v>
      </c>
      <c r="AS360" t="s">
        <v>3394</v>
      </c>
      <c r="AT360" t="s">
        <v>3394</v>
      </c>
      <c r="AU360" t="s">
        <v>3394</v>
      </c>
      <c r="AV360" t="s">
        <v>3394</v>
      </c>
      <c r="AW360" t="s">
        <v>3394</v>
      </c>
      <c r="AX360" t="s">
        <v>3394</v>
      </c>
      <c r="AZ360" t="s">
        <v>3394</v>
      </c>
    </row>
    <row r="361" spans="1:52" x14ac:dyDescent="0.3">
      <c r="A361" s="1" t="s">
        <v>4273</v>
      </c>
      <c r="B361" t="s">
        <v>4274</v>
      </c>
      <c r="C361" t="s">
        <v>3963</v>
      </c>
      <c r="D361" t="s">
        <v>3964</v>
      </c>
      <c r="F361" t="s">
        <v>3393</v>
      </c>
      <c r="G361" t="s">
        <v>3394</v>
      </c>
      <c r="H361" t="s">
        <v>3393</v>
      </c>
      <c r="I361" t="s">
        <v>3395</v>
      </c>
      <c r="J361" t="s">
        <v>3395</v>
      </c>
      <c r="K361" t="s">
        <v>3394</v>
      </c>
      <c r="L361" t="s">
        <v>3965</v>
      </c>
      <c r="M361" t="s">
        <v>9820</v>
      </c>
      <c r="N361" t="s">
        <v>9820</v>
      </c>
      <c r="O361" t="s">
        <v>9820</v>
      </c>
      <c r="P361" t="s">
        <v>9821</v>
      </c>
      <c r="Q361">
        <v>1</v>
      </c>
      <c r="R361" t="s">
        <v>3397</v>
      </c>
      <c r="AE361" t="s">
        <v>3394</v>
      </c>
      <c r="AK361" t="s">
        <v>3394</v>
      </c>
      <c r="AM361" t="s">
        <v>3394</v>
      </c>
      <c r="AN361" t="s">
        <v>3394</v>
      </c>
      <c r="AO361" t="s">
        <v>3394</v>
      </c>
      <c r="AP361" t="s">
        <v>3394</v>
      </c>
      <c r="AQ361" t="s">
        <v>3394</v>
      </c>
      <c r="AR361" t="s">
        <v>3394</v>
      </c>
      <c r="AS361" t="s">
        <v>3394</v>
      </c>
      <c r="AT361" t="s">
        <v>3394</v>
      </c>
      <c r="AU361" t="s">
        <v>3394</v>
      </c>
      <c r="AV361" t="s">
        <v>3394</v>
      </c>
      <c r="AW361" t="s">
        <v>3394</v>
      </c>
      <c r="AX361" t="s">
        <v>3394</v>
      </c>
      <c r="AZ361" t="s">
        <v>3394</v>
      </c>
    </row>
    <row r="362" spans="1:52" x14ac:dyDescent="0.3">
      <c r="A362" s="1" t="s">
        <v>4275</v>
      </c>
      <c r="B362" t="s">
        <v>4276</v>
      </c>
      <c r="C362" t="s">
        <v>3963</v>
      </c>
      <c r="D362" t="s">
        <v>3964</v>
      </c>
      <c r="F362" t="s">
        <v>3393</v>
      </c>
      <c r="G362" t="s">
        <v>3394</v>
      </c>
      <c r="H362" t="s">
        <v>3393</v>
      </c>
      <c r="I362" t="s">
        <v>3395</v>
      </c>
      <c r="J362" t="s">
        <v>3395</v>
      </c>
      <c r="K362" t="s">
        <v>3394</v>
      </c>
      <c r="L362" t="s">
        <v>3965</v>
      </c>
      <c r="M362" t="s">
        <v>9820</v>
      </c>
      <c r="N362" t="s">
        <v>9820</v>
      </c>
      <c r="O362" t="s">
        <v>9820</v>
      </c>
      <c r="P362" t="s">
        <v>9821</v>
      </c>
      <c r="Q362">
        <v>1</v>
      </c>
      <c r="R362" t="s">
        <v>3397</v>
      </c>
      <c r="AE362" t="s">
        <v>3394</v>
      </c>
      <c r="AK362" t="s">
        <v>3394</v>
      </c>
      <c r="AM362" t="s">
        <v>3394</v>
      </c>
      <c r="AN362" t="s">
        <v>3394</v>
      </c>
      <c r="AO362" t="s">
        <v>3394</v>
      </c>
      <c r="AP362" t="s">
        <v>3394</v>
      </c>
      <c r="AQ362" t="s">
        <v>3394</v>
      </c>
      <c r="AR362" t="s">
        <v>3394</v>
      </c>
      <c r="AS362" t="s">
        <v>3394</v>
      </c>
      <c r="AT362" t="s">
        <v>3394</v>
      </c>
      <c r="AU362" t="s">
        <v>3394</v>
      </c>
      <c r="AV362" t="s">
        <v>3394</v>
      </c>
      <c r="AW362" t="s">
        <v>3394</v>
      </c>
      <c r="AX362" t="s">
        <v>3394</v>
      </c>
      <c r="AZ362" t="s">
        <v>3394</v>
      </c>
    </row>
    <row r="363" spans="1:52" x14ac:dyDescent="0.3">
      <c r="A363" s="1" t="s">
        <v>4277</v>
      </c>
      <c r="B363" t="s">
        <v>4278</v>
      </c>
      <c r="C363" t="s">
        <v>3963</v>
      </c>
      <c r="D363" t="s">
        <v>3964</v>
      </c>
      <c r="F363" t="s">
        <v>3393</v>
      </c>
      <c r="G363" t="s">
        <v>3394</v>
      </c>
      <c r="H363" t="s">
        <v>3393</v>
      </c>
      <c r="I363" t="s">
        <v>3395</v>
      </c>
      <c r="J363" t="s">
        <v>3395</v>
      </c>
      <c r="K363" t="s">
        <v>3394</v>
      </c>
      <c r="L363" t="s">
        <v>3965</v>
      </c>
      <c r="M363" t="s">
        <v>9820</v>
      </c>
      <c r="N363" t="s">
        <v>9820</v>
      </c>
      <c r="O363" t="s">
        <v>9820</v>
      </c>
      <c r="P363" t="s">
        <v>9821</v>
      </c>
      <c r="Q363">
        <v>1</v>
      </c>
      <c r="R363" t="s">
        <v>3397</v>
      </c>
      <c r="AE363" t="s">
        <v>3394</v>
      </c>
      <c r="AK363" t="s">
        <v>3394</v>
      </c>
      <c r="AM363" t="s">
        <v>3394</v>
      </c>
      <c r="AN363" t="s">
        <v>3394</v>
      </c>
      <c r="AO363" t="s">
        <v>3394</v>
      </c>
      <c r="AP363" t="s">
        <v>3394</v>
      </c>
      <c r="AQ363" t="s">
        <v>3394</v>
      </c>
      <c r="AR363" t="s">
        <v>3394</v>
      </c>
      <c r="AS363" t="s">
        <v>3394</v>
      </c>
      <c r="AT363" t="s">
        <v>3394</v>
      </c>
      <c r="AU363" t="s">
        <v>3394</v>
      </c>
      <c r="AV363" t="s">
        <v>3394</v>
      </c>
      <c r="AW363" t="s">
        <v>3394</v>
      </c>
      <c r="AX363" t="s">
        <v>3394</v>
      </c>
      <c r="AZ363" t="s">
        <v>3394</v>
      </c>
    </row>
    <row r="364" spans="1:52" x14ac:dyDescent="0.3">
      <c r="A364" s="1" t="s">
        <v>4279</v>
      </c>
      <c r="B364" t="s">
        <v>4280</v>
      </c>
      <c r="C364" t="s">
        <v>3963</v>
      </c>
      <c r="D364" t="s">
        <v>3964</v>
      </c>
      <c r="F364" t="s">
        <v>3393</v>
      </c>
      <c r="G364" t="s">
        <v>3394</v>
      </c>
      <c r="H364" t="s">
        <v>3393</v>
      </c>
      <c r="I364" t="s">
        <v>3395</v>
      </c>
      <c r="J364" t="s">
        <v>3395</v>
      </c>
      <c r="K364" t="s">
        <v>3394</v>
      </c>
      <c r="L364" t="s">
        <v>3965</v>
      </c>
      <c r="M364" t="s">
        <v>9820</v>
      </c>
      <c r="N364" t="s">
        <v>9820</v>
      </c>
      <c r="O364" t="s">
        <v>9820</v>
      </c>
      <c r="P364" t="s">
        <v>9821</v>
      </c>
      <c r="Q364">
        <v>1</v>
      </c>
      <c r="R364" t="s">
        <v>3397</v>
      </c>
      <c r="AE364" t="s">
        <v>3394</v>
      </c>
      <c r="AK364" t="s">
        <v>3394</v>
      </c>
      <c r="AM364" t="s">
        <v>3394</v>
      </c>
      <c r="AN364" t="s">
        <v>3394</v>
      </c>
      <c r="AO364" t="s">
        <v>3394</v>
      </c>
      <c r="AP364" t="s">
        <v>3394</v>
      </c>
      <c r="AQ364" t="s">
        <v>3394</v>
      </c>
      <c r="AR364" t="s">
        <v>3394</v>
      </c>
      <c r="AS364" t="s">
        <v>3394</v>
      </c>
      <c r="AT364" t="s">
        <v>3394</v>
      </c>
      <c r="AU364" t="s">
        <v>3394</v>
      </c>
      <c r="AV364" t="s">
        <v>3394</v>
      </c>
      <c r="AW364" t="s">
        <v>3394</v>
      </c>
      <c r="AX364" t="s">
        <v>3394</v>
      </c>
      <c r="AZ364" t="s">
        <v>3394</v>
      </c>
    </row>
    <row r="365" spans="1:52" x14ac:dyDescent="0.3">
      <c r="A365" s="1" t="s">
        <v>4281</v>
      </c>
      <c r="B365" t="s">
        <v>4282</v>
      </c>
      <c r="C365" t="s">
        <v>3963</v>
      </c>
      <c r="D365" t="s">
        <v>3964</v>
      </c>
      <c r="F365" t="s">
        <v>3393</v>
      </c>
      <c r="G365" t="s">
        <v>3394</v>
      </c>
      <c r="H365" t="s">
        <v>3393</v>
      </c>
      <c r="I365" t="s">
        <v>3395</v>
      </c>
      <c r="J365" t="s">
        <v>3395</v>
      </c>
      <c r="K365" t="s">
        <v>3394</v>
      </c>
      <c r="L365" t="s">
        <v>3965</v>
      </c>
      <c r="M365" t="s">
        <v>9820</v>
      </c>
      <c r="N365" t="s">
        <v>9820</v>
      </c>
      <c r="O365" t="s">
        <v>9820</v>
      </c>
      <c r="P365" t="s">
        <v>9821</v>
      </c>
      <c r="Q365">
        <v>1</v>
      </c>
      <c r="R365" t="s">
        <v>3397</v>
      </c>
      <c r="AE365" t="s">
        <v>3394</v>
      </c>
      <c r="AK365" t="s">
        <v>3394</v>
      </c>
      <c r="AM365" t="s">
        <v>3394</v>
      </c>
      <c r="AN365" t="s">
        <v>3394</v>
      </c>
      <c r="AO365" t="s">
        <v>3394</v>
      </c>
      <c r="AP365" t="s">
        <v>3394</v>
      </c>
      <c r="AQ365" t="s">
        <v>3394</v>
      </c>
      <c r="AR365" t="s">
        <v>3394</v>
      </c>
      <c r="AS365" t="s">
        <v>3394</v>
      </c>
      <c r="AT365" t="s">
        <v>3394</v>
      </c>
      <c r="AU365" t="s">
        <v>3394</v>
      </c>
      <c r="AV365" t="s">
        <v>3394</v>
      </c>
      <c r="AW365" t="s">
        <v>3394</v>
      </c>
      <c r="AX365" t="s">
        <v>3394</v>
      </c>
      <c r="AZ365" t="s">
        <v>3394</v>
      </c>
    </row>
    <row r="366" spans="1:52" x14ac:dyDescent="0.3">
      <c r="A366" s="1" t="s">
        <v>4283</v>
      </c>
      <c r="B366" t="s">
        <v>4284</v>
      </c>
      <c r="C366" t="s">
        <v>3963</v>
      </c>
      <c r="D366" t="s">
        <v>3964</v>
      </c>
      <c r="F366" t="s">
        <v>3393</v>
      </c>
      <c r="G366" t="s">
        <v>3394</v>
      </c>
      <c r="H366" t="s">
        <v>3393</v>
      </c>
      <c r="I366" t="s">
        <v>3395</v>
      </c>
      <c r="J366" t="s">
        <v>3395</v>
      </c>
      <c r="K366" t="s">
        <v>3394</v>
      </c>
      <c r="L366" t="s">
        <v>3965</v>
      </c>
      <c r="M366" t="s">
        <v>9820</v>
      </c>
      <c r="N366" t="s">
        <v>9820</v>
      </c>
      <c r="O366" t="s">
        <v>9820</v>
      </c>
      <c r="P366" t="s">
        <v>9821</v>
      </c>
      <c r="Q366">
        <v>1</v>
      </c>
      <c r="R366" t="s">
        <v>3397</v>
      </c>
      <c r="AE366" t="s">
        <v>3394</v>
      </c>
      <c r="AK366" t="s">
        <v>3394</v>
      </c>
      <c r="AM366" t="s">
        <v>3394</v>
      </c>
      <c r="AN366" t="s">
        <v>3394</v>
      </c>
      <c r="AO366" t="s">
        <v>3394</v>
      </c>
      <c r="AP366" t="s">
        <v>3394</v>
      </c>
      <c r="AQ366" t="s">
        <v>3394</v>
      </c>
      <c r="AR366" t="s">
        <v>3394</v>
      </c>
      <c r="AS366" t="s">
        <v>3394</v>
      </c>
      <c r="AT366" t="s">
        <v>3394</v>
      </c>
      <c r="AU366" t="s">
        <v>3394</v>
      </c>
      <c r="AV366" t="s">
        <v>3394</v>
      </c>
      <c r="AW366" t="s">
        <v>3394</v>
      </c>
      <c r="AX366" t="s">
        <v>3394</v>
      </c>
      <c r="AZ366" t="s">
        <v>3394</v>
      </c>
    </row>
    <row r="367" spans="1:52" x14ac:dyDescent="0.3">
      <c r="A367" s="1" t="s">
        <v>4285</v>
      </c>
      <c r="B367" t="s">
        <v>4286</v>
      </c>
      <c r="C367" t="s">
        <v>3963</v>
      </c>
      <c r="D367" t="s">
        <v>3964</v>
      </c>
      <c r="F367" t="s">
        <v>3393</v>
      </c>
      <c r="G367" t="s">
        <v>3394</v>
      </c>
      <c r="H367" t="s">
        <v>3393</v>
      </c>
      <c r="I367" t="s">
        <v>3395</v>
      </c>
      <c r="J367" t="s">
        <v>3395</v>
      </c>
      <c r="K367" t="s">
        <v>3394</v>
      </c>
      <c r="L367" t="s">
        <v>3965</v>
      </c>
      <c r="M367" t="s">
        <v>9820</v>
      </c>
      <c r="N367" t="s">
        <v>9820</v>
      </c>
      <c r="O367" t="s">
        <v>9820</v>
      </c>
      <c r="P367" t="s">
        <v>9821</v>
      </c>
      <c r="Q367">
        <v>1</v>
      </c>
      <c r="R367" t="s">
        <v>3397</v>
      </c>
      <c r="AE367" t="s">
        <v>3394</v>
      </c>
      <c r="AK367" t="s">
        <v>3394</v>
      </c>
      <c r="AM367" t="s">
        <v>3394</v>
      </c>
      <c r="AN367" t="s">
        <v>3394</v>
      </c>
      <c r="AO367" t="s">
        <v>3394</v>
      </c>
      <c r="AP367" t="s">
        <v>3394</v>
      </c>
      <c r="AQ367" t="s">
        <v>3394</v>
      </c>
      <c r="AR367" t="s">
        <v>3394</v>
      </c>
      <c r="AS367" t="s">
        <v>3394</v>
      </c>
      <c r="AT367" t="s">
        <v>3394</v>
      </c>
      <c r="AU367" t="s">
        <v>3394</v>
      </c>
      <c r="AV367" t="s">
        <v>3394</v>
      </c>
      <c r="AW367" t="s">
        <v>3394</v>
      </c>
      <c r="AX367" t="s">
        <v>3394</v>
      </c>
      <c r="AZ367" t="s">
        <v>3394</v>
      </c>
    </row>
    <row r="368" spans="1:52" x14ac:dyDescent="0.3">
      <c r="A368" s="1" t="s">
        <v>4287</v>
      </c>
      <c r="B368" t="s">
        <v>4288</v>
      </c>
      <c r="C368" t="s">
        <v>3963</v>
      </c>
      <c r="D368" t="s">
        <v>3964</v>
      </c>
      <c r="F368" t="s">
        <v>3393</v>
      </c>
      <c r="G368" t="s">
        <v>3394</v>
      </c>
      <c r="H368" t="s">
        <v>3393</v>
      </c>
      <c r="I368" t="s">
        <v>3395</v>
      </c>
      <c r="J368" t="s">
        <v>3395</v>
      </c>
      <c r="K368" t="s">
        <v>3394</v>
      </c>
      <c r="L368" t="s">
        <v>3965</v>
      </c>
      <c r="M368" t="s">
        <v>9820</v>
      </c>
      <c r="N368" t="s">
        <v>9820</v>
      </c>
      <c r="O368" t="s">
        <v>9820</v>
      </c>
      <c r="P368" t="s">
        <v>9821</v>
      </c>
      <c r="Q368">
        <v>1</v>
      </c>
      <c r="R368" t="s">
        <v>3397</v>
      </c>
      <c r="AE368" t="s">
        <v>3394</v>
      </c>
      <c r="AK368" t="s">
        <v>3394</v>
      </c>
      <c r="AM368" t="s">
        <v>3394</v>
      </c>
      <c r="AN368" t="s">
        <v>3394</v>
      </c>
      <c r="AO368" t="s">
        <v>3394</v>
      </c>
      <c r="AP368" t="s">
        <v>3394</v>
      </c>
      <c r="AQ368" t="s">
        <v>3394</v>
      </c>
      <c r="AR368" t="s">
        <v>3394</v>
      </c>
      <c r="AS368" t="s">
        <v>3394</v>
      </c>
      <c r="AT368" t="s">
        <v>3394</v>
      </c>
      <c r="AU368" t="s">
        <v>3394</v>
      </c>
      <c r="AV368" t="s">
        <v>3394</v>
      </c>
      <c r="AW368" t="s">
        <v>3394</v>
      </c>
      <c r="AX368" t="s">
        <v>3394</v>
      </c>
      <c r="AZ368" t="s">
        <v>3394</v>
      </c>
    </row>
    <row r="369" spans="1:52" x14ac:dyDescent="0.3">
      <c r="A369" s="1" t="s">
        <v>4289</v>
      </c>
      <c r="B369" t="s">
        <v>4290</v>
      </c>
      <c r="C369" t="s">
        <v>3963</v>
      </c>
      <c r="D369" t="s">
        <v>3964</v>
      </c>
      <c r="F369" t="s">
        <v>3393</v>
      </c>
      <c r="G369" t="s">
        <v>3394</v>
      </c>
      <c r="H369" t="s">
        <v>3393</v>
      </c>
      <c r="I369" t="s">
        <v>3395</v>
      </c>
      <c r="J369" t="s">
        <v>3395</v>
      </c>
      <c r="K369" t="s">
        <v>3394</v>
      </c>
      <c r="L369" t="s">
        <v>3965</v>
      </c>
      <c r="M369" t="s">
        <v>9820</v>
      </c>
      <c r="N369" t="s">
        <v>9820</v>
      </c>
      <c r="O369" t="s">
        <v>9820</v>
      </c>
      <c r="P369" t="s">
        <v>9821</v>
      </c>
      <c r="Q369">
        <v>1</v>
      </c>
      <c r="R369" t="s">
        <v>3397</v>
      </c>
      <c r="AE369" t="s">
        <v>3394</v>
      </c>
      <c r="AK369" t="s">
        <v>3394</v>
      </c>
      <c r="AM369" t="s">
        <v>3394</v>
      </c>
      <c r="AN369" t="s">
        <v>3394</v>
      </c>
      <c r="AO369" t="s">
        <v>3394</v>
      </c>
      <c r="AP369" t="s">
        <v>3394</v>
      </c>
      <c r="AQ369" t="s">
        <v>3394</v>
      </c>
      <c r="AR369" t="s">
        <v>3394</v>
      </c>
      <c r="AS369" t="s">
        <v>3394</v>
      </c>
      <c r="AT369" t="s">
        <v>3394</v>
      </c>
      <c r="AU369" t="s">
        <v>3394</v>
      </c>
      <c r="AV369" t="s">
        <v>3394</v>
      </c>
      <c r="AW369" t="s">
        <v>3394</v>
      </c>
      <c r="AX369" t="s">
        <v>3394</v>
      </c>
      <c r="AZ369" t="s">
        <v>3394</v>
      </c>
    </row>
    <row r="370" spans="1:52" x14ac:dyDescent="0.3">
      <c r="A370" s="1" t="s">
        <v>4291</v>
      </c>
      <c r="B370" t="s">
        <v>4292</v>
      </c>
      <c r="C370" t="s">
        <v>3963</v>
      </c>
      <c r="D370" t="s">
        <v>3964</v>
      </c>
      <c r="F370" t="s">
        <v>3393</v>
      </c>
      <c r="G370" t="s">
        <v>3394</v>
      </c>
      <c r="H370" t="s">
        <v>3393</v>
      </c>
      <c r="I370" t="s">
        <v>3395</v>
      </c>
      <c r="J370" t="s">
        <v>3395</v>
      </c>
      <c r="K370" t="s">
        <v>3394</v>
      </c>
      <c r="L370" t="s">
        <v>3965</v>
      </c>
      <c r="M370" t="s">
        <v>9820</v>
      </c>
      <c r="N370" t="s">
        <v>9820</v>
      </c>
      <c r="O370" t="s">
        <v>9820</v>
      </c>
      <c r="P370" t="s">
        <v>9821</v>
      </c>
      <c r="Q370">
        <v>1</v>
      </c>
      <c r="R370" t="s">
        <v>3397</v>
      </c>
      <c r="AE370" t="s">
        <v>3394</v>
      </c>
      <c r="AK370" t="s">
        <v>3394</v>
      </c>
      <c r="AM370" t="s">
        <v>3394</v>
      </c>
      <c r="AN370" t="s">
        <v>3394</v>
      </c>
      <c r="AO370" t="s">
        <v>3394</v>
      </c>
      <c r="AP370" t="s">
        <v>3394</v>
      </c>
      <c r="AQ370" t="s">
        <v>3394</v>
      </c>
      <c r="AR370" t="s">
        <v>3394</v>
      </c>
      <c r="AS370" t="s">
        <v>3394</v>
      </c>
      <c r="AT370" t="s">
        <v>3394</v>
      </c>
      <c r="AU370" t="s">
        <v>3394</v>
      </c>
      <c r="AV370" t="s">
        <v>3394</v>
      </c>
      <c r="AW370" t="s">
        <v>3394</v>
      </c>
      <c r="AX370" t="s">
        <v>3394</v>
      </c>
      <c r="AZ370" t="s">
        <v>3394</v>
      </c>
    </row>
    <row r="371" spans="1:52" x14ac:dyDescent="0.3">
      <c r="A371" s="1" t="s">
        <v>3961</v>
      </c>
      <c r="B371" t="s">
        <v>3962</v>
      </c>
      <c r="C371" t="s">
        <v>3963</v>
      </c>
      <c r="D371" t="s">
        <v>3964</v>
      </c>
      <c r="F371" t="s">
        <v>3393</v>
      </c>
      <c r="G371" t="s">
        <v>3394</v>
      </c>
      <c r="H371" t="s">
        <v>3393</v>
      </c>
      <c r="I371" t="s">
        <v>3395</v>
      </c>
      <c r="J371" t="s">
        <v>3395</v>
      </c>
      <c r="K371" t="s">
        <v>3394</v>
      </c>
      <c r="L371" t="s">
        <v>3965</v>
      </c>
      <c r="M371" t="s">
        <v>9820</v>
      </c>
      <c r="N371" t="s">
        <v>9820</v>
      </c>
      <c r="O371" t="s">
        <v>9820</v>
      </c>
      <c r="P371" t="s">
        <v>9821</v>
      </c>
      <c r="Q371">
        <v>1</v>
      </c>
      <c r="R371" t="s">
        <v>3397</v>
      </c>
      <c r="AE371" t="s">
        <v>3394</v>
      </c>
      <c r="AK371" t="s">
        <v>3394</v>
      </c>
      <c r="AM371" t="s">
        <v>3394</v>
      </c>
      <c r="AN371" t="s">
        <v>3394</v>
      </c>
      <c r="AO371" t="s">
        <v>3394</v>
      </c>
      <c r="AP371" t="s">
        <v>3394</v>
      </c>
      <c r="AQ371" t="s">
        <v>3394</v>
      </c>
      <c r="AR371" t="s">
        <v>3394</v>
      </c>
      <c r="AS371" t="s">
        <v>3394</v>
      </c>
      <c r="AT371" t="s">
        <v>3394</v>
      </c>
      <c r="AU371" t="s">
        <v>3394</v>
      </c>
      <c r="AV371" t="s">
        <v>3394</v>
      </c>
      <c r="AW371" t="s">
        <v>3394</v>
      </c>
      <c r="AX371" t="s">
        <v>3394</v>
      </c>
      <c r="AZ371" t="s">
        <v>3394</v>
      </c>
    </row>
    <row r="372" spans="1:52" x14ac:dyDescent="0.3">
      <c r="A372" s="1" t="s">
        <v>3966</v>
      </c>
      <c r="B372" t="s">
        <v>3967</v>
      </c>
      <c r="C372" t="s">
        <v>3963</v>
      </c>
      <c r="D372" t="s">
        <v>3964</v>
      </c>
      <c r="F372" t="s">
        <v>3393</v>
      </c>
      <c r="G372" t="s">
        <v>3394</v>
      </c>
      <c r="H372" t="s">
        <v>3393</v>
      </c>
      <c r="I372" t="s">
        <v>3395</v>
      </c>
      <c r="J372" t="s">
        <v>3395</v>
      </c>
      <c r="K372" t="s">
        <v>3394</v>
      </c>
      <c r="L372" t="s">
        <v>3965</v>
      </c>
      <c r="M372" t="s">
        <v>9820</v>
      </c>
      <c r="N372" t="s">
        <v>9820</v>
      </c>
      <c r="O372" t="s">
        <v>9820</v>
      </c>
      <c r="P372" t="s">
        <v>9821</v>
      </c>
      <c r="Q372">
        <v>1</v>
      </c>
      <c r="R372" t="s">
        <v>3397</v>
      </c>
      <c r="AE372" t="s">
        <v>3394</v>
      </c>
      <c r="AK372" t="s">
        <v>3394</v>
      </c>
      <c r="AM372" t="s">
        <v>3394</v>
      </c>
      <c r="AN372" t="s">
        <v>3394</v>
      </c>
      <c r="AO372" t="s">
        <v>3394</v>
      </c>
      <c r="AP372" t="s">
        <v>3394</v>
      </c>
      <c r="AQ372" t="s">
        <v>3394</v>
      </c>
      <c r="AR372" t="s">
        <v>3394</v>
      </c>
      <c r="AS372" t="s">
        <v>3394</v>
      </c>
      <c r="AT372" t="s">
        <v>3394</v>
      </c>
      <c r="AU372" t="s">
        <v>3394</v>
      </c>
      <c r="AV372" t="s">
        <v>3394</v>
      </c>
      <c r="AW372" t="s">
        <v>3394</v>
      </c>
      <c r="AX372" t="s">
        <v>3394</v>
      </c>
      <c r="AZ372" t="s">
        <v>3394</v>
      </c>
    </row>
    <row r="373" spans="1:52" x14ac:dyDescent="0.3">
      <c r="A373" s="1" t="s">
        <v>3968</v>
      </c>
      <c r="B373" t="s">
        <v>3969</v>
      </c>
      <c r="C373" t="s">
        <v>3963</v>
      </c>
      <c r="D373" t="s">
        <v>3964</v>
      </c>
      <c r="F373" t="s">
        <v>3393</v>
      </c>
      <c r="G373" t="s">
        <v>3394</v>
      </c>
      <c r="H373" t="s">
        <v>3393</v>
      </c>
      <c r="I373" t="s">
        <v>3395</v>
      </c>
      <c r="J373" t="s">
        <v>3395</v>
      </c>
      <c r="K373" t="s">
        <v>3394</v>
      </c>
      <c r="L373" t="s">
        <v>3965</v>
      </c>
      <c r="M373" t="s">
        <v>9820</v>
      </c>
      <c r="N373" t="s">
        <v>9820</v>
      </c>
      <c r="O373" t="s">
        <v>9820</v>
      </c>
      <c r="P373" t="s">
        <v>9821</v>
      </c>
      <c r="Q373">
        <v>1</v>
      </c>
      <c r="R373" t="s">
        <v>3397</v>
      </c>
      <c r="AE373" t="s">
        <v>3394</v>
      </c>
      <c r="AK373" t="s">
        <v>3394</v>
      </c>
      <c r="AM373" t="s">
        <v>3394</v>
      </c>
      <c r="AN373" t="s">
        <v>3394</v>
      </c>
      <c r="AO373" t="s">
        <v>3394</v>
      </c>
      <c r="AP373" t="s">
        <v>3394</v>
      </c>
      <c r="AQ373" t="s">
        <v>3394</v>
      </c>
      <c r="AR373" t="s">
        <v>3394</v>
      </c>
      <c r="AS373" t="s">
        <v>3394</v>
      </c>
      <c r="AT373" t="s">
        <v>3394</v>
      </c>
      <c r="AU373" t="s">
        <v>3394</v>
      </c>
      <c r="AV373" t="s">
        <v>3394</v>
      </c>
      <c r="AW373" t="s">
        <v>3394</v>
      </c>
      <c r="AX373" t="s">
        <v>3394</v>
      </c>
      <c r="AZ373" t="s">
        <v>3394</v>
      </c>
    </row>
    <row r="374" spans="1:52" x14ac:dyDescent="0.3">
      <c r="A374" s="1" t="s">
        <v>3970</v>
      </c>
      <c r="B374" t="s">
        <v>3971</v>
      </c>
      <c r="C374" t="s">
        <v>3963</v>
      </c>
      <c r="D374" t="s">
        <v>3964</v>
      </c>
      <c r="F374" t="s">
        <v>3393</v>
      </c>
      <c r="G374" t="s">
        <v>3394</v>
      </c>
      <c r="H374" t="s">
        <v>3393</v>
      </c>
      <c r="I374" t="s">
        <v>3395</v>
      </c>
      <c r="J374" t="s">
        <v>3395</v>
      </c>
      <c r="K374" t="s">
        <v>3394</v>
      </c>
      <c r="L374" t="s">
        <v>3965</v>
      </c>
      <c r="M374" t="s">
        <v>9820</v>
      </c>
      <c r="N374" t="s">
        <v>9820</v>
      </c>
      <c r="O374" t="s">
        <v>9820</v>
      </c>
      <c r="P374" t="s">
        <v>9821</v>
      </c>
      <c r="Q374">
        <v>1</v>
      </c>
      <c r="R374" t="s">
        <v>3397</v>
      </c>
      <c r="AE374" t="s">
        <v>3394</v>
      </c>
      <c r="AK374" t="s">
        <v>3394</v>
      </c>
      <c r="AM374" t="s">
        <v>3394</v>
      </c>
      <c r="AN374" t="s">
        <v>3394</v>
      </c>
      <c r="AO374" t="s">
        <v>3394</v>
      </c>
      <c r="AP374" t="s">
        <v>3394</v>
      </c>
      <c r="AQ374" t="s">
        <v>3394</v>
      </c>
      <c r="AR374" t="s">
        <v>3394</v>
      </c>
      <c r="AS374" t="s">
        <v>3394</v>
      </c>
      <c r="AT374" t="s">
        <v>3394</v>
      </c>
      <c r="AU374" t="s">
        <v>3394</v>
      </c>
      <c r="AV374" t="s">
        <v>3394</v>
      </c>
      <c r="AW374" t="s">
        <v>3394</v>
      </c>
      <c r="AX374" t="s">
        <v>3394</v>
      </c>
      <c r="AZ374" t="s">
        <v>3394</v>
      </c>
    </row>
    <row r="375" spans="1:52" x14ac:dyDescent="0.3">
      <c r="A375" s="1" t="s">
        <v>3972</v>
      </c>
      <c r="B375" t="s">
        <v>3973</v>
      </c>
      <c r="C375" t="s">
        <v>3963</v>
      </c>
      <c r="D375" t="s">
        <v>3964</v>
      </c>
      <c r="F375" t="s">
        <v>3393</v>
      </c>
      <c r="G375" t="s">
        <v>3394</v>
      </c>
      <c r="H375" t="s">
        <v>3393</v>
      </c>
      <c r="I375" t="s">
        <v>3395</v>
      </c>
      <c r="J375" t="s">
        <v>3395</v>
      </c>
      <c r="K375" t="s">
        <v>3394</v>
      </c>
      <c r="L375" t="s">
        <v>3965</v>
      </c>
      <c r="M375" t="s">
        <v>9820</v>
      </c>
      <c r="N375" t="s">
        <v>9820</v>
      </c>
      <c r="O375" t="s">
        <v>9820</v>
      </c>
      <c r="P375" t="s">
        <v>9821</v>
      </c>
      <c r="Q375">
        <v>1</v>
      </c>
      <c r="R375" t="s">
        <v>3397</v>
      </c>
      <c r="AE375" t="s">
        <v>3394</v>
      </c>
      <c r="AK375" t="s">
        <v>3394</v>
      </c>
      <c r="AM375" t="s">
        <v>3394</v>
      </c>
      <c r="AN375" t="s">
        <v>3394</v>
      </c>
      <c r="AO375" t="s">
        <v>3394</v>
      </c>
      <c r="AP375" t="s">
        <v>3394</v>
      </c>
      <c r="AQ375" t="s">
        <v>3394</v>
      </c>
      <c r="AR375" t="s">
        <v>3394</v>
      </c>
      <c r="AS375" t="s">
        <v>3394</v>
      </c>
      <c r="AT375" t="s">
        <v>3394</v>
      </c>
      <c r="AU375" t="s">
        <v>3394</v>
      </c>
      <c r="AV375" t="s">
        <v>3394</v>
      </c>
      <c r="AW375" t="s">
        <v>3394</v>
      </c>
      <c r="AX375" t="s">
        <v>3394</v>
      </c>
      <c r="AZ375" t="s">
        <v>3394</v>
      </c>
    </row>
    <row r="376" spans="1:52" x14ac:dyDescent="0.3">
      <c r="A376" s="1" t="s">
        <v>3974</v>
      </c>
      <c r="B376" t="s">
        <v>3975</v>
      </c>
      <c r="C376" t="s">
        <v>3963</v>
      </c>
      <c r="D376" t="s">
        <v>3964</v>
      </c>
      <c r="F376" t="s">
        <v>3393</v>
      </c>
      <c r="G376" t="s">
        <v>3394</v>
      </c>
      <c r="H376" t="s">
        <v>3393</v>
      </c>
      <c r="I376" t="s">
        <v>3395</v>
      </c>
      <c r="J376" t="s">
        <v>3395</v>
      </c>
      <c r="K376" t="s">
        <v>3394</v>
      </c>
      <c r="L376" t="s">
        <v>3965</v>
      </c>
      <c r="M376" t="s">
        <v>9820</v>
      </c>
      <c r="N376" t="s">
        <v>9820</v>
      </c>
      <c r="O376" t="s">
        <v>9820</v>
      </c>
      <c r="P376" t="s">
        <v>9821</v>
      </c>
      <c r="Q376">
        <v>1</v>
      </c>
      <c r="R376" t="s">
        <v>3397</v>
      </c>
      <c r="AE376" t="s">
        <v>3394</v>
      </c>
      <c r="AK376" t="s">
        <v>3394</v>
      </c>
      <c r="AM376" t="s">
        <v>3394</v>
      </c>
      <c r="AN376" t="s">
        <v>3394</v>
      </c>
      <c r="AO376" t="s">
        <v>3394</v>
      </c>
      <c r="AP376" t="s">
        <v>3394</v>
      </c>
      <c r="AQ376" t="s">
        <v>3394</v>
      </c>
      <c r="AR376" t="s">
        <v>3394</v>
      </c>
      <c r="AS376" t="s">
        <v>3394</v>
      </c>
      <c r="AT376" t="s">
        <v>3394</v>
      </c>
      <c r="AU376" t="s">
        <v>3394</v>
      </c>
      <c r="AV376" t="s">
        <v>3394</v>
      </c>
      <c r="AW376" t="s">
        <v>3394</v>
      </c>
      <c r="AX376" t="s">
        <v>3394</v>
      </c>
      <c r="AZ376" t="s">
        <v>3394</v>
      </c>
    </row>
    <row r="377" spans="1:52" x14ac:dyDescent="0.3">
      <c r="A377" s="1" t="s">
        <v>3976</v>
      </c>
      <c r="B377" t="s">
        <v>3977</v>
      </c>
      <c r="C377" t="s">
        <v>3963</v>
      </c>
      <c r="D377" t="s">
        <v>3964</v>
      </c>
      <c r="F377" t="s">
        <v>3393</v>
      </c>
      <c r="G377" t="s">
        <v>3394</v>
      </c>
      <c r="H377" t="s">
        <v>3393</v>
      </c>
      <c r="I377" t="s">
        <v>3395</v>
      </c>
      <c r="J377" t="s">
        <v>3395</v>
      </c>
      <c r="K377" t="s">
        <v>3394</v>
      </c>
      <c r="L377" t="s">
        <v>3965</v>
      </c>
      <c r="M377" t="s">
        <v>9820</v>
      </c>
      <c r="N377" t="s">
        <v>9820</v>
      </c>
      <c r="O377" t="s">
        <v>9820</v>
      </c>
      <c r="P377" t="s">
        <v>9821</v>
      </c>
      <c r="Q377">
        <v>1</v>
      </c>
      <c r="R377" t="s">
        <v>3397</v>
      </c>
      <c r="AE377" t="s">
        <v>3394</v>
      </c>
      <c r="AK377" t="s">
        <v>3394</v>
      </c>
      <c r="AM377" t="s">
        <v>3394</v>
      </c>
      <c r="AN377" t="s">
        <v>3394</v>
      </c>
      <c r="AO377" t="s">
        <v>3394</v>
      </c>
      <c r="AP377" t="s">
        <v>3394</v>
      </c>
      <c r="AQ377" t="s">
        <v>3394</v>
      </c>
      <c r="AR377" t="s">
        <v>3394</v>
      </c>
      <c r="AS377" t="s">
        <v>3394</v>
      </c>
      <c r="AT377" t="s">
        <v>3394</v>
      </c>
      <c r="AU377" t="s">
        <v>3394</v>
      </c>
      <c r="AV377" t="s">
        <v>3394</v>
      </c>
      <c r="AW377" t="s">
        <v>3394</v>
      </c>
      <c r="AX377" t="s">
        <v>3394</v>
      </c>
      <c r="AZ377" t="s">
        <v>3394</v>
      </c>
    </row>
    <row r="378" spans="1:52" x14ac:dyDescent="0.3">
      <c r="A378" s="1" t="s">
        <v>3978</v>
      </c>
      <c r="B378" t="s">
        <v>3979</v>
      </c>
      <c r="C378" t="s">
        <v>3963</v>
      </c>
      <c r="D378" t="s">
        <v>3964</v>
      </c>
      <c r="F378" t="s">
        <v>3393</v>
      </c>
      <c r="G378" t="s">
        <v>3394</v>
      </c>
      <c r="H378" t="s">
        <v>3393</v>
      </c>
      <c r="I378" t="s">
        <v>3395</v>
      </c>
      <c r="J378" t="s">
        <v>3395</v>
      </c>
      <c r="K378" t="s">
        <v>3394</v>
      </c>
      <c r="L378" t="s">
        <v>3965</v>
      </c>
      <c r="M378" t="s">
        <v>9820</v>
      </c>
      <c r="N378" t="s">
        <v>9820</v>
      </c>
      <c r="O378" t="s">
        <v>9820</v>
      </c>
      <c r="P378" t="s">
        <v>9821</v>
      </c>
      <c r="Q378">
        <v>1</v>
      </c>
      <c r="R378" t="s">
        <v>3397</v>
      </c>
      <c r="AE378" t="s">
        <v>3394</v>
      </c>
      <c r="AK378" t="s">
        <v>3394</v>
      </c>
      <c r="AM378" t="s">
        <v>3394</v>
      </c>
      <c r="AN378" t="s">
        <v>3394</v>
      </c>
      <c r="AO378" t="s">
        <v>3394</v>
      </c>
      <c r="AP378" t="s">
        <v>3394</v>
      </c>
      <c r="AQ378" t="s">
        <v>3394</v>
      </c>
      <c r="AR378" t="s">
        <v>3394</v>
      </c>
      <c r="AS378" t="s">
        <v>3394</v>
      </c>
      <c r="AT378" t="s">
        <v>3394</v>
      </c>
      <c r="AU378" t="s">
        <v>3394</v>
      </c>
      <c r="AV378" t="s">
        <v>3394</v>
      </c>
      <c r="AW378" t="s">
        <v>3394</v>
      </c>
      <c r="AX378" t="s">
        <v>3394</v>
      </c>
      <c r="AZ378" t="s">
        <v>3394</v>
      </c>
    </row>
    <row r="379" spans="1:52" x14ac:dyDescent="0.3">
      <c r="A379" s="1" t="s">
        <v>3980</v>
      </c>
      <c r="B379" t="s">
        <v>3981</v>
      </c>
      <c r="C379" t="s">
        <v>3963</v>
      </c>
      <c r="D379" t="s">
        <v>3964</v>
      </c>
      <c r="F379" t="s">
        <v>3393</v>
      </c>
      <c r="G379" t="s">
        <v>3394</v>
      </c>
      <c r="H379" t="s">
        <v>3393</v>
      </c>
      <c r="I379" t="s">
        <v>3395</v>
      </c>
      <c r="J379" t="s">
        <v>3395</v>
      </c>
      <c r="K379" t="s">
        <v>3394</v>
      </c>
      <c r="L379" t="s">
        <v>3965</v>
      </c>
      <c r="M379" t="s">
        <v>9820</v>
      </c>
      <c r="N379" t="s">
        <v>9820</v>
      </c>
      <c r="O379" t="s">
        <v>9820</v>
      </c>
      <c r="P379" t="s">
        <v>9821</v>
      </c>
      <c r="Q379">
        <v>1</v>
      </c>
      <c r="R379" t="s">
        <v>3397</v>
      </c>
      <c r="AE379" t="s">
        <v>3394</v>
      </c>
      <c r="AK379" t="s">
        <v>3394</v>
      </c>
      <c r="AM379" t="s">
        <v>3394</v>
      </c>
      <c r="AN379" t="s">
        <v>3394</v>
      </c>
      <c r="AO379" t="s">
        <v>3394</v>
      </c>
      <c r="AP379" t="s">
        <v>3394</v>
      </c>
      <c r="AQ379" t="s">
        <v>3394</v>
      </c>
      <c r="AR379" t="s">
        <v>3394</v>
      </c>
      <c r="AS379" t="s">
        <v>3394</v>
      </c>
      <c r="AT379" t="s">
        <v>3394</v>
      </c>
      <c r="AU379" t="s">
        <v>3394</v>
      </c>
      <c r="AV379" t="s">
        <v>3394</v>
      </c>
      <c r="AW379" t="s">
        <v>3394</v>
      </c>
      <c r="AX379" t="s">
        <v>3394</v>
      </c>
      <c r="AZ379" t="s">
        <v>3394</v>
      </c>
    </row>
    <row r="380" spans="1:52" x14ac:dyDescent="0.3">
      <c r="A380" s="1" t="s">
        <v>3982</v>
      </c>
      <c r="B380" t="s">
        <v>3983</v>
      </c>
      <c r="C380" t="s">
        <v>3963</v>
      </c>
      <c r="D380" t="s">
        <v>3964</v>
      </c>
      <c r="F380" t="s">
        <v>3393</v>
      </c>
      <c r="G380" t="s">
        <v>3394</v>
      </c>
      <c r="H380" t="s">
        <v>3393</v>
      </c>
      <c r="I380" t="s">
        <v>3395</v>
      </c>
      <c r="J380" t="s">
        <v>3395</v>
      </c>
      <c r="K380" t="s">
        <v>3394</v>
      </c>
      <c r="L380" t="s">
        <v>3965</v>
      </c>
      <c r="M380" t="s">
        <v>9820</v>
      </c>
      <c r="N380" t="s">
        <v>9820</v>
      </c>
      <c r="O380" t="s">
        <v>9820</v>
      </c>
      <c r="P380" t="s">
        <v>9821</v>
      </c>
      <c r="Q380">
        <v>1</v>
      </c>
      <c r="R380" t="s">
        <v>3397</v>
      </c>
      <c r="AE380" t="s">
        <v>3394</v>
      </c>
      <c r="AK380" t="s">
        <v>3394</v>
      </c>
      <c r="AM380" t="s">
        <v>3394</v>
      </c>
      <c r="AN380" t="s">
        <v>3394</v>
      </c>
      <c r="AO380" t="s">
        <v>3394</v>
      </c>
      <c r="AP380" t="s">
        <v>3394</v>
      </c>
      <c r="AQ380" t="s">
        <v>3394</v>
      </c>
      <c r="AR380" t="s">
        <v>3394</v>
      </c>
      <c r="AS380" t="s">
        <v>3394</v>
      </c>
      <c r="AT380" t="s">
        <v>3394</v>
      </c>
      <c r="AU380" t="s">
        <v>3394</v>
      </c>
      <c r="AV380" t="s">
        <v>3394</v>
      </c>
      <c r="AW380" t="s">
        <v>3394</v>
      </c>
      <c r="AX380" t="s">
        <v>3394</v>
      </c>
      <c r="AZ380" t="s">
        <v>3394</v>
      </c>
    </row>
    <row r="381" spans="1:52" x14ac:dyDescent="0.3">
      <c r="A381" s="1" t="s">
        <v>3984</v>
      </c>
      <c r="B381" t="s">
        <v>3985</v>
      </c>
      <c r="C381" t="s">
        <v>3963</v>
      </c>
      <c r="D381" t="s">
        <v>3964</v>
      </c>
      <c r="F381" t="s">
        <v>3393</v>
      </c>
      <c r="G381" t="s">
        <v>3394</v>
      </c>
      <c r="H381" t="s">
        <v>3393</v>
      </c>
      <c r="I381" t="s">
        <v>3395</v>
      </c>
      <c r="J381" t="s">
        <v>3395</v>
      </c>
      <c r="K381" t="s">
        <v>3394</v>
      </c>
      <c r="L381" t="s">
        <v>3965</v>
      </c>
      <c r="M381" t="s">
        <v>9820</v>
      </c>
      <c r="N381" t="s">
        <v>9820</v>
      </c>
      <c r="O381" t="s">
        <v>9820</v>
      </c>
      <c r="P381" t="s">
        <v>9821</v>
      </c>
      <c r="Q381">
        <v>1</v>
      </c>
      <c r="R381" t="s">
        <v>3397</v>
      </c>
      <c r="AE381" t="s">
        <v>3394</v>
      </c>
      <c r="AK381" t="s">
        <v>3394</v>
      </c>
      <c r="AM381" t="s">
        <v>3394</v>
      </c>
      <c r="AN381" t="s">
        <v>3394</v>
      </c>
      <c r="AO381" t="s">
        <v>3394</v>
      </c>
      <c r="AP381" t="s">
        <v>3394</v>
      </c>
      <c r="AQ381" t="s">
        <v>3394</v>
      </c>
      <c r="AR381" t="s">
        <v>3394</v>
      </c>
      <c r="AS381" t="s">
        <v>3394</v>
      </c>
      <c r="AT381" t="s">
        <v>3394</v>
      </c>
      <c r="AU381" t="s">
        <v>3394</v>
      </c>
      <c r="AV381" t="s">
        <v>3394</v>
      </c>
      <c r="AW381" t="s">
        <v>3394</v>
      </c>
      <c r="AX381" t="s">
        <v>3394</v>
      </c>
      <c r="AZ381" t="s">
        <v>3394</v>
      </c>
    </row>
    <row r="382" spans="1:52" x14ac:dyDescent="0.3">
      <c r="A382" s="1" t="s">
        <v>3986</v>
      </c>
      <c r="B382" t="s">
        <v>3987</v>
      </c>
      <c r="C382" t="s">
        <v>3963</v>
      </c>
      <c r="D382" t="s">
        <v>3964</v>
      </c>
      <c r="F382" t="s">
        <v>3393</v>
      </c>
      <c r="G382" t="s">
        <v>3394</v>
      </c>
      <c r="H382" t="s">
        <v>3393</v>
      </c>
      <c r="I382" t="s">
        <v>3395</v>
      </c>
      <c r="J382" t="s">
        <v>3395</v>
      </c>
      <c r="K382" t="s">
        <v>3394</v>
      </c>
      <c r="L382" t="s">
        <v>3965</v>
      </c>
      <c r="M382" t="s">
        <v>9820</v>
      </c>
      <c r="N382" t="s">
        <v>9820</v>
      </c>
      <c r="O382" t="s">
        <v>9820</v>
      </c>
      <c r="P382" t="s">
        <v>9821</v>
      </c>
      <c r="Q382">
        <v>1</v>
      </c>
      <c r="R382" t="s">
        <v>3397</v>
      </c>
      <c r="AE382" t="s">
        <v>3394</v>
      </c>
      <c r="AK382" t="s">
        <v>3394</v>
      </c>
      <c r="AM382" t="s">
        <v>3394</v>
      </c>
      <c r="AN382" t="s">
        <v>3394</v>
      </c>
      <c r="AO382" t="s">
        <v>3394</v>
      </c>
      <c r="AP382" t="s">
        <v>3394</v>
      </c>
      <c r="AQ382" t="s">
        <v>3394</v>
      </c>
      <c r="AR382" t="s">
        <v>3394</v>
      </c>
      <c r="AS382" t="s">
        <v>3394</v>
      </c>
      <c r="AT382" t="s">
        <v>3394</v>
      </c>
      <c r="AU382" t="s">
        <v>3394</v>
      </c>
      <c r="AV382" t="s">
        <v>3394</v>
      </c>
      <c r="AW382" t="s">
        <v>3394</v>
      </c>
      <c r="AX382" t="s">
        <v>3394</v>
      </c>
      <c r="AZ382" t="s">
        <v>3394</v>
      </c>
    </row>
    <row r="383" spans="1:52" x14ac:dyDescent="0.3">
      <c r="A383" s="1" t="s">
        <v>3988</v>
      </c>
      <c r="B383" t="s">
        <v>3989</v>
      </c>
      <c r="C383" t="s">
        <v>3963</v>
      </c>
      <c r="D383" t="s">
        <v>3964</v>
      </c>
      <c r="F383" t="s">
        <v>3393</v>
      </c>
      <c r="G383" t="s">
        <v>3394</v>
      </c>
      <c r="H383" t="s">
        <v>3393</v>
      </c>
      <c r="I383" t="s">
        <v>3395</v>
      </c>
      <c r="J383" t="s">
        <v>3395</v>
      </c>
      <c r="K383" t="s">
        <v>3394</v>
      </c>
      <c r="L383" t="s">
        <v>3965</v>
      </c>
      <c r="M383" t="s">
        <v>9820</v>
      </c>
      <c r="N383" t="s">
        <v>9820</v>
      </c>
      <c r="O383" t="s">
        <v>9820</v>
      </c>
      <c r="P383" t="s">
        <v>9821</v>
      </c>
      <c r="Q383">
        <v>1</v>
      </c>
      <c r="R383" t="s">
        <v>3397</v>
      </c>
      <c r="AE383" t="s">
        <v>3394</v>
      </c>
      <c r="AK383" t="s">
        <v>3394</v>
      </c>
      <c r="AM383" t="s">
        <v>3394</v>
      </c>
      <c r="AN383" t="s">
        <v>3394</v>
      </c>
      <c r="AO383" t="s">
        <v>3394</v>
      </c>
      <c r="AP383" t="s">
        <v>3394</v>
      </c>
      <c r="AQ383" t="s">
        <v>3394</v>
      </c>
      <c r="AR383" t="s">
        <v>3394</v>
      </c>
      <c r="AS383" t="s">
        <v>3394</v>
      </c>
      <c r="AT383" t="s">
        <v>3394</v>
      </c>
      <c r="AU383" t="s">
        <v>3394</v>
      </c>
      <c r="AV383" t="s">
        <v>3394</v>
      </c>
      <c r="AW383" t="s">
        <v>3394</v>
      </c>
      <c r="AX383" t="s">
        <v>3394</v>
      </c>
      <c r="AZ383" t="s">
        <v>3394</v>
      </c>
    </row>
    <row r="384" spans="1:52" x14ac:dyDescent="0.3">
      <c r="A384" s="1" t="s">
        <v>3990</v>
      </c>
      <c r="B384" t="s">
        <v>3991</v>
      </c>
      <c r="C384" t="s">
        <v>3963</v>
      </c>
      <c r="D384" t="s">
        <v>3964</v>
      </c>
      <c r="F384" t="s">
        <v>3393</v>
      </c>
      <c r="G384" t="s">
        <v>3394</v>
      </c>
      <c r="H384" t="s">
        <v>3393</v>
      </c>
      <c r="I384" t="s">
        <v>3395</v>
      </c>
      <c r="J384" t="s">
        <v>3395</v>
      </c>
      <c r="K384" t="s">
        <v>3394</v>
      </c>
      <c r="L384" t="s">
        <v>3965</v>
      </c>
      <c r="M384" t="s">
        <v>9820</v>
      </c>
      <c r="N384" t="s">
        <v>9820</v>
      </c>
      <c r="O384" t="s">
        <v>9820</v>
      </c>
      <c r="P384" t="s">
        <v>9821</v>
      </c>
      <c r="Q384">
        <v>1</v>
      </c>
      <c r="R384" t="s">
        <v>3397</v>
      </c>
      <c r="AE384" t="s">
        <v>3394</v>
      </c>
      <c r="AK384" t="s">
        <v>3394</v>
      </c>
      <c r="AM384" t="s">
        <v>3394</v>
      </c>
      <c r="AN384" t="s">
        <v>3394</v>
      </c>
      <c r="AO384" t="s">
        <v>3394</v>
      </c>
      <c r="AP384" t="s">
        <v>3394</v>
      </c>
      <c r="AQ384" t="s">
        <v>3394</v>
      </c>
      <c r="AR384" t="s">
        <v>3394</v>
      </c>
      <c r="AS384" t="s">
        <v>3394</v>
      </c>
      <c r="AT384" t="s">
        <v>3394</v>
      </c>
      <c r="AU384" t="s">
        <v>3394</v>
      </c>
      <c r="AV384" t="s">
        <v>3394</v>
      </c>
      <c r="AW384" t="s">
        <v>3394</v>
      </c>
      <c r="AX384" t="s">
        <v>3394</v>
      </c>
      <c r="AZ384" t="s">
        <v>3394</v>
      </c>
    </row>
    <row r="385" spans="1:52" x14ac:dyDescent="0.3">
      <c r="A385" s="1" t="s">
        <v>3992</v>
      </c>
      <c r="B385" t="s">
        <v>3993</v>
      </c>
      <c r="C385" t="s">
        <v>3963</v>
      </c>
      <c r="D385" t="s">
        <v>3964</v>
      </c>
      <c r="F385" t="s">
        <v>3393</v>
      </c>
      <c r="G385" t="s">
        <v>3394</v>
      </c>
      <c r="H385" t="s">
        <v>3393</v>
      </c>
      <c r="I385" t="s">
        <v>3395</v>
      </c>
      <c r="J385" t="s">
        <v>3395</v>
      </c>
      <c r="K385" t="s">
        <v>3394</v>
      </c>
      <c r="L385" t="s">
        <v>3965</v>
      </c>
      <c r="M385" t="s">
        <v>9820</v>
      </c>
      <c r="N385" t="s">
        <v>9820</v>
      </c>
      <c r="O385" t="s">
        <v>9820</v>
      </c>
      <c r="P385" t="s">
        <v>9821</v>
      </c>
      <c r="Q385">
        <v>1</v>
      </c>
      <c r="R385" t="s">
        <v>3397</v>
      </c>
      <c r="AE385" t="s">
        <v>3394</v>
      </c>
      <c r="AK385" t="s">
        <v>3394</v>
      </c>
      <c r="AM385" t="s">
        <v>3394</v>
      </c>
      <c r="AN385" t="s">
        <v>3394</v>
      </c>
      <c r="AO385" t="s">
        <v>3394</v>
      </c>
      <c r="AP385" t="s">
        <v>3394</v>
      </c>
      <c r="AQ385" t="s">
        <v>3394</v>
      </c>
      <c r="AR385" t="s">
        <v>3394</v>
      </c>
      <c r="AS385" t="s">
        <v>3394</v>
      </c>
      <c r="AT385" t="s">
        <v>3394</v>
      </c>
      <c r="AU385" t="s">
        <v>3394</v>
      </c>
      <c r="AV385" t="s">
        <v>3394</v>
      </c>
      <c r="AW385" t="s">
        <v>3394</v>
      </c>
      <c r="AX385" t="s">
        <v>3394</v>
      </c>
      <c r="AZ385" t="s">
        <v>3394</v>
      </c>
    </row>
    <row r="386" spans="1:52" x14ac:dyDescent="0.3">
      <c r="A386" s="1" t="s">
        <v>3994</v>
      </c>
      <c r="B386" t="s">
        <v>3995</v>
      </c>
      <c r="C386" t="s">
        <v>3963</v>
      </c>
      <c r="D386" t="s">
        <v>3964</v>
      </c>
      <c r="F386" t="s">
        <v>3393</v>
      </c>
      <c r="G386" t="s">
        <v>3394</v>
      </c>
      <c r="H386" t="s">
        <v>3393</v>
      </c>
      <c r="I386" t="s">
        <v>3395</v>
      </c>
      <c r="J386" t="s">
        <v>3395</v>
      </c>
      <c r="K386" t="s">
        <v>3394</v>
      </c>
      <c r="L386" t="s">
        <v>3965</v>
      </c>
      <c r="M386" t="s">
        <v>9820</v>
      </c>
      <c r="N386" t="s">
        <v>9820</v>
      </c>
      <c r="O386" t="s">
        <v>9820</v>
      </c>
      <c r="P386" t="s">
        <v>9821</v>
      </c>
      <c r="Q386">
        <v>1</v>
      </c>
      <c r="R386" t="s">
        <v>3397</v>
      </c>
      <c r="AE386" t="s">
        <v>3394</v>
      </c>
      <c r="AK386" t="s">
        <v>3394</v>
      </c>
      <c r="AM386" t="s">
        <v>3394</v>
      </c>
      <c r="AN386" t="s">
        <v>3394</v>
      </c>
      <c r="AO386" t="s">
        <v>3394</v>
      </c>
      <c r="AP386" t="s">
        <v>3394</v>
      </c>
      <c r="AQ386" t="s">
        <v>3394</v>
      </c>
      <c r="AR386" t="s">
        <v>3394</v>
      </c>
      <c r="AS386" t="s">
        <v>3394</v>
      </c>
      <c r="AT386" t="s">
        <v>3394</v>
      </c>
      <c r="AU386" t="s">
        <v>3394</v>
      </c>
      <c r="AV386" t="s">
        <v>3394</v>
      </c>
      <c r="AW386" t="s">
        <v>3394</v>
      </c>
      <c r="AX386" t="s">
        <v>3394</v>
      </c>
      <c r="AZ386" t="s">
        <v>3394</v>
      </c>
    </row>
    <row r="387" spans="1:52" x14ac:dyDescent="0.3">
      <c r="A387" s="1" t="s">
        <v>3996</v>
      </c>
      <c r="B387" t="s">
        <v>3997</v>
      </c>
      <c r="C387" t="s">
        <v>3963</v>
      </c>
      <c r="D387" t="s">
        <v>3964</v>
      </c>
      <c r="F387" t="s">
        <v>3393</v>
      </c>
      <c r="G387" t="s">
        <v>3394</v>
      </c>
      <c r="H387" t="s">
        <v>3393</v>
      </c>
      <c r="I387" t="s">
        <v>3395</v>
      </c>
      <c r="J387" t="s">
        <v>3395</v>
      </c>
      <c r="K387" t="s">
        <v>3394</v>
      </c>
      <c r="L387" t="s">
        <v>3965</v>
      </c>
      <c r="M387" t="s">
        <v>9820</v>
      </c>
      <c r="N387" t="s">
        <v>9820</v>
      </c>
      <c r="O387" t="s">
        <v>9820</v>
      </c>
      <c r="P387" t="s">
        <v>9821</v>
      </c>
      <c r="Q387">
        <v>1</v>
      </c>
      <c r="R387" t="s">
        <v>3397</v>
      </c>
      <c r="AE387" t="s">
        <v>3394</v>
      </c>
      <c r="AK387" t="s">
        <v>3394</v>
      </c>
      <c r="AM387" t="s">
        <v>3394</v>
      </c>
      <c r="AN387" t="s">
        <v>3394</v>
      </c>
      <c r="AO387" t="s">
        <v>3394</v>
      </c>
      <c r="AP387" t="s">
        <v>3394</v>
      </c>
      <c r="AQ387" t="s">
        <v>3394</v>
      </c>
      <c r="AR387" t="s">
        <v>3394</v>
      </c>
      <c r="AS387" t="s">
        <v>3394</v>
      </c>
      <c r="AT387" t="s">
        <v>3394</v>
      </c>
      <c r="AU387" t="s">
        <v>3394</v>
      </c>
      <c r="AV387" t="s">
        <v>3394</v>
      </c>
      <c r="AW387" t="s">
        <v>3394</v>
      </c>
      <c r="AX387" t="s">
        <v>3394</v>
      </c>
      <c r="AZ387" t="s">
        <v>3394</v>
      </c>
    </row>
    <row r="388" spans="1:52" x14ac:dyDescent="0.3">
      <c r="A388" s="1" t="s">
        <v>3998</v>
      </c>
      <c r="B388" t="s">
        <v>3999</v>
      </c>
      <c r="C388" t="s">
        <v>3963</v>
      </c>
      <c r="D388" t="s">
        <v>3964</v>
      </c>
      <c r="F388" t="s">
        <v>3393</v>
      </c>
      <c r="G388" t="s">
        <v>3394</v>
      </c>
      <c r="H388" t="s">
        <v>3393</v>
      </c>
      <c r="I388" t="s">
        <v>3395</v>
      </c>
      <c r="J388" t="s">
        <v>3395</v>
      </c>
      <c r="K388" t="s">
        <v>3394</v>
      </c>
      <c r="L388" t="s">
        <v>3965</v>
      </c>
      <c r="M388" t="s">
        <v>9820</v>
      </c>
      <c r="N388" t="s">
        <v>9820</v>
      </c>
      <c r="O388" t="s">
        <v>9820</v>
      </c>
      <c r="P388" t="s">
        <v>9821</v>
      </c>
      <c r="Q388">
        <v>1</v>
      </c>
      <c r="R388" t="s">
        <v>3397</v>
      </c>
      <c r="AE388" t="s">
        <v>3394</v>
      </c>
      <c r="AK388" t="s">
        <v>3394</v>
      </c>
      <c r="AM388" t="s">
        <v>3394</v>
      </c>
      <c r="AN388" t="s">
        <v>3394</v>
      </c>
      <c r="AO388" t="s">
        <v>3394</v>
      </c>
      <c r="AP388" t="s">
        <v>3394</v>
      </c>
      <c r="AQ388" t="s">
        <v>3394</v>
      </c>
      <c r="AR388" t="s">
        <v>3394</v>
      </c>
      <c r="AS388" t="s">
        <v>3394</v>
      </c>
      <c r="AT388" t="s">
        <v>3394</v>
      </c>
      <c r="AU388" t="s">
        <v>3394</v>
      </c>
      <c r="AV388" t="s">
        <v>3394</v>
      </c>
      <c r="AW388" t="s">
        <v>3394</v>
      </c>
      <c r="AX388" t="s">
        <v>3394</v>
      </c>
      <c r="AZ388" t="s">
        <v>3394</v>
      </c>
    </row>
    <row r="389" spans="1:52" x14ac:dyDescent="0.3">
      <c r="A389" s="1" t="s">
        <v>4000</v>
      </c>
      <c r="B389" t="s">
        <v>4001</v>
      </c>
      <c r="C389" t="s">
        <v>3963</v>
      </c>
      <c r="D389" t="s">
        <v>3964</v>
      </c>
      <c r="F389" t="s">
        <v>3393</v>
      </c>
      <c r="G389" t="s">
        <v>3394</v>
      </c>
      <c r="H389" t="s">
        <v>3393</v>
      </c>
      <c r="I389" t="s">
        <v>3395</v>
      </c>
      <c r="J389" t="s">
        <v>3395</v>
      </c>
      <c r="K389" t="s">
        <v>3394</v>
      </c>
      <c r="L389" t="s">
        <v>3965</v>
      </c>
      <c r="M389" t="s">
        <v>9820</v>
      </c>
      <c r="N389" t="s">
        <v>9820</v>
      </c>
      <c r="O389" t="s">
        <v>9820</v>
      </c>
      <c r="P389" t="s">
        <v>9821</v>
      </c>
      <c r="Q389">
        <v>1</v>
      </c>
      <c r="R389" t="s">
        <v>3397</v>
      </c>
      <c r="AE389" t="s">
        <v>3394</v>
      </c>
      <c r="AK389" t="s">
        <v>3394</v>
      </c>
      <c r="AM389" t="s">
        <v>3394</v>
      </c>
      <c r="AN389" t="s">
        <v>3394</v>
      </c>
      <c r="AO389" t="s">
        <v>3394</v>
      </c>
      <c r="AP389" t="s">
        <v>3394</v>
      </c>
      <c r="AQ389" t="s">
        <v>3394</v>
      </c>
      <c r="AR389" t="s">
        <v>3394</v>
      </c>
      <c r="AS389" t="s">
        <v>3394</v>
      </c>
      <c r="AT389" t="s">
        <v>3394</v>
      </c>
      <c r="AU389" t="s">
        <v>3394</v>
      </c>
      <c r="AV389" t="s">
        <v>3394</v>
      </c>
      <c r="AW389" t="s">
        <v>3394</v>
      </c>
      <c r="AX389" t="s">
        <v>3394</v>
      </c>
      <c r="AZ389" t="s">
        <v>3394</v>
      </c>
    </row>
    <row r="390" spans="1:52" x14ac:dyDescent="0.3">
      <c r="A390" s="1" t="s">
        <v>4002</v>
      </c>
      <c r="B390" t="s">
        <v>4003</v>
      </c>
      <c r="C390" t="s">
        <v>649</v>
      </c>
      <c r="D390" t="s">
        <v>4004</v>
      </c>
      <c r="F390" t="s">
        <v>3393</v>
      </c>
      <c r="G390" t="s">
        <v>3394</v>
      </c>
      <c r="H390" t="s">
        <v>3393</v>
      </c>
      <c r="I390" t="s">
        <v>3395</v>
      </c>
      <c r="J390" t="s">
        <v>3395</v>
      </c>
      <c r="K390" t="s">
        <v>3394</v>
      </c>
      <c r="L390" t="s">
        <v>3965</v>
      </c>
      <c r="M390" t="s">
        <v>9820</v>
      </c>
      <c r="N390" t="s">
        <v>9820</v>
      </c>
      <c r="O390" t="s">
        <v>9820</v>
      </c>
      <c r="P390" t="s">
        <v>9821</v>
      </c>
      <c r="Q390">
        <v>1</v>
      </c>
      <c r="R390" t="s">
        <v>3397</v>
      </c>
      <c r="AE390" t="s">
        <v>3394</v>
      </c>
      <c r="AK390" t="s">
        <v>3394</v>
      </c>
      <c r="AM390" t="s">
        <v>3394</v>
      </c>
      <c r="AN390" t="s">
        <v>3394</v>
      </c>
      <c r="AO390" t="s">
        <v>3394</v>
      </c>
      <c r="AP390" t="s">
        <v>3394</v>
      </c>
      <c r="AQ390" t="s">
        <v>3394</v>
      </c>
      <c r="AR390" t="s">
        <v>3394</v>
      </c>
      <c r="AS390" t="s">
        <v>3394</v>
      </c>
      <c r="AT390" t="s">
        <v>3394</v>
      </c>
      <c r="AU390" t="s">
        <v>3394</v>
      </c>
      <c r="AV390" t="s">
        <v>3394</v>
      </c>
      <c r="AW390" t="s">
        <v>3394</v>
      </c>
      <c r="AX390" t="s">
        <v>3394</v>
      </c>
      <c r="AZ390" t="s">
        <v>3394</v>
      </c>
    </row>
    <row r="391" spans="1:52" x14ac:dyDescent="0.3">
      <c r="A391" s="1" t="s">
        <v>4005</v>
      </c>
      <c r="B391" t="s">
        <v>4006</v>
      </c>
      <c r="C391" t="s">
        <v>649</v>
      </c>
      <c r="D391" t="s">
        <v>4004</v>
      </c>
      <c r="F391" t="s">
        <v>3393</v>
      </c>
      <c r="G391" t="s">
        <v>3394</v>
      </c>
      <c r="H391" t="s">
        <v>3393</v>
      </c>
      <c r="I391" t="s">
        <v>3395</v>
      </c>
      <c r="J391" t="s">
        <v>3395</v>
      </c>
      <c r="K391" t="s">
        <v>3394</v>
      </c>
      <c r="L391" t="s">
        <v>3965</v>
      </c>
      <c r="M391" t="s">
        <v>9820</v>
      </c>
      <c r="N391" t="s">
        <v>9820</v>
      </c>
      <c r="O391" t="s">
        <v>9820</v>
      </c>
      <c r="P391" t="s">
        <v>9821</v>
      </c>
      <c r="Q391">
        <v>1</v>
      </c>
      <c r="R391" t="s">
        <v>3397</v>
      </c>
      <c r="AE391" t="s">
        <v>3394</v>
      </c>
      <c r="AK391" t="s">
        <v>3394</v>
      </c>
      <c r="AM391" t="s">
        <v>3394</v>
      </c>
      <c r="AN391" t="s">
        <v>3394</v>
      </c>
      <c r="AO391" t="s">
        <v>3394</v>
      </c>
      <c r="AP391" t="s">
        <v>3394</v>
      </c>
      <c r="AQ391" t="s">
        <v>3394</v>
      </c>
      <c r="AR391" t="s">
        <v>3394</v>
      </c>
      <c r="AS391" t="s">
        <v>3394</v>
      </c>
      <c r="AT391" t="s">
        <v>3394</v>
      </c>
      <c r="AU391" t="s">
        <v>3394</v>
      </c>
      <c r="AV391" t="s">
        <v>3394</v>
      </c>
      <c r="AW391" t="s">
        <v>3394</v>
      </c>
      <c r="AX391" t="s">
        <v>3394</v>
      </c>
      <c r="AZ391" t="s">
        <v>3394</v>
      </c>
    </row>
    <row r="392" spans="1:52" x14ac:dyDescent="0.3">
      <c r="A392" s="1" t="s">
        <v>4007</v>
      </c>
      <c r="B392" t="s">
        <v>4008</v>
      </c>
      <c r="C392" t="s">
        <v>649</v>
      </c>
      <c r="D392" t="s">
        <v>4004</v>
      </c>
      <c r="F392" t="s">
        <v>3393</v>
      </c>
      <c r="G392" t="s">
        <v>3394</v>
      </c>
      <c r="H392" t="s">
        <v>3393</v>
      </c>
      <c r="I392" t="s">
        <v>3395</v>
      </c>
      <c r="J392" t="s">
        <v>3395</v>
      </c>
      <c r="K392" t="s">
        <v>3394</v>
      </c>
      <c r="L392" t="s">
        <v>3965</v>
      </c>
      <c r="M392" t="s">
        <v>9820</v>
      </c>
      <c r="N392" t="s">
        <v>9820</v>
      </c>
      <c r="O392" t="s">
        <v>9820</v>
      </c>
      <c r="P392" t="s">
        <v>9821</v>
      </c>
      <c r="Q392">
        <v>1</v>
      </c>
      <c r="R392" t="s">
        <v>3397</v>
      </c>
      <c r="AE392" t="s">
        <v>3394</v>
      </c>
      <c r="AK392" t="s">
        <v>3394</v>
      </c>
      <c r="AM392" t="s">
        <v>3394</v>
      </c>
      <c r="AN392" t="s">
        <v>3394</v>
      </c>
      <c r="AO392" t="s">
        <v>3394</v>
      </c>
      <c r="AP392" t="s">
        <v>3394</v>
      </c>
      <c r="AQ392" t="s">
        <v>3394</v>
      </c>
      <c r="AR392" t="s">
        <v>3394</v>
      </c>
      <c r="AS392" t="s">
        <v>3394</v>
      </c>
      <c r="AT392" t="s">
        <v>3394</v>
      </c>
      <c r="AU392" t="s">
        <v>3394</v>
      </c>
      <c r="AV392" t="s">
        <v>3394</v>
      </c>
      <c r="AW392" t="s">
        <v>3394</v>
      </c>
      <c r="AX392" t="s">
        <v>3394</v>
      </c>
      <c r="AZ392" t="s">
        <v>3394</v>
      </c>
    </row>
    <row r="393" spans="1:52" x14ac:dyDescent="0.3">
      <c r="A393" s="1" t="s">
        <v>4009</v>
      </c>
      <c r="B393" t="s">
        <v>4010</v>
      </c>
      <c r="C393" t="s">
        <v>649</v>
      </c>
      <c r="D393" t="s">
        <v>4004</v>
      </c>
      <c r="F393" t="s">
        <v>3393</v>
      </c>
      <c r="G393" t="s">
        <v>3394</v>
      </c>
      <c r="H393" t="s">
        <v>3393</v>
      </c>
      <c r="I393" t="s">
        <v>3395</v>
      </c>
      <c r="J393" t="s">
        <v>3395</v>
      </c>
      <c r="K393" t="s">
        <v>3394</v>
      </c>
      <c r="L393" t="s">
        <v>3965</v>
      </c>
      <c r="M393" t="s">
        <v>9820</v>
      </c>
      <c r="N393" t="s">
        <v>9820</v>
      </c>
      <c r="O393" t="s">
        <v>9820</v>
      </c>
      <c r="P393" t="s">
        <v>9821</v>
      </c>
      <c r="Q393">
        <v>1</v>
      </c>
      <c r="R393" t="s">
        <v>3397</v>
      </c>
      <c r="AE393" t="s">
        <v>3394</v>
      </c>
      <c r="AK393" t="s">
        <v>3394</v>
      </c>
      <c r="AM393" t="s">
        <v>3394</v>
      </c>
      <c r="AN393" t="s">
        <v>3394</v>
      </c>
      <c r="AO393" t="s">
        <v>3394</v>
      </c>
      <c r="AP393" t="s">
        <v>3394</v>
      </c>
      <c r="AQ393" t="s">
        <v>3394</v>
      </c>
      <c r="AR393" t="s">
        <v>3394</v>
      </c>
      <c r="AS393" t="s">
        <v>3394</v>
      </c>
      <c r="AT393" t="s">
        <v>3394</v>
      </c>
      <c r="AU393" t="s">
        <v>3394</v>
      </c>
      <c r="AV393" t="s">
        <v>3394</v>
      </c>
      <c r="AW393" t="s">
        <v>3394</v>
      </c>
      <c r="AX393" t="s">
        <v>3394</v>
      </c>
      <c r="AZ393" t="s">
        <v>3394</v>
      </c>
    </row>
    <row r="394" spans="1:52" x14ac:dyDescent="0.3">
      <c r="A394" s="1" t="s">
        <v>4011</v>
      </c>
      <c r="B394" t="s">
        <v>4012</v>
      </c>
      <c r="C394" t="s">
        <v>649</v>
      </c>
      <c r="D394" t="s">
        <v>4004</v>
      </c>
      <c r="F394" t="s">
        <v>3393</v>
      </c>
      <c r="G394" t="s">
        <v>3394</v>
      </c>
      <c r="H394" t="s">
        <v>3393</v>
      </c>
      <c r="I394" t="s">
        <v>3395</v>
      </c>
      <c r="J394" t="s">
        <v>3395</v>
      </c>
      <c r="K394" t="s">
        <v>3394</v>
      </c>
      <c r="L394" t="s">
        <v>3965</v>
      </c>
      <c r="M394" t="s">
        <v>9820</v>
      </c>
      <c r="N394" t="s">
        <v>9820</v>
      </c>
      <c r="O394" t="s">
        <v>9820</v>
      </c>
      <c r="P394" t="s">
        <v>9821</v>
      </c>
      <c r="Q394">
        <v>1</v>
      </c>
      <c r="R394" t="s">
        <v>3397</v>
      </c>
      <c r="AE394" t="s">
        <v>3394</v>
      </c>
      <c r="AK394" t="s">
        <v>3394</v>
      </c>
      <c r="AM394" t="s">
        <v>3394</v>
      </c>
      <c r="AN394" t="s">
        <v>3394</v>
      </c>
      <c r="AO394" t="s">
        <v>3394</v>
      </c>
      <c r="AP394" t="s">
        <v>3394</v>
      </c>
      <c r="AQ394" t="s">
        <v>3394</v>
      </c>
      <c r="AR394" t="s">
        <v>3394</v>
      </c>
      <c r="AS394" t="s">
        <v>3394</v>
      </c>
      <c r="AT394" t="s">
        <v>3394</v>
      </c>
      <c r="AU394" t="s">
        <v>3394</v>
      </c>
      <c r="AV394" t="s">
        <v>3394</v>
      </c>
      <c r="AW394" t="s">
        <v>3394</v>
      </c>
      <c r="AX394" t="s">
        <v>3394</v>
      </c>
      <c r="AZ394" t="s">
        <v>3394</v>
      </c>
    </row>
    <row r="395" spans="1:52" x14ac:dyDescent="0.3">
      <c r="A395" s="1" t="s">
        <v>4013</v>
      </c>
      <c r="B395" t="s">
        <v>4014</v>
      </c>
      <c r="C395" t="s">
        <v>649</v>
      </c>
      <c r="D395" t="s">
        <v>4004</v>
      </c>
      <c r="F395" t="s">
        <v>3393</v>
      </c>
      <c r="G395" t="s">
        <v>3394</v>
      </c>
      <c r="H395" t="s">
        <v>3393</v>
      </c>
      <c r="I395" t="s">
        <v>3395</v>
      </c>
      <c r="J395" t="s">
        <v>3395</v>
      </c>
      <c r="K395" t="s">
        <v>3394</v>
      </c>
      <c r="L395" t="s">
        <v>3965</v>
      </c>
      <c r="M395" t="s">
        <v>9820</v>
      </c>
      <c r="N395" t="s">
        <v>9820</v>
      </c>
      <c r="O395" t="s">
        <v>9820</v>
      </c>
      <c r="P395" t="s">
        <v>9821</v>
      </c>
      <c r="Q395">
        <v>1</v>
      </c>
      <c r="R395" t="s">
        <v>3397</v>
      </c>
      <c r="AE395" t="s">
        <v>3394</v>
      </c>
      <c r="AK395" t="s">
        <v>3394</v>
      </c>
      <c r="AM395" t="s">
        <v>3394</v>
      </c>
      <c r="AN395" t="s">
        <v>3394</v>
      </c>
      <c r="AO395" t="s">
        <v>3394</v>
      </c>
      <c r="AP395" t="s">
        <v>3394</v>
      </c>
      <c r="AQ395" t="s">
        <v>3394</v>
      </c>
      <c r="AR395" t="s">
        <v>3394</v>
      </c>
      <c r="AS395" t="s">
        <v>3394</v>
      </c>
      <c r="AT395" t="s">
        <v>3394</v>
      </c>
      <c r="AU395" t="s">
        <v>3394</v>
      </c>
      <c r="AV395" t="s">
        <v>3394</v>
      </c>
      <c r="AW395" t="s">
        <v>3394</v>
      </c>
      <c r="AX395" t="s">
        <v>3394</v>
      </c>
      <c r="AZ395" t="s">
        <v>3394</v>
      </c>
    </row>
    <row r="396" spans="1:52" x14ac:dyDescent="0.3">
      <c r="A396" s="1" t="s">
        <v>4015</v>
      </c>
      <c r="B396" t="s">
        <v>4016</v>
      </c>
      <c r="C396" t="s">
        <v>649</v>
      </c>
      <c r="D396" t="s">
        <v>4004</v>
      </c>
      <c r="F396" t="s">
        <v>3393</v>
      </c>
      <c r="G396" t="s">
        <v>3394</v>
      </c>
      <c r="H396" t="s">
        <v>3393</v>
      </c>
      <c r="I396" t="s">
        <v>3395</v>
      </c>
      <c r="J396" t="s">
        <v>3395</v>
      </c>
      <c r="K396" t="s">
        <v>3394</v>
      </c>
      <c r="L396" t="s">
        <v>3965</v>
      </c>
      <c r="M396" t="s">
        <v>9820</v>
      </c>
      <c r="N396" t="s">
        <v>9820</v>
      </c>
      <c r="O396" t="s">
        <v>9820</v>
      </c>
      <c r="P396" t="s">
        <v>9821</v>
      </c>
      <c r="Q396">
        <v>1</v>
      </c>
      <c r="R396" t="s">
        <v>3397</v>
      </c>
      <c r="AE396" t="s">
        <v>3394</v>
      </c>
      <c r="AK396" t="s">
        <v>3394</v>
      </c>
      <c r="AM396" t="s">
        <v>3394</v>
      </c>
      <c r="AN396" t="s">
        <v>3394</v>
      </c>
      <c r="AO396" t="s">
        <v>3394</v>
      </c>
      <c r="AP396" t="s">
        <v>3394</v>
      </c>
      <c r="AQ396" t="s">
        <v>3394</v>
      </c>
      <c r="AR396" t="s">
        <v>3394</v>
      </c>
      <c r="AS396" t="s">
        <v>3394</v>
      </c>
      <c r="AT396" t="s">
        <v>3394</v>
      </c>
      <c r="AU396" t="s">
        <v>3394</v>
      </c>
      <c r="AV396" t="s">
        <v>3394</v>
      </c>
      <c r="AW396" t="s">
        <v>3394</v>
      </c>
      <c r="AX396" t="s">
        <v>3394</v>
      </c>
      <c r="AZ396" t="s">
        <v>3394</v>
      </c>
    </row>
    <row r="397" spans="1:52" x14ac:dyDescent="0.3">
      <c r="A397" s="1" t="s">
        <v>4017</v>
      </c>
      <c r="B397" t="s">
        <v>4018</v>
      </c>
      <c r="C397" t="s">
        <v>649</v>
      </c>
      <c r="D397" t="s">
        <v>4004</v>
      </c>
      <c r="F397" t="s">
        <v>3393</v>
      </c>
      <c r="G397" t="s">
        <v>3394</v>
      </c>
      <c r="H397" t="s">
        <v>3393</v>
      </c>
      <c r="I397" t="s">
        <v>3395</v>
      </c>
      <c r="J397" t="s">
        <v>3395</v>
      </c>
      <c r="K397" t="s">
        <v>3394</v>
      </c>
      <c r="L397" t="s">
        <v>3965</v>
      </c>
      <c r="M397" t="s">
        <v>9820</v>
      </c>
      <c r="N397" t="s">
        <v>9820</v>
      </c>
      <c r="O397" t="s">
        <v>9820</v>
      </c>
      <c r="P397" t="s">
        <v>9821</v>
      </c>
      <c r="Q397">
        <v>1</v>
      </c>
      <c r="R397" t="s">
        <v>3397</v>
      </c>
      <c r="AE397" t="s">
        <v>3394</v>
      </c>
      <c r="AK397" t="s">
        <v>3394</v>
      </c>
      <c r="AM397" t="s">
        <v>3394</v>
      </c>
      <c r="AN397" t="s">
        <v>3394</v>
      </c>
      <c r="AO397" t="s">
        <v>3394</v>
      </c>
      <c r="AP397" t="s">
        <v>3394</v>
      </c>
      <c r="AQ397" t="s">
        <v>3394</v>
      </c>
      <c r="AR397" t="s">
        <v>3394</v>
      </c>
      <c r="AS397" t="s">
        <v>3394</v>
      </c>
      <c r="AT397" t="s">
        <v>3394</v>
      </c>
      <c r="AU397" t="s">
        <v>3394</v>
      </c>
      <c r="AV397" t="s">
        <v>3394</v>
      </c>
      <c r="AW397" t="s">
        <v>3394</v>
      </c>
      <c r="AX397" t="s">
        <v>3394</v>
      </c>
      <c r="AZ397" t="s">
        <v>3394</v>
      </c>
    </row>
    <row r="398" spans="1:52" x14ac:dyDescent="0.3">
      <c r="A398" s="1" t="s">
        <v>4019</v>
      </c>
      <c r="B398" t="s">
        <v>4020</v>
      </c>
      <c r="C398" t="s">
        <v>649</v>
      </c>
      <c r="D398" t="s">
        <v>4004</v>
      </c>
      <c r="F398" t="s">
        <v>3393</v>
      </c>
      <c r="G398" t="s">
        <v>3394</v>
      </c>
      <c r="H398" t="s">
        <v>3393</v>
      </c>
      <c r="I398" t="s">
        <v>3395</v>
      </c>
      <c r="J398" t="s">
        <v>3395</v>
      </c>
      <c r="K398" t="s">
        <v>3394</v>
      </c>
      <c r="L398" t="s">
        <v>3965</v>
      </c>
      <c r="M398" t="s">
        <v>9820</v>
      </c>
      <c r="N398" t="s">
        <v>9820</v>
      </c>
      <c r="O398" t="s">
        <v>9820</v>
      </c>
      <c r="P398" t="s">
        <v>9821</v>
      </c>
      <c r="Q398">
        <v>1</v>
      </c>
      <c r="R398" t="s">
        <v>3397</v>
      </c>
      <c r="AE398" t="s">
        <v>3394</v>
      </c>
      <c r="AK398" t="s">
        <v>3394</v>
      </c>
      <c r="AM398" t="s">
        <v>3394</v>
      </c>
      <c r="AN398" t="s">
        <v>3394</v>
      </c>
      <c r="AO398" t="s">
        <v>3394</v>
      </c>
      <c r="AP398" t="s">
        <v>3394</v>
      </c>
      <c r="AQ398" t="s">
        <v>3394</v>
      </c>
      <c r="AR398" t="s">
        <v>3394</v>
      </c>
      <c r="AS398" t="s">
        <v>3394</v>
      </c>
      <c r="AT398" t="s">
        <v>3394</v>
      </c>
      <c r="AU398" t="s">
        <v>3394</v>
      </c>
      <c r="AV398" t="s">
        <v>3394</v>
      </c>
      <c r="AW398" t="s">
        <v>3394</v>
      </c>
      <c r="AX398" t="s">
        <v>3394</v>
      </c>
      <c r="AZ398" t="s">
        <v>3394</v>
      </c>
    </row>
    <row r="399" spans="1:52" x14ac:dyDescent="0.3">
      <c r="A399" s="1" t="s">
        <v>4021</v>
      </c>
      <c r="B399" t="s">
        <v>4022</v>
      </c>
      <c r="C399" t="s">
        <v>649</v>
      </c>
      <c r="D399" t="s">
        <v>4004</v>
      </c>
      <c r="F399" t="s">
        <v>3393</v>
      </c>
      <c r="G399" t="s">
        <v>3394</v>
      </c>
      <c r="H399" t="s">
        <v>3393</v>
      </c>
      <c r="I399" t="s">
        <v>3395</v>
      </c>
      <c r="J399" t="s">
        <v>3395</v>
      </c>
      <c r="K399" t="s">
        <v>3394</v>
      </c>
      <c r="L399" t="s">
        <v>3965</v>
      </c>
      <c r="M399" t="s">
        <v>9820</v>
      </c>
      <c r="N399" t="s">
        <v>9820</v>
      </c>
      <c r="O399" t="s">
        <v>9820</v>
      </c>
      <c r="P399" t="s">
        <v>9821</v>
      </c>
      <c r="Q399">
        <v>1</v>
      </c>
      <c r="R399" t="s">
        <v>3397</v>
      </c>
      <c r="AE399" t="s">
        <v>3394</v>
      </c>
      <c r="AK399" t="s">
        <v>3394</v>
      </c>
      <c r="AM399" t="s">
        <v>3394</v>
      </c>
      <c r="AN399" t="s">
        <v>3394</v>
      </c>
      <c r="AO399" t="s">
        <v>3394</v>
      </c>
      <c r="AP399" t="s">
        <v>3394</v>
      </c>
      <c r="AQ399" t="s">
        <v>3394</v>
      </c>
      <c r="AR399" t="s">
        <v>3394</v>
      </c>
      <c r="AS399" t="s">
        <v>3394</v>
      </c>
      <c r="AT399" t="s">
        <v>3394</v>
      </c>
      <c r="AU399" t="s">
        <v>3394</v>
      </c>
      <c r="AV399" t="s">
        <v>3394</v>
      </c>
      <c r="AW399" t="s">
        <v>3394</v>
      </c>
      <c r="AX399" t="s">
        <v>3394</v>
      </c>
      <c r="AZ399" t="s">
        <v>3394</v>
      </c>
    </row>
    <row r="400" spans="1:52" x14ac:dyDescent="0.3">
      <c r="A400" s="1" t="s">
        <v>4023</v>
      </c>
      <c r="B400" t="s">
        <v>4024</v>
      </c>
      <c r="C400" t="s">
        <v>649</v>
      </c>
      <c r="D400" t="s">
        <v>4004</v>
      </c>
      <c r="F400" t="s">
        <v>3393</v>
      </c>
      <c r="G400" t="s">
        <v>3394</v>
      </c>
      <c r="H400" t="s">
        <v>3393</v>
      </c>
      <c r="I400" t="s">
        <v>3395</v>
      </c>
      <c r="J400" t="s">
        <v>3395</v>
      </c>
      <c r="K400" t="s">
        <v>3394</v>
      </c>
      <c r="L400" t="s">
        <v>3965</v>
      </c>
      <c r="M400" t="s">
        <v>9820</v>
      </c>
      <c r="N400" t="s">
        <v>9820</v>
      </c>
      <c r="O400" t="s">
        <v>9820</v>
      </c>
      <c r="P400" t="s">
        <v>9821</v>
      </c>
      <c r="Q400">
        <v>1</v>
      </c>
      <c r="R400" t="s">
        <v>3397</v>
      </c>
      <c r="AE400" t="s">
        <v>3394</v>
      </c>
      <c r="AK400" t="s">
        <v>3394</v>
      </c>
      <c r="AM400" t="s">
        <v>3394</v>
      </c>
      <c r="AN400" t="s">
        <v>3394</v>
      </c>
      <c r="AO400" t="s">
        <v>3394</v>
      </c>
      <c r="AP400" t="s">
        <v>3394</v>
      </c>
      <c r="AQ400" t="s">
        <v>3394</v>
      </c>
      <c r="AR400" t="s">
        <v>3394</v>
      </c>
      <c r="AS400" t="s">
        <v>3394</v>
      </c>
      <c r="AT400" t="s">
        <v>3394</v>
      </c>
      <c r="AU400" t="s">
        <v>3394</v>
      </c>
      <c r="AV400" t="s">
        <v>3394</v>
      </c>
      <c r="AW400" t="s">
        <v>3394</v>
      </c>
      <c r="AX400" t="s">
        <v>3394</v>
      </c>
      <c r="AZ400" t="s">
        <v>3394</v>
      </c>
    </row>
    <row r="401" spans="1:52" x14ac:dyDescent="0.3">
      <c r="A401" s="1" t="s">
        <v>4025</v>
      </c>
      <c r="B401" t="s">
        <v>4026</v>
      </c>
      <c r="C401" t="s">
        <v>649</v>
      </c>
      <c r="D401" t="s">
        <v>4004</v>
      </c>
      <c r="F401" t="s">
        <v>3393</v>
      </c>
      <c r="G401" t="s">
        <v>3394</v>
      </c>
      <c r="H401" t="s">
        <v>3393</v>
      </c>
      <c r="I401" t="s">
        <v>3395</v>
      </c>
      <c r="J401" t="s">
        <v>3395</v>
      </c>
      <c r="K401" t="s">
        <v>3394</v>
      </c>
      <c r="L401" t="s">
        <v>3965</v>
      </c>
      <c r="M401" t="s">
        <v>9820</v>
      </c>
      <c r="N401" t="s">
        <v>9820</v>
      </c>
      <c r="O401" t="s">
        <v>9820</v>
      </c>
      <c r="P401" t="s">
        <v>9821</v>
      </c>
      <c r="Q401">
        <v>1</v>
      </c>
      <c r="R401" t="s">
        <v>3397</v>
      </c>
      <c r="AE401" t="s">
        <v>3394</v>
      </c>
      <c r="AK401" t="s">
        <v>3394</v>
      </c>
      <c r="AM401" t="s">
        <v>3394</v>
      </c>
      <c r="AN401" t="s">
        <v>3394</v>
      </c>
      <c r="AO401" t="s">
        <v>3394</v>
      </c>
      <c r="AP401" t="s">
        <v>3394</v>
      </c>
      <c r="AQ401" t="s">
        <v>3394</v>
      </c>
      <c r="AR401" t="s">
        <v>3394</v>
      </c>
      <c r="AS401" t="s">
        <v>3394</v>
      </c>
      <c r="AT401" t="s">
        <v>3394</v>
      </c>
      <c r="AU401" t="s">
        <v>3394</v>
      </c>
      <c r="AV401" t="s">
        <v>3394</v>
      </c>
      <c r="AW401" t="s">
        <v>3394</v>
      </c>
      <c r="AX401" t="s">
        <v>3394</v>
      </c>
      <c r="AZ401" t="s">
        <v>3394</v>
      </c>
    </row>
    <row r="402" spans="1:52" x14ac:dyDescent="0.3">
      <c r="A402" s="1" t="s">
        <v>4027</v>
      </c>
      <c r="B402" t="s">
        <v>4028</v>
      </c>
      <c r="C402" t="s">
        <v>649</v>
      </c>
      <c r="D402" t="s">
        <v>4004</v>
      </c>
      <c r="F402" t="s">
        <v>3393</v>
      </c>
      <c r="G402" t="s">
        <v>3394</v>
      </c>
      <c r="H402" t="s">
        <v>3393</v>
      </c>
      <c r="I402" t="s">
        <v>3395</v>
      </c>
      <c r="J402" t="s">
        <v>3395</v>
      </c>
      <c r="K402" t="s">
        <v>3394</v>
      </c>
      <c r="L402" t="s">
        <v>3965</v>
      </c>
      <c r="M402" t="s">
        <v>9820</v>
      </c>
      <c r="N402" t="s">
        <v>9820</v>
      </c>
      <c r="O402" t="s">
        <v>9820</v>
      </c>
      <c r="P402" t="s">
        <v>9821</v>
      </c>
      <c r="Q402">
        <v>1</v>
      </c>
      <c r="R402" t="s">
        <v>3397</v>
      </c>
      <c r="AE402" t="s">
        <v>3394</v>
      </c>
      <c r="AK402" t="s">
        <v>3394</v>
      </c>
      <c r="AM402" t="s">
        <v>3394</v>
      </c>
      <c r="AN402" t="s">
        <v>3394</v>
      </c>
      <c r="AO402" t="s">
        <v>3394</v>
      </c>
      <c r="AP402" t="s">
        <v>3394</v>
      </c>
      <c r="AQ402" t="s">
        <v>3394</v>
      </c>
      <c r="AR402" t="s">
        <v>3394</v>
      </c>
      <c r="AS402" t="s">
        <v>3394</v>
      </c>
      <c r="AT402" t="s">
        <v>3394</v>
      </c>
      <c r="AU402" t="s">
        <v>3394</v>
      </c>
      <c r="AV402" t="s">
        <v>3394</v>
      </c>
      <c r="AW402" t="s">
        <v>3394</v>
      </c>
      <c r="AX402" t="s">
        <v>3394</v>
      </c>
      <c r="AZ402" t="s">
        <v>3394</v>
      </c>
    </row>
    <row r="403" spans="1:52" x14ac:dyDescent="0.3">
      <c r="A403" s="1" t="s">
        <v>4029</v>
      </c>
      <c r="B403" t="s">
        <v>4030</v>
      </c>
      <c r="C403" t="s">
        <v>649</v>
      </c>
      <c r="D403" t="s">
        <v>4004</v>
      </c>
      <c r="F403" t="s">
        <v>3393</v>
      </c>
      <c r="G403" t="s">
        <v>3394</v>
      </c>
      <c r="H403" t="s">
        <v>3393</v>
      </c>
      <c r="I403" t="s">
        <v>3395</v>
      </c>
      <c r="J403" t="s">
        <v>3395</v>
      </c>
      <c r="K403" t="s">
        <v>3394</v>
      </c>
      <c r="L403" t="s">
        <v>3965</v>
      </c>
      <c r="M403" t="s">
        <v>9820</v>
      </c>
      <c r="N403" t="s">
        <v>9820</v>
      </c>
      <c r="O403" t="s">
        <v>9820</v>
      </c>
      <c r="P403" t="s">
        <v>9821</v>
      </c>
      <c r="Q403">
        <v>1</v>
      </c>
      <c r="R403" t="s">
        <v>3397</v>
      </c>
      <c r="AE403" t="s">
        <v>3394</v>
      </c>
      <c r="AK403" t="s">
        <v>3394</v>
      </c>
      <c r="AM403" t="s">
        <v>3394</v>
      </c>
      <c r="AN403" t="s">
        <v>3394</v>
      </c>
      <c r="AO403" t="s">
        <v>3394</v>
      </c>
      <c r="AP403" t="s">
        <v>3394</v>
      </c>
      <c r="AQ403" t="s">
        <v>3394</v>
      </c>
      <c r="AR403" t="s">
        <v>3394</v>
      </c>
      <c r="AS403" t="s">
        <v>3394</v>
      </c>
      <c r="AT403" t="s">
        <v>3394</v>
      </c>
      <c r="AU403" t="s">
        <v>3394</v>
      </c>
      <c r="AV403" t="s">
        <v>3394</v>
      </c>
      <c r="AW403" t="s">
        <v>3394</v>
      </c>
      <c r="AX403" t="s">
        <v>3394</v>
      </c>
      <c r="AZ403" t="s">
        <v>3394</v>
      </c>
    </row>
    <row r="404" spans="1:52" x14ac:dyDescent="0.3">
      <c r="A404" s="1" t="s">
        <v>4031</v>
      </c>
      <c r="B404" t="s">
        <v>4032</v>
      </c>
      <c r="C404" t="s">
        <v>649</v>
      </c>
      <c r="D404" t="s">
        <v>4004</v>
      </c>
      <c r="F404" t="s">
        <v>3393</v>
      </c>
      <c r="G404" t="s">
        <v>3394</v>
      </c>
      <c r="H404" t="s">
        <v>3393</v>
      </c>
      <c r="I404" t="s">
        <v>3395</v>
      </c>
      <c r="J404" t="s">
        <v>3395</v>
      </c>
      <c r="K404" t="s">
        <v>3394</v>
      </c>
      <c r="L404" t="s">
        <v>3965</v>
      </c>
      <c r="M404" t="s">
        <v>9820</v>
      </c>
      <c r="N404" t="s">
        <v>9820</v>
      </c>
      <c r="O404" t="s">
        <v>9820</v>
      </c>
      <c r="P404" t="s">
        <v>9821</v>
      </c>
      <c r="Q404">
        <v>1</v>
      </c>
      <c r="R404" t="s">
        <v>3397</v>
      </c>
      <c r="AE404" t="s">
        <v>3394</v>
      </c>
      <c r="AK404" t="s">
        <v>3394</v>
      </c>
      <c r="AM404" t="s">
        <v>3394</v>
      </c>
      <c r="AN404" t="s">
        <v>3394</v>
      </c>
      <c r="AO404" t="s">
        <v>3394</v>
      </c>
      <c r="AP404" t="s">
        <v>3394</v>
      </c>
      <c r="AQ404" t="s">
        <v>3394</v>
      </c>
      <c r="AR404" t="s">
        <v>3394</v>
      </c>
      <c r="AS404" t="s">
        <v>3394</v>
      </c>
      <c r="AT404" t="s">
        <v>3394</v>
      </c>
      <c r="AU404" t="s">
        <v>3394</v>
      </c>
      <c r="AV404" t="s">
        <v>3394</v>
      </c>
      <c r="AW404" t="s">
        <v>3394</v>
      </c>
      <c r="AX404" t="s">
        <v>3394</v>
      </c>
      <c r="AZ404" t="s">
        <v>3394</v>
      </c>
    </row>
    <row r="405" spans="1:52" x14ac:dyDescent="0.3">
      <c r="A405" s="1" t="s">
        <v>4033</v>
      </c>
      <c r="B405" t="s">
        <v>4034</v>
      </c>
      <c r="C405" t="s">
        <v>649</v>
      </c>
      <c r="D405" t="s">
        <v>4004</v>
      </c>
      <c r="F405" t="s">
        <v>3393</v>
      </c>
      <c r="G405" t="s">
        <v>3394</v>
      </c>
      <c r="H405" t="s">
        <v>3393</v>
      </c>
      <c r="I405" t="s">
        <v>3395</v>
      </c>
      <c r="J405" t="s">
        <v>3395</v>
      </c>
      <c r="K405" t="s">
        <v>3394</v>
      </c>
      <c r="L405" t="s">
        <v>3965</v>
      </c>
      <c r="M405" t="s">
        <v>9820</v>
      </c>
      <c r="N405" t="s">
        <v>9820</v>
      </c>
      <c r="O405" t="s">
        <v>9820</v>
      </c>
      <c r="P405" t="s">
        <v>9821</v>
      </c>
      <c r="Q405">
        <v>1</v>
      </c>
      <c r="R405" t="s">
        <v>3397</v>
      </c>
      <c r="AE405" t="s">
        <v>3394</v>
      </c>
      <c r="AK405" t="s">
        <v>3394</v>
      </c>
      <c r="AM405" t="s">
        <v>3394</v>
      </c>
      <c r="AN405" t="s">
        <v>3394</v>
      </c>
      <c r="AO405" t="s">
        <v>3394</v>
      </c>
      <c r="AP405" t="s">
        <v>3394</v>
      </c>
      <c r="AQ405" t="s">
        <v>3394</v>
      </c>
      <c r="AR405" t="s">
        <v>3394</v>
      </c>
      <c r="AS405" t="s">
        <v>3394</v>
      </c>
      <c r="AT405" t="s">
        <v>3394</v>
      </c>
      <c r="AU405" t="s">
        <v>3394</v>
      </c>
      <c r="AV405" t="s">
        <v>3394</v>
      </c>
      <c r="AW405" t="s">
        <v>3394</v>
      </c>
      <c r="AX405" t="s">
        <v>3394</v>
      </c>
      <c r="AZ405" t="s">
        <v>3394</v>
      </c>
    </row>
    <row r="406" spans="1:52" x14ac:dyDescent="0.3">
      <c r="A406" s="1" t="s">
        <v>4035</v>
      </c>
      <c r="B406" t="s">
        <v>4036</v>
      </c>
      <c r="C406" t="s">
        <v>649</v>
      </c>
      <c r="D406" t="s">
        <v>4004</v>
      </c>
      <c r="F406" t="s">
        <v>3393</v>
      </c>
      <c r="G406" t="s">
        <v>3394</v>
      </c>
      <c r="H406" t="s">
        <v>3393</v>
      </c>
      <c r="I406" t="s">
        <v>3395</v>
      </c>
      <c r="J406" t="s">
        <v>3395</v>
      </c>
      <c r="K406" t="s">
        <v>3394</v>
      </c>
      <c r="L406" t="s">
        <v>3965</v>
      </c>
      <c r="M406" t="s">
        <v>9820</v>
      </c>
      <c r="N406" t="s">
        <v>9820</v>
      </c>
      <c r="O406" t="s">
        <v>9820</v>
      </c>
      <c r="P406" t="s">
        <v>9821</v>
      </c>
      <c r="Q406">
        <v>1</v>
      </c>
      <c r="R406" t="s">
        <v>3397</v>
      </c>
      <c r="AE406" t="s">
        <v>3394</v>
      </c>
      <c r="AK406" t="s">
        <v>3394</v>
      </c>
      <c r="AM406" t="s">
        <v>3394</v>
      </c>
      <c r="AN406" t="s">
        <v>3394</v>
      </c>
      <c r="AO406" t="s">
        <v>3394</v>
      </c>
      <c r="AP406" t="s">
        <v>3394</v>
      </c>
      <c r="AQ406" t="s">
        <v>3394</v>
      </c>
      <c r="AR406" t="s">
        <v>3394</v>
      </c>
      <c r="AS406" t="s">
        <v>3394</v>
      </c>
      <c r="AT406" t="s">
        <v>3394</v>
      </c>
      <c r="AU406" t="s">
        <v>3394</v>
      </c>
      <c r="AV406" t="s">
        <v>3394</v>
      </c>
      <c r="AW406" t="s">
        <v>3394</v>
      </c>
      <c r="AX406" t="s">
        <v>3394</v>
      </c>
      <c r="AZ406" t="s">
        <v>3394</v>
      </c>
    </row>
    <row r="407" spans="1:52" x14ac:dyDescent="0.3">
      <c r="A407" s="1" t="s">
        <v>4037</v>
      </c>
      <c r="B407" t="s">
        <v>4038</v>
      </c>
      <c r="C407" t="s">
        <v>649</v>
      </c>
      <c r="D407" t="s">
        <v>4004</v>
      </c>
      <c r="F407" t="s">
        <v>3393</v>
      </c>
      <c r="G407" t="s">
        <v>3394</v>
      </c>
      <c r="H407" t="s">
        <v>3393</v>
      </c>
      <c r="I407" t="s">
        <v>3395</v>
      </c>
      <c r="J407" t="s">
        <v>3395</v>
      </c>
      <c r="K407" t="s">
        <v>3394</v>
      </c>
      <c r="L407" t="s">
        <v>3965</v>
      </c>
      <c r="M407" t="s">
        <v>9820</v>
      </c>
      <c r="N407" t="s">
        <v>9820</v>
      </c>
      <c r="O407" t="s">
        <v>9820</v>
      </c>
      <c r="P407" t="s">
        <v>9821</v>
      </c>
      <c r="Q407">
        <v>1</v>
      </c>
      <c r="R407" t="s">
        <v>3397</v>
      </c>
      <c r="AE407" t="s">
        <v>3394</v>
      </c>
      <c r="AK407" t="s">
        <v>3394</v>
      </c>
      <c r="AM407" t="s">
        <v>3394</v>
      </c>
      <c r="AN407" t="s">
        <v>3394</v>
      </c>
      <c r="AO407" t="s">
        <v>3394</v>
      </c>
      <c r="AP407" t="s">
        <v>3394</v>
      </c>
      <c r="AQ407" t="s">
        <v>3394</v>
      </c>
      <c r="AR407" t="s">
        <v>3394</v>
      </c>
      <c r="AS407" t="s">
        <v>3394</v>
      </c>
      <c r="AT407" t="s">
        <v>3394</v>
      </c>
      <c r="AU407" t="s">
        <v>3394</v>
      </c>
      <c r="AV407" t="s">
        <v>3394</v>
      </c>
      <c r="AW407" t="s">
        <v>3394</v>
      </c>
      <c r="AX407" t="s">
        <v>3394</v>
      </c>
      <c r="AZ407" t="s">
        <v>3394</v>
      </c>
    </row>
    <row r="408" spans="1:52" x14ac:dyDescent="0.3">
      <c r="A408" s="1" t="s">
        <v>4039</v>
      </c>
      <c r="B408" t="s">
        <v>4040</v>
      </c>
      <c r="C408" t="s">
        <v>649</v>
      </c>
      <c r="D408" t="s">
        <v>4004</v>
      </c>
      <c r="F408" t="s">
        <v>3393</v>
      </c>
      <c r="G408" t="s">
        <v>3394</v>
      </c>
      <c r="H408" t="s">
        <v>3393</v>
      </c>
      <c r="I408" t="s">
        <v>3395</v>
      </c>
      <c r="J408" t="s">
        <v>3395</v>
      </c>
      <c r="K408" t="s">
        <v>3394</v>
      </c>
      <c r="L408" t="s">
        <v>3965</v>
      </c>
      <c r="M408" t="s">
        <v>9820</v>
      </c>
      <c r="N408" t="s">
        <v>9820</v>
      </c>
      <c r="O408" t="s">
        <v>9820</v>
      </c>
      <c r="P408" t="s">
        <v>9821</v>
      </c>
      <c r="Q408">
        <v>1</v>
      </c>
      <c r="R408" t="s">
        <v>3397</v>
      </c>
      <c r="AE408" t="s">
        <v>3394</v>
      </c>
      <c r="AK408" t="s">
        <v>3394</v>
      </c>
      <c r="AM408" t="s">
        <v>3394</v>
      </c>
      <c r="AN408" t="s">
        <v>3394</v>
      </c>
      <c r="AO408" t="s">
        <v>3394</v>
      </c>
      <c r="AP408" t="s">
        <v>3394</v>
      </c>
      <c r="AQ408" t="s">
        <v>3394</v>
      </c>
      <c r="AR408" t="s">
        <v>3394</v>
      </c>
      <c r="AS408" t="s">
        <v>3394</v>
      </c>
      <c r="AT408" t="s">
        <v>3394</v>
      </c>
      <c r="AU408" t="s">
        <v>3394</v>
      </c>
      <c r="AV408" t="s">
        <v>3394</v>
      </c>
      <c r="AW408" t="s">
        <v>3394</v>
      </c>
      <c r="AX408" t="s">
        <v>3394</v>
      </c>
      <c r="AZ408" t="s">
        <v>3394</v>
      </c>
    </row>
    <row r="409" spans="1:52" x14ac:dyDescent="0.3">
      <c r="A409" s="1" t="s">
        <v>4041</v>
      </c>
      <c r="B409" t="s">
        <v>4042</v>
      </c>
      <c r="C409" t="s">
        <v>646</v>
      </c>
      <c r="D409" t="s">
        <v>3392</v>
      </c>
      <c r="F409" t="s">
        <v>3393</v>
      </c>
      <c r="G409" t="s">
        <v>3394</v>
      </c>
      <c r="H409" t="s">
        <v>3393</v>
      </c>
      <c r="I409" t="s">
        <v>3395</v>
      </c>
      <c r="J409" t="s">
        <v>3395</v>
      </c>
      <c r="K409" t="s">
        <v>3394</v>
      </c>
      <c r="L409" t="s">
        <v>3965</v>
      </c>
      <c r="M409" t="s">
        <v>9820</v>
      </c>
      <c r="N409" t="s">
        <v>9820</v>
      </c>
      <c r="O409" t="s">
        <v>9820</v>
      </c>
      <c r="P409" t="s">
        <v>9821</v>
      </c>
      <c r="Q409">
        <v>1</v>
      </c>
      <c r="R409" t="s">
        <v>3397</v>
      </c>
      <c r="AE409" t="s">
        <v>3394</v>
      </c>
      <c r="AK409" t="s">
        <v>3394</v>
      </c>
      <c r="AM409" t="s">
        <v>3394</v>
      </c>
      <c r="AN409" t="s">
        <v>3394</v>
      </c>
      <c r="AO409" t="s">
        <v>3394</v>
      </c>
      <c r="AP409" t="s">
        <v>3394</v>
      </c>
      <c r="AQ409" t="s">
        <v>3394</v>
      </c>
      <c r="AR409" t="s">
        <v>3394</v>
      </c>
      <c r="AS409" t="s">
        <v>3394</v>
      </c>
      <c r="AT409" t="s">
        <v>3394</v>
      </c>
      <c r="AU409" t="s">
        <v>3394</v>
      </c>
      <c r="AV409" t="s">
        <v>3394</v>
      </c>
      <c r="AW409" t="s">
        <v>3394</v>
      </c>
      <c r="AX409" t="s">
        <v>3394</v>
      </c>
      <c r="AZ409" t="s">
        <v>3394</v>
      </c>
    </row>
    <row r="410" spans="1:52" x14ac:dyDescent="0.3">
      <c r="A410" s="1" t="s">
        <v>4043</v>
      </c>
      <c r="B410" t="s">
        <v>4044</v>
      </c>
      <c r="C410" t="s">
        <v>649</v>
      </c>
      <c r="D410" t="s">
        <v>4004</v>
      </c>
      <c r="F410" t="s">
        <v>3393</v>
      </c>
      <c r="G410" t="s">
        <v>3394</v>
      </c>
      <c r="H410" t="s">
        <v>3393</v>
      </c>
      <c r="I410" t="s">
        <v>3395</v>
      </c>
      <c r="J410" t="s">
        <v>3395</v>
      </c>
      <c r="K410" t="s">
        <v>3394</v>
      </c>
      <c r="L410" t="s">
        <v>3965</v>
      </c>
      <c r="M410" t="s">
        <v>9820</v>
      </c>
      <c r="N410" t="s">
        <v>9820</v>
      </c>
      <c r="O410" t="s">
        <v>9820</v>
      </c>
      <c r="P410" t="s">
        <v>9821</v>
      </c>
      <c r="Q410">
        <v>1</v>
      </c>
      <c r="R410" t="s">
        <v>3397</v>
      </c>
      <c r="AE410" t="s">
        <v>3394</v>
      </c>
      <c r="AK410" t="s">
        <v>3394</v>
      </c>
      <c r="AM410" t="s">
        <v>3394</v>
      </c>
      <c r="AN410" t="s">
        <v>3394</v>
      </c>
      <c r="AO410" t="s">
        <v>3394</v>
      </c>
      <c r="AP410" t="s">
        <v>3394</v>
      </c>
      <c r="AQ410" t="s">
        <v>3394</v>
      </c>
      <c r="AR410" t="s">
        <v>3394</v>
      </c>
      <c r="AS410" t="s">
        <v>3394</v>
      </c>
      <c r="AT410" t="s">
        <v>3394</v>
      </c>
      <c r="AU410" t="s">
        <v>3394</v>
      </c>
      <c r="AV410" t="s">
        <v>3394</v>
      </c>
      <c r="AW410" t="s">
        <v>3394</v>
      </c>
      <c r="AX410" t="s">
        <v>3394</v>
      </c>
      <c r="AZ410" t="s">
        <v>3394</v>
      </c>
    </row>
    <row r="411" spans="1:52" x14ac:dyDescent="0.3">
      <c r="A411" s="1" t="s">
        <v>4045</v>
      </c>
      <c r="B411" t="s">
        <v>4046</v>
      </c>
      <c r="C411" t="s">
        <v>649</v>
      </c>
      <c r="D411" t="s">
        <v>4004</v>
      </c>
      <c r="F411" t="s">
        <v>3393</v>
      </c>
      <c r="G411" t="s">
        <v>3394</v>
      </c>
      <c r="H411" t="s">
        <v>3393</v>
      </c>
      <c r="I411" t="s">
        <v>3395</v>
      </c>
      <c r="J411" t="s">
        <v>3395</v>
      </c>
      <c r="K411" t="s">
        <v>3394</v>
      </c>
      <c r="L411" t="s">
        <v>3965</v>
      </c>
      <c r="M411" t="s">
        <v>9820</v>
      </c>
      <c r="N411" t="s">
        <v>9820</v>
      </c>
      <c r="O411" t="s">
        <v>9820</v>
      </c>
      <c r="P411" t="s">
        <v>9821</v>
      </c>
      <c r="Q411">
        <v>1</v>
      </c>
      <c r="R411" t="s">
        <v>3397</v>
      </c>
      <c r="AE411" t="s">
        <v>3394</v>
      </c>
      <c r="AK411" t="s">
        <v>3394</v>
      </c>
      <c r="AM411" t="s">
        <v>3394</v>
      </c>
      <c r="AN411" t="s">
        <v>3394</v>
      </c>
      <c r="AO411" t="s">
        <v>3394</v>
      </c>
      <c r="AP411" t="s">
        <v>3394</v>
      </c>
      <c r="AQ411" t="s">
        <v>3394</v>
      </c>
      <c r="AR411" t="s">
        <v>3394</v>
      </c>
      <c r="AS411" t="s">
        <v>3394</v>
      </c>
      <c r="AT411" t="s">
        <v>3394</v>
      </c>
      <c r="AU411" t="s">
        <v>3394</v>
      </c>
      <c r="AV411" t="s">
        <v>3394</v>
      </c>
      <c r="AW411" t="s">
        <v>3394</v>
      </c>
      <c r="AX411" t="s">
        <v>3394</v>
      </c>
      <c r="AZ411" t="s">
        <v>3394</v>
      </c>
    </row>
    <row r="412" spans="1:52" x14ac:dyDescent="0.3">
      <c r="A412" s="1" t="s">
        <v>4047</v>
      </c>
      <c r="B412" t="s">
        <v>4048</v>
      </c>
      <c r="C412" t="s">
        <v>649</v>
      </c>
      <c r="D412" t="s">
        <v>4004</v>
      </c>
      <c r="F412" t="s">
        <v>3393</v>
      </c>
      <c r="G412" t="s">
        <v>3394</v>
      </c>
      <c r="H412" t="s">
        <v>3393</v>
      </c>
      <c r="I412" t="s">
        <v>3395</v>
      </c>
      <c r="J412" t="s">
        <v>3395</v>
      </c>
      <c r="K412" t="s">
        <v>3394</v>
      </c>
      <c r="L412" t="s">
        <v>3965</v>
      </c>
      <c r="M412" t="s">
        <v>9820</v>
      </c>
      <c r="N412" t="s">
        <v>9820</v>
      </c>
      <c r="O412" t="s">
        <v>9820</v>
      </c>
      <c r="P412" t="s">
        <v>9821</v>
      </c>
      <c r="Q412">
        <v>1</v>
      </c>
      <c r="R412" t="s">
        <v>3397</v>
      </c>
      <c r="AE412" t="s">
        <v>3394</v>
      </c>
      <c r="AK412" t="s">
        <v>3394</v>
      </c>
      <c r="AM412" t="s">
        <v>3394</v>
      </c>
      <c r="AN412" t="s">
        <v>3394</v>
      </c>
      <c r="AO412" t="s">
        <v>3394</v>
      </c>
      <c r="AP412" t="s">
        <v>3394</v>
      </c>
      <c r="AQ412" t="s">
        <v>3394</v>
      </c>
      <c r="AR412" t="s">
        <v>3394</v>
      </c>
      <c r="AS412" t="s">
        <v>3394</v>
      </c>
      <c r="AT412" t="s">
        <v>3394</v>
      </c>
      <c r="AU412" t="s">
        <v>3394</v>
      </c>
      <c r="AV412" t="s">
        <v>3394</v>
      </c>
      <c r="AW412" t="s">
        <v>3394</v>
      </c>
      <c r="AX412" t="s">
        <v>3394</v>
      </c>
      <c r="AZ412" t="s">
        <v>3394</v>
      </c>
    </row>
    <row r="413" spans="1:52" x14ac:dyDescent="0.3">
      <c r="A413" s="1" t="s">
        <v>4049</v>
      </c>
      <c r="B413" t="s">
        <v>4050</v>
      </c>
      <c r="C413" t="s">
        <v>649</v>
      </c>
      <c r="D413" t="s">
        <v>4004</v>
      </c>
      <c r="F413" t="s">
        <v>3393</v>
      </c>
      <c r="G413" t="s">
        <v>3394</v>
      </c>
      <c r="H413" t="s">
        <v>3393</v>
      </c>
      <c r="I413" t="s">
        <v>3395</v>
      </c>
      <c r="J413" t="s">
        <v>3395</v>
      </c>
      <c r="K413" t="s">
        <v>3394</v>
      </c>
      <c r="L413" t="s">
        <v>3965</v>
      </c>
      <c r="M413" t="s">
        <v>9820</v>
      </c>
      <c r="N413" t="s">
        <v>9820</v>
      </c>
      <c r="O413" t="s">
        <v>9820</v>
      </c>
      <c r="P413" t="s">
        <v>9821</v>
      </c>
      <c r="Q413">
        <v>1</v>
      </c>
      <c r="R413" t="s">
        <v>3397</v>
      </c>
      <c r="AE413" t="s">
        <v>3394</v>
      </c>
      <c r="AK413" t="s">
        <v>3394</v>
      </c>
      <c r="AM413" t="s">
        <v>3394</v>
      </c>
      <c r="AN413" t="s">
        <v>3394</v>
      </c>
      <c r="AO413" t="s">
        <v>3394</v>
      </c>
      <c r="AP413" t="s">
        <v>3394</v>
      </c>
      <c r="AQ413" t="s">
        <v>3394</v>
      </c>
      <c r="AR413" t="s">
        <v>3394</v>
      </c>
      <c r="AS413" t="s">
        <v>3394</v>
      </c>
      <c r="AT413" t="s">
        <v>3394</v>
      </c>
      <c r="AU413" t="s">
        <v>3394</v>
      </c>
      <c r="AV413" t="s">
        <v>3394</v>
      </c>
      <c r="AW413" t="s">
        <v>3394</v>
      </c>
      <c r="AX413" t="s">
        <v>3394</v>
      </c>
      <c r="AZ413" t="s">
        <v>3394</v>
      </c>
    </row>
    <row r="414" spans="1:52" x14ac:dyDescent="0.3">
      <c r="A414" s="1" t="s">
        <v>4051</v>
      </c>
      <c r="B414" t="s">
        <v>4052</v>
      </c>
      <c r="C414" t="s">
        <v>649</v>
      </c>
      <c r="D414" t="s">
        <v>4004</v>
      </c>
      <c r="F414" t="s">
        <v>3393</v>
      </c>
      <c r="G414" t="s">
        <v>3394</v>
      </c>
      <c r="H414" t="s">
        <v>3393</v>
      </c>
      <c r="I414" t="s">
        <v>3395</v>
      </c>
      <c r="J414" t="s">
        <v>3395</v>
      </c>
      <c r="K414" t="s">
        <v>3394</v>
      </c>
      <c r="L414" t="s">
        <v>3965</v>
      </c>
      <c r="M414" t="s">
        <v>9820</v>
      </c>
      <c r="N414" t="s">
        <v>9820</v>
      </c>
      <c r="O414" t="s">
        <v>9820</v>
      </c>
      <c r="P414" t="s">
        <v>9821</v>
      </c>
      <c r="Q414">
        <v>1</v>
      </c>
      <c r="R414" t="s">
        <v>3397</v>
      </c>
      <c r="AE414" t="s">
        <v>3394</v>
      </c>
      <c r="AK414" t="s">
        <v>3394</v>
      </c>
      <c r="AM414" t="s">
        <v>3394</v>
      </c>
      <c r="AN414" t="s">
        <v>3394</v>
      </c>
      <c r="AO414" t="s">
        <v>3394</v>
      </c>
      <c r="AP414" t="s">
        <v>3394</v>
      </c>
      <c r="AQ414" t="s">
        <v>3394</v>
      </c>
      <c r="AR414" t="s">
        <v>3394</v>
      </c>
      <c r="AS414" t="s">
        <v>3394</v>
      </c>
      <c r="AT414" t="s">
        <v>3394</v>
      </c>
      <c r="AU414" t="s">
        <v>3394</v>
      </c>
      <c r="AV414" t="s">
        <v>3394</v>
      </c>
      <c r="AW414" t="s">
        <v>3394</v>
      </c>
      <c r="AX414" t="s">
        <v>3394</v>
      </c>
      <c r="AZ414" t="s">
        <v>3394</v>
      </c>
    </row>
    <row r="415" spans="1:52" x14ac:dyDescent="0.3">
      <c r="A415" s="1" t="s">
        <v>4053</v>
      </c>
      <c r="B415" t="s">
        <v>4054</v>
      </c>
      <c r="C415" t="s">
        <v>649</v>
      </c>
      <c r="D415" t="s">
        <v>4004</v>
      </c>
      <c r="F415" t="s">
        <v>3393</v>
      </c>
      <c r="G415" t="s">
        <v>3394</v>
      </c>
      <c r="H415" t="s">
        <v>3393</v>
      </c>
      <c r="I415" t="s">
        <v>3395</v>
      </c>
      <c r="J415" t="s">
        <v>3395</v>
      </c>
      <c r="K415" t="s">
        <v>3394</v>
      </c>
      <c r="L415" t="s">
        <v>3965</v>
      </c>
      <c r="M415" t="s">
        <v>9820</v>
      </c>
      <c r="N415" t="s">
        <v>9820</v>
      </c>
      <c r="O415" t="s">
        <v>9820</v>
      </c>
      <c r="P415" t="s">
        <v>9821</v>
      </c>
      <c r="Q415">
        <v>1</v>
      </c>
      <c r="R415" t="s">
        <v>3397</v>
      </c>
      <c r="AE415" t="s">
        <v>3394</v>
      </c>
      <c r="AK415" t="s">
        <v>3394</v>
      </c>
      <c r="AM415" t="s">
        <v>3394</v>
      </c>
      <c r="AN415" t="s">
        <v>3394</v>
      </c>
      <c r="AO415" t="s">
        <v>3394</v>
      </c>
      <c r="AP415" t="s">
        <v>3394</v>
      </c>
      <c r="AQ415" t="s">
        <v>3394</v>
      </c>
      <c r="AR415" t="s">
        <v>3394</v>
      </c>
      <c r="AS415" t="s">
        <v>3394</v>
      </c>
      <c r="AT415" t="s">
        <v>3394</v>
      </c>
      <c r="AU415" t="s">
        <v>3394</v>
      </c>
      <c r="AV415" t="s">
        <v>3394</v>
      </c>
      <c r="AW415" t="s">
        <v>3394</v>
      </c>
      <c r="AX415" t="s">
        <v>3394</v>
      </c>
      <c r="AZ415" t="s">
        <v>3394</v>
      </c>
    </row>
    <row r="416" spans="1:52" x14ac:dyDescent="0.3">
      <c r="A416" s="1" t="s">
        <v>4055</v>
      </c>
      <c r="B416" t="s">
        <v>4056</v>
      </c>
      <c r="C416" t="s">
        <v>649</v>
      </c>
      <c r="D416" t="s">
        <v>4004</v>
      </c>
      <c r="F416" t="s">
        <v>3393</v>
      </c>
      <c r="G416" t="s">
        <v>3394</v>
      </c>
      <c r="H416" t="s">
        <v>3393</v>
      </c>
      <c r="I416" t="s">
        <v>3395</v>
      </c>
      <c r="J416" t="s">
        <v>3395</v>
      </c>
      <c r="K416" t="s">
        <v>3394</v>
      </c>
      <c r="L416" t="s">
        <v>3965</v>
      </c>
      <c r="M416" t="s">
        <v>9820</v>
      </c>
      <c r="N416" t="s">
        <v>9820</v>
      </c>
      <c r="O416" t="s">
        <v>9820</v>
      </c>
      <c r="P416" t="s">
        <v>9821</v>
      </c>
      <c r="Q416">
        <v>1</v>
      </c>
      <c r="R416" t="s">
        <v>3397</v>
      </c>
      <c r="AE416" t="s">
        <v>3394</v>
      </c>
      <c r="AK416" t="s">
        <v>3394</v>
      </c>
      <c r="AM416" t="s">
        <v>3394</v>
      </c>
      <c r="AN416" t="s">
        <v>3394</v>
      </c>
      <c r="AO416" t="s">
        <v>3394</v>
      </c>
      <c r="AP416" t="s">
        <v>3394</v>
      </c>
      <c r="AQ416" t="s">
        <v>3394</v>
      </c>
      <c r="AR416" t="s">
        <v>3394</v>
      </c>
      <c r="AS416" t="s">
        <v>3394</v>
      </c>
      <c r="AT416" t="s">
        <v>3394</v>
      </c>
      <c r="AU416" t="s">
        <v>3394</v>
      </c>
      <c r="AV416" t="s">
        <v>3394</v>
      </c>
      <c r="AW416" t="s">
        <v>3394</v>
      </c>
      <c r="AX416" t="s">
        <v>3394</v>
      </c>
      <c r="AZ416" t="s">
        <v>3394</v>
      </c>
    </row>
    <row r="417" spans="1:52" x14ac:dyDescent="0.3">
      <c r="A417" s="1" t="s">
        <v>4057</v>
      </c>
      <c r="B417" t="s">
        <v>4058</v>
      </c>
      <c r="C417" t="s">
        <v>649</v>
      </c>
      <c r="D417" t="s">
        <v>4004</v>
      </c>
      <c r="F417" t="s">
        <v>3393</v>
      </c>
      <c r="G417" t="s">
        <v>3394</v>
      </c>
      <c r="H417" t="s">
        <v>3393</v>
      </c>
      <c r="I417" t="s">
        <v>3395</v>
      </c>
      <c r="J417" t="s">
        <v>3395</v>
      </c>
      <c r="K417" t="s">
        <v>3394</v>
      </c>
      <c r="L417" t="s">
        <v>3965</v>
      </c>
      <c r="M417" t="s">
        <v>9820</v>
      </c>
      <c r="N417" t="s">
        <v>9820</v>
      </c>
      <c r="O417" t="s">
        <v>9820</v>
      </c>
      <c r="P417" t="s">
        <v>9821</v>
      </c>
      <c r="Q417">
        <v>1</v>
      </c>
      <c r="R417" t="s">
        <v>3397</v>
      </c>
      <c r="AE417" t="s">
        <v>3394</v>
      </c>
      <c r="AK417" t="s">
        <v>3394</v>
      </c>
      <c r="AM417" t="s">
        <v>3394</v>
      </c>
      <c r="AN417" t="s">
        <v>3394</v>
      </c>
      <c r="AO417" t="s">
        <v>3394</v>
      </c>
      <c r="AP417" t="s">
        <v>3394</v>
      </c>
      <c r="AQ417" t="s">
        <v>3394</v>
      </c>
      <c r="AR417" t="s">
        <v>3394</v>
      </c>
      <c r="AS417" t="s">
        <v>3394</v>
      </c>
      <c r="AT417" t="s">
        <v>3394</v>
      </c>
      <c r="AU417" t="s">
        <v>3394</v>
      </c>
      <c r="AV417" t="s">
        <v>3394</v>
      </c>
      <c r="AW417" t="s">
        <v>3394</v>
      </c>
      <c r="AX417" t="s">
        <v>3394</v>
      </c>
      <c r="AZ417" t="s">
        <v>3394</v>
      </c>
    </row>
    <row r="418" spans="1:52" x14ac:dyDescent="0.3">
      <c r="A418" s="1" t="s">
        <v>4059</v>
      </c>
      <c r="B418" t="s">
        <v>4060</v>
      </c>
      <c r="C418" t="s">
        <v>649</v>
      </c>
      <c r="D418" t="s">
        <v>4004</v>
      </c>
      <c r="F418" t="s">
        <v>3393</v>
      </c>
      <c r="G418" t="s">
        <v>3394</v>
      </c>
      <c r="H418" t="s">
        <v>3393</v>
      </c>
      <c r="I418" t="s">
        <v>3395</v>
      </c>
      <c r="J418" t="s">
        <v>3395</v>
      </c>
      <c r="K418" t="s">
        <v>3394</v>
      </c>
      <c r="L418" t="s">
        <v>3965</v>
      </c>
      <c r="M418" t="s">
        <v>9820</v>
      </c>
      <c r="N418" t="s">
        <v>9820</v>
      </c>
      <c r="O418" t="s">
        <v>9820</v>
      </c>
      <c r="P418" t="s">
        <v>9821</v>
      </c>
      <c r="Q418">
        <v>1</v>
      </c>
      <c r="R418" t="s">
        <v>3397</v>
      </c>
      <c r="AE418" t="s">
        <v>3394</v>
      </c>
      <c r="AK418" t="s">
        <v>3394</v>
      </c>
      <c r="AM418" t="s">
        <v>3394</v>
      </c>
      <c r="AN418" t="s">
        <v>3394</v>
      </c>
      <c r="AO418" t="s">
        <v>3394</v>
      </c>
      <c r="AP418" t="s">
        <v>3394</v>
      </c>
      <c r="AQ418" t="s">
        <v>3394</v>
      </c>
      <c r="AR418" t="s">
        <v>3394</v>
      </c>
      <c r="AS418" t="s">
        <v>3394</v>
      </c>
      <c r="AT418" t="s">
        <v>3394</v>
      </c>
      <c r="AU418" t="s">
        <v>3394</v>
      </c>
      <c r="AV418" t="s">
        <v>3394</v>
      </c>
      <c r="AW418" t="s">
        <v>3394</v>
      </c>
      <c r="AX418" t="s">
        <v>3394</v>
      </c>
      <c r="AZ418" t="s">
        <v>3394</v>
      </c>
    </row>
    <row r="419" spans="1:52" x14ac:dyDescent="0.3">
      <c r="A419" s="1" t="s">
        <v>4061</v>
      </c>
      <c r="B419" t="s">
        <v>4062</v>
      </c>
      <c r="C419" t="s">
        <v>649</v>
      </c>
      <c r="D419" t="s">
        <v>4004</v>
      </c>
      <c r="F419" t="s">
        <v>3393</v>
      </c>
      <c r="G419" t="s">
        <v>3394</v>
      </c>
      <c r="H419" t="s">
        <v>3393</v>
      </c>
      <c r="I419" t="s">
        <v>3395</v>
      </c>
      <c r="J419" t="s">
        <v>3395</v>
      </c>
      <c r="K419" t="s">
        <v>3394</v>
      </c>
      <c r="L419" t="s">
        <v>3965</v>
      </c>
      <c r="M419" t="s">
        <v>9820</v>
      </c>
      <c r="N419" t="s">
        <v>9820</v>
      </c>
      <c r="O419" t="s">
        <v>9820</v>
      </c>
      <c r="P419" t="s">
        <v>9821</v>
      </c>
      <c r="Q419">
        <v>1</v>
      </c>
      <c r="R419" t="s">
        <v>3397</v>
      </c>
      <c r="AE419" t="s">
        <v>3394</v>
      </c>
      <c r="AK419" t="s">
        <v>3394</v>
      </c>
      <c r="AM419" t="s">
        <v>3394</v>
      </c>
      <c r="AN419" t="s">
        <v>3394</v>
      </c>
      <c r="AO419" t="s">
        <v>3394</v>
      </c>
      <c r="AP419" t="s">
        <v>3394</v>
      </c>
      <c r="AQ419" t="s">
        <v>3394</v>
      </c>
      <c r="AR419" t="s">
        <v>3394</v>
      </c>
      <c r="AS419" t="s">
        <v>3394</v>
      </c>
      <c r="AT419" t="s">
        <v>3394</v>
      </c>
      <c r="AU419" t="s">
        <v>3394</v>
      </c>
      <c r="AV419" t="s">
        <v>3394</v>
      </c>
      <c r="AW419" t="s">
        <v>3394</v>
      </c>
      <c r="AX419" t="s">
        <v>3394</v>
      </c>
      <c r="AZ419" t="s">
        <v>3394</v>
      </c>
    </row>
    <row r="420" spans="1:52" x14ac:dyDescent="0.3">
      <c r="A420" s="1" t="s">
        <v>4063</v>
      </c>
      <c r="B420" t="s">
        <v>4064</v>
      </c>
      <c r="C420" t="s">
        <v>649</v>
      </c>
      <c r="D420" t="s">
        <v>4004</v>
      </c>
      <c r="F420" t="s">
        <v>3393</v>
      </c>
      <c r="G420" t="s">
        <v>3394</v>
      </c>
      <c r="H420" t="s">
        <v>3393</v>
      </c>
      <c r="I420" t="s">
        <v>3395</v>
      </c>
      <c r="J420" t="s">
        <v>3395</v>
      </c>
      <c r="K420" t="s">
        <v>3394</v>
      </c>
      <c r="L420" t="s">
        <v>3965</v>
      </c>
      <c r="M420" t="s">
        <v>9820</v>
      </c>
      <c r="N420" t="s">
        <v>9820</v>
      </c>
      <c r="O420" t="s">
        <v>9820</v>
      </c>
      <c r="P420" t="s">
        <v>9821</v>
      </c>
      <c r="Q420">
        <v>1</v>
      </c>
      <c r="R420" t="s">
        <v>3397</v>
      </c>
      <c r="AE420" t="s">
        <v>3394</v>
      </c>
      <c r="AK420" t="s">
        <v>3394</v>
      </c>
      <c r="AM420" t="s">
        <v>3394</v>
      </c>
      <c r="AN420" t="s">
        <v>3394</v>
      </c>
      <c r="AO420" t="s">
        <v>3394</v>
      </c>
      <c r="AP420" t="s">
        <v>3394</v>
      </c>
      <c r="AQ420" t="s">
        <v>3394</v>
      </c>
      <c r="AR420" t="s">
        <v>3394</v>
      </c>
      <c r="AS420" t="s">
        <v>3394</v>
      </c>
      <c r="AT420" t="s">
        <v>3394</v>
      </c>
      <c r="AU420" t="s">
        <v>3394</v>
      </c>
      <c r="AV420" t="s">
        <v>3394</v>
      </c>
      <c r="AW420" t="s">
        <v>3394</v>
      </c>
      <c r="AX420" t="s">
        <v>3394</v>
      </c>
      <c r="AZ420" t="s">
        <v>3394</v>
      </c>
    </row>
    <row r="421" spans="1:52" x14ac:dyDescent="0.3">
      <c r="A421" s="1" t="s">
        <v>4065</v>
      </c>
      <c r="B421" t="s">
        <v>4066</v>
      </c>
      <c r="C421" t="s">
        <v>649</v>
      </c>
      <c r="D421" t="s">
        <v>4004</v>
      </c>
      <c r="F421" t="s">
        <v>3393</v>
      </c>
      <c r="G421" t="s">
        <v>3394</v>
      </c>
      <c r="H421" t="s">
        <v>3393</v>
      </c>
      <c r="I421" t="s">
        <v>3395</v>
      </c>
      <c r="J421" t="s">
        <v>3395</v>
      </c>
      <c r="K421" t="s">
        <v>3394</v>
      </c>
      <c r="L421" t="s">
        <v>3965</v>
      </c>
      <c r="M421" t="s">
        <v>9820</v>
      </c>
      <c r="N421" t="s">
        <v>9820</v>
      </c>
      <c r="O421" t="s">
        <v>9820</v>
      </c>
      <c r="P421" t="s">
        <v>9821</v>
      </c>
      <c r="Q421">
        <v>1</v>
      </c>
      <c r="R421" t="s">
        <v>3397</v>
      </c>
      <c r="AE421" t="s">
        <v>3394</v>
      </c>
      <c r="AK421" t="s">
        <v>3394</v>
      </c>
      <c r="AM421" t="s">
        <v>3394</v>
      </c>
      <c r="AN421" t="s">
        <v>3394</v>
      </c>
      <c r="AO421" t="s">
        <v>3394</v>
      </c>
      <c r="AP421" t="s">
        <v>3394</v>
      </c>
      <c r="AQ421" t="s">
        <v>3394</v>
      </c>
      <c r="AR421" t="s">
        <v>3394</v>
      </c>
      <c r="AS421" t="s">
        <v>3394</v>
      </c>
      <c r="AT421" t="s">
        <v>3394</v>
      </c>
      <c r="AU421" t="s">
        <v>3394</v>
      </c>
      <c r="AV421" t="s">
        <v>3394</v>
      </c>
      <c r="AW421" t="s">
        <v>3394</v>
      </c>
      <c r="AX421" t="s">
        <v>3394</v>
      </c>
      <c r="AZ421" t="s">
        <v>3394</v>
      </c>
    </row>
    <row r="422" spans="1:52" x14ac:dyDescent="0.3">
      <c r="A422" s="1" t="s">
        <v>4067</v>
      </c>
      <c r="B422" t="s">
        <v>4068</v>
      </c>
      <c r="C422" t="s">
        <v>649</v>
      </c>
      <c r="D422" t="s">
        <v>4004</v>
      </c>
      <c r="F422" t="s">
        <v>3393</v>
      </c>
      <c r="G422" t="s">
        <v>3394</v>
      </c>
      <c r="H422" t="s">
        <v>3393</v>
      </c>
      <c r="I422" t="s">
        <v>3395</v>
      </c>
      <c r="J422" t="s">
        <v>3395</v>
      </c>
      <c r="K422" t="s">
        <v>3394</v>
      </c>
      <c r="L422" t="s">
        <v>3965</v>
      </c>
      <c r="M422" t="s">
        <v>9820</v>
      </c>
      <c r="N422" t="s">
        <v>9820</v>
      </c>
      <c r="O422" t="s">
        <v>9820</v>
      </c>
      <c r="P422" t="s">
        <v>9821</v>
      </c>
      <c r="Q422">
        <v>1</v>
      </c>
      <c r="R422" t="s">
        <v>3397</v>
      </c>
      <c r="AE422" t="s">
        <v>3394</v>
      </c>
      <c r="AK422" t="s">
        <v>3394</v>
      </c>
      <c r="AM422" t="s">
        <v>3394</v>
      </c>
      <c r="AN422" t="s">
        <v>3394</v>
      </c>
      <c r="AO422" t="s">
        <v>3394</v>
      </c>
      <c r="AP422" t="s">
        <v>3394</v>
      </c>
      <c r="AQ422" t="s">
        <v>3394</v>
      </c>
      <c r="AR422" t="s">
        <v>3394</v>
      </c>
      <c r="AS422" t="s">
        <v>3394</v>
      </c>
      <c r="AT422" t="s">
        <v>3394</v>
      </c>
      <c r="AU422" t="s">
        <v>3394</v>
      </c>
      <c r="AV422" t="s">
        <v>3394</v>
      </c>
      <c r="AW422" t="s">
        <v>3394</v>
      </c>
      <c r="AX422" t="s">
        <v>3394</v>
      </c>
      <c r="AZ422" t="s">
        <v>3394</v>
      </c>
    </row>
    <row r="423" spans="1:52" x14ac:dyDescent="0.3">
      <c r="A423" s="1" t="s">
        <v>4069</v>
      </c>
      <c r="B423" t="s">
        <v>4070</v>
      </c>
      <c r="C423" t="s">
        <v>649</v>
      </c>
      <c r="D423" t="s">
        <v>4004</v>
      </c>
      <c r="F423" t="s">
        <v>3393</v>
      </c>
      <c r="G423" t="s">
        <v>3394</v>
      </c>
      <c r="H423" t="s">
        <v>3393</v>
      </c>
      <c r="I423" t="s">
        <v>3395</v>
      </c>
      <c r="J423" t="s">
        <v>3395</v>
      </c>
      <c r="K423" t="s">
        <v>3394</v>
      </c>
      <c r="L423" t="s">
        <v>3965</v>
      </c>
      <c r="M423" t="s">
        <v>9820</v>
      </c>
      <c r="N423" t="s">
        <v>9820</v>
      </c>
      <c r="O423" t="s">
        <v>9820</v>
      </c>
      <c r="P423" t="s">
        <v>9821</v>
      </c>
      <c r="Q423">
        <v>1</v>
      </c>
      <c r="R423" t="s">
        <v>3397</v>
      </c>
      <c r="AE423" t="s">
        <v>3394</v>
      </c>
      <c r="AK423" t="s">
        <v>3394</v>
      </c>
      <c r="AM423" t="s">
        <v>3394</v>
      </c>
      <c r="AN423" t="s">
        <v>3394</v>
      </c>
      <c r="AO423" t="s">
        <v>3394</v>
      </c>
      <c r="AP423" t="s">
        <v>3394</v>
      </c>
      <c r="AQ423" t="s">
        <v>3394</v>
      </c>
      <c r="AR423" t="s">
        <v>3394</v>
      </c>
      <c r="AS423" t="s">
        <v>3394</v>
      </c>
      <c r="AT423" t="s">
        <v>3394</v>
      </c>
      <c r="AU423" t="s">
        <v>3394</v>
      </c>
      <c r="AV423" t="s">
        <v>3394</v>
      </c>
      <c r="AW423" t="s">
        <v>3394</v>
      </c>
      <c r="AX423" t="s">
        <v>3394</v>
      </c>
      <c r="AZ423" t="s">
        <v>3394</v>
      </c>
    </row>
    <row r="424" spans="1:52" x14ac:dyDescent="0.3">
      <c r="A424" s="1" t="s">
        <v>4071</v>
      </c>
      <c r="B424" t="s">
        <v>4072</v>
      </c>
      <c r="C424" t="s">
        <v>646</v>
      </c>
      <c r="D424" t="s">
        <v>3392</v>
      </c>
      <c r="F424" t="s">
        <v>3393</v>
      </c>
      <c r="G424" t="s">
        <v>3394</v>
      </c>
      <c r="H424" t="s">
        <v>3393</v>
      </c>
      <c r="I424" t="s">
        <v>3395</v>
      </c>
      <c r="J424" t="s">
        <v>3395</v>
      </c>
      <c r="K424" t="s">
        <v>3394</v>
      </c>
      <c r="L424" t="s">
        <v>3965</v>
      </c>
      <c r="M424" t="s">
        <v>9820</v>
      </c>
      <c r="N424" t="s">
        <v>9820</v>
      </c>
      <c r="O424" t="s">
        <v>9820</v>
      </c>
      <c r="P424" t="s">
        <v>9821</v>
      </c>
      <c r="Q424">
        <v>1</v>
      </c>
      <c r="R424" t="s">
        <v>3397</v>
      </c>
      <c r="AE424" t="s">
        <v>3394</v>
      </c>
      <c r="AK424" t="s">
        <v>3394</v>
      </c>
      <c r="AM424" t="s">
        <v>3394</v>
      </c>
      <c r="AN424" t="s">
        <v>3394</v>
      </c>
      <c r="AO424" t="s">
        <v>3394</v>
      </c>
      <c r="AP424" t="s">
        <v>3394</v>
      </c>
      <c r="AQ424" t="s">
        <v>3394</v>
      </c>
      <c r="AR424" t="s">
        <v>3394</v>
      </c>
      <c r="AS424" t="s">
        <v>3394</v>
      </c>
      <c r="AT424" t="s">
        <v>3394</v>
      </c>
      <c r="AU424" t="s">
        <v>3394</v>
      </c>
      <c r="AV424" t="s">
        <v>3394</v>
      </c>
      <c r="AW424" t="s">
        <v>3394</v>
      </c>
      <c r="AX424" t="s">
        <v>3394</v>
      </c>
      <c r="AZ424" t="s">
        <v>3394</v>
      </c>
    </row>
    <row r="425" spans="1:52" x14ac:dyDescent="0.3">
      <c r="A425" s="1" t="s">
        <v>4073</v>
      </c>
      <c r="B425" t="s">
        <v>4074</v>
      </c>
      <c r="C425" t="s">
        <v>649</v>
      </c>
      <c r="D425" t="s">
        <v>4004</v>
      </c>
      <c r="F425" t="s">
        <v>3393</v>
      </c>
      <c r="G425" t="s">
        <v>3394</v>
      </c>
      <c r="H425" t="s">
        <v>3393</v>
      </c>
      <c r="I425" t="s">
        <v>3395</v>
      </c>
      <c r="J425" t="s">
        <v>3395</v>
      </c>
      <c r="K425" t="s">
        <v>3394</v>
      </c>
      <c r="L425" t="s">
        <v>3965</v>
      </c>
      <c r="M425" t="s">
        <v>9820</v>
      </c>
      <c r="N425" t="s">
        <v>9820</v>
      </c>
      <c r="O425" t="s">
        <v>9820</v>
      </c>
      <c r="P425" t="s">
        <v>9821</v>
      </c>
      <c r="Q425">
        <v>1</v>
      </c>
      <c r="R425" t="s">
        <v>3397</v>
      </c>
      <c r="AE425" t="s">
        <v>3394</v>
      </c>
      <c r="AK425" t="s">
        <v>3394</v>
      </c>
      <c r="AM425" t="s">
        <v>3394</v>
      </c>
      <c r="AN425" t="s">
        <v>3394</v>
      </c>
      <c r="AO425" t="s">
        <v>3394</v>
      </c>
      <c r="AP425" t="s">
        <v>3394</v>
      </c>
      <c r="AQ425" t="s">
        <v>3394</v>
      </c>
      <c r="AR425" t="s">
        <v>3394</v>
      </c>
      <c r="AS425" t="s">
        <v>3394</v>
      </c>
      <c r="AT425" t="s">
        <v>3394</v>
      </c>
      <c r="AU425" t="s">
        <v>3394</v>
      </c>
      <c r="AV425" t="s">
        <v>3394</v>
      </c>
      <c r="AW425" t="s">
        <v>3394</v>
      </c>
      <c r="AX425" t="s">
        <v>3394</v>
      </c>
      <c r="AZ425" t="s">
        <v>3394</v>
      </c>
    </row>
    <row r="426" spans="1:52" x14ac:dyDescent="0.3">
      <c r="A426" s="1" t="s">
        <v>4075</v>
      </c>
      <c r="B426" t="s">
        <v>4076</v>
      </c>
      <c r="C426" t="s">
        <v>649</v>
      </c>
      <c r="D426" t="s">
        <v>4004</v>
      </c>
      <c r="F426" t="s">
        <v>3393</v>
      </c>
      <c r="G426" t="s">
        <v>3394</v>
      </c>
      <c r="H426" t="s">
        <v>3393</v>
      </c>
      <c r="I426" t="s">
        <v>3395</v>
      </c>
      <c r="J426" t="s">
        <v>3395</v>
      </c>
      <c r="K426" t="s">
        <v>3394</v>
      </c>
      <c r="L426" t="s">
        <v>3965</v>
      </c>
      <c r="M426" t="s">
        <v>9820</v>
      </c>
      <c r="N426" t="s">
        <v>9820</v>
      </c>
      <c r="O426" t="s">
        <v>9820</v>
      </c>
      <c r="P426" t="s">
        <v>9821</v>
      </c>
      <c r="Q426">
        <v>1</v>
      </c>
      <c r="R426" t="s">
        <v>3397</v>
      </c>
      <c r="AE426" t="s">
        <v>3394</v>
      </c>
      <c r="AK426" t="s">
        <v>3394</v>
      </c>
      <c r="AM426" t="s">
        <v>3394</v>
      </c>
      <c r="AN426" t="s">
        <v>3394</v>
      </c>
      <c r="AO426" t="s">
        <v>3394</v>
      </c>
      <c r="AP426" t="s">
        <v>3394</v>
      </c>
      <c r="AQ426" t="s">
        <v>3394</v>
      </c>
      <c r="AR426" t="s">
        <v>3394</v>
      </c>
      <c r="AS426" t="s">
        <v>3394</v>
      </c>
      <c r="AT426" t="s">
        <v>3394</v>
      </c>
      <c r="AU426" t="s">
        <v>3394</v>
      </c>
      <c r="AV426" t="s">
        <v>3394</v>
      </c>
      <c r="AW426" t="s">
        <v>3394</v>
      </c>
      <c r="AX426" t="s">
        <v>3394</v>
      </c>
      <c r="AZ426" t="s">
        <v>3394</v>
      </c>
    </row>
    <row r="427" spans="1:52" x14ac:dyDescent="0.3">
      <c r="A427" s="1" t="s">
        <v>4077</v>
      </c>
      <c r="B427" t="s">
        <v>4078</v>
      </c>
      <c r="C427" t="s">
        <v>649</v>
      </c>
      <c r="D427" t="s">
        <v>4004</v>
      </c>
      <c r="F427" t="s">
        <v>3393</v>
      </c>
      <c r="G427" t="s">
        <v>3394</v>
      </c>
      <c r="H427" t="s">
        <v>3393</v>
      </c>
      <c r="I427" t="s">
        <v>3395</v>
      </c>
      <c r="J427" t="s">
        <v>3395</v>
      </c>
      <c r="K427" t="s">
        <v>3394</v>
      </c>
      <c r="L427" t="s">
        <v>3965</v>
      </c>
      <c r="M427" t="s">
        <v>9820</v>
      </c>
      <c r="N427" t="s">
        <v>9820</v>
      </c>
      <c r="O427" t="s">
        <v>9820</v>
      </c>
      <c r="P427" t="s">
        <v>9821</v>
      </c>
      <c r="Q427">
        <v>1</v>
      </c>
      <c r="R427" t="s">
        <v>3397</v>
      </c>
      <c r="AE427" t="s">
        <v>3394</v>
      </c>
      <c r="AK427" t="s">
        <v>3394</v>
      </c>
      <c r="AM427" t="s">
        <v>3394</v>
      </c>
      <c r="AN427" t="s">
        <v>3394</v>
      </c>
      <c r="AO427" t="s">
        <v>3394</v>
      </c>
      <c r="AP427" t="s">
        <v>3394</v>
      </c>
      <c r="AQ427" t="s">
        <v>3394</v>
      </c>
      <c r="AR427" t="s">
        <v>3394</v>
      </c>
      <c r="AS427" t="s">
        <v>3394</v>
      </c>
      <c r="AT427" t="s">
        <v>3394</v>
      </c>
      <c r="AU427" t="s">
        <v>3394</v>
      </c>
      <c r="AV427" t="s">
        <v>3394</v>
      </c>
      <c r="AW427" t="s">
        <v>3394</v>
      </c>
      <c r="AX427" t="s">
        <v>3394</v>
      </c>
      <c r="AZ427" t="s">
        <v>3394</v>
      </c>
    </row>
    <row r="428" spans="1:52" x14ac:dyDescent="0.3">
      <c r="A428" s="1" t="s">
        <v>4079</v>
      </c>
      <c r="B428" t="s">
        <v>4080</v>
      </c>
      <c r="C428" t="s">
        <v>649</v>
      </c>
      <c r="D428" t="s">
        <v>4004</v>
      </c>
      <c r="F428" t="s">
        <v>3393</v>
      </c>
      <c r="G428" t="s">
        <v>3394</v>
      </c>
      <c r="H428" t="s">
        <v>3393</v>
      </c>
      <c r="I428" t="s">
        <v>3395</v>
      </c>
      <c r="J428" t="s">
        <v>3395</v>
      </c>
      <c r="K428" t="s">
        <v>3394</v>
      </c>
      <c r="L428" t="s">
        <v>3965</v>
      </c>
      <c r="M428" t="s">
        <v>9820</v>
      </c>
      <c r="N428" t="s">
        <v>9820</v>
      </c>
      <c r="O428" t="s">
        <v>9820</v>
      </c>
      <c r="P428" t="s">
        <v>9821</v>
      </c>
      <c r="Q428">
        <v>1</v>
      </c>
      <c r="R428" t="s">
        <v>3397</v>
      </c>
      <c r="AE428" t="s">
        <v>3394</v>
      </c>
      <c r="AK428" t="s">
        <v>3394</v>
      </c>
      <c r="AM428" t="s">
        <v>3394</v>
      </c>
      <c r="AN428" t="s">
        <v>3394</v>
      </c>
      <c r="AO428" t="s">
        <v>3394</v>
      </c>
      <c r="AP428" t="s">
        <v>3394</v>
      </c>
      <c r="AQ428" t="s">
        <v>3394</v>
      </c>
      <c r="AR428" t="s">
        <v>3394</v>
      </c>
      <c r="AS428" t="s">
        <v>3394</v>
      </c>
      <c r="AT428" t="s">
        <v>3394</v>
      </c>
      <c r="AU428" t="s">
        <v>3394</v>
      </c>
      <c r="AV428" t="s">
        <v>3394</v>
      </c>
      <c r="AW428" t="s">
        <v>3394</v>
      </c>
      <c r="AX428" t="s">
        <v>3394</v>
      </c>
      <c r="AZ428" t="s">
        <v>3394</v>
      </c>
    </row>
    <row r="429" spans="1:52" x14ac:dyDescent="0.3">
      <c r="A429" s="1" t="s">
        <v>4081</v>
      </c>
      <c r="B429" t="s">
        <v>4082</v>
      </c>
      <c r="C429" t="s">
        <v>649</v>
      </c>
      <c r="D429" t="s">
        <v>4004</v>
      </c>
      <c r="F429" t="s">
        <v>3393</v>
      </c>
      <c r="G429" t="s">
        <v>3394</v>
      </c>
      <c r="H429" t="s">
        <v>3393</v>
      </c>
      <c r="I429" t="s">
        <v>3395</v>
      </c>
      <c r="J429" t="s">
        <v>3395</v>
      </c>
      <c r="K429" t="s">
        <v>3394</v>
      </c>
      <c r="L429" t="s">
        <v>3965</v>
      </c>
      <c r="M429" t="s">
        <v>9820</v>
      </c>
      <c r="N429" t="s">
        <v>9820</v>
      </c>
      <c r="O429" t="s">
        <v>9820</v>
      </c>
      <c r="P429" t="s">
        <v>9821</v>
      </c>
      <c r="Q429">
        <v>1</v>
      </c>
      <c r="R429" t="s">
        <v>3397</v>
      </c>
      <c r="AE429" t="s">
        <v>3394</v>
      </c>
      <c r="AK429" t="s">
        <v>3394</v>
      </c>
      <c r="AM429" t="s">
        <v>3394</v>
      </c>
      <c r="AN429" t="s">
        <v>3394</v>
      </c>
      <c r="AO429" t="s">
        <v>3394</v>
      </c>
      <c r="AP429" t="s">
        <v>3394</v>
      </c>
      <c r="AQ429" t="s">
        <v>3394</v>
      </c>
      <c r="AR429" t="s">
        <v>3394</v>
      </c>
      <c r="AS429" t="s">
        <v>3394</v>
      </c>
      <c r="AT429" t="s">
        <v>3394</v>
      </c>
      <c r="AU429" t="s">
        <v>3394</v>
      </c>
      <c r="AV429" t="s">
        <v>3394</v>
      </c>
      <c r="AW429" t="s">
        <v>3394</v>
      </c>
      <c r="AX429" t="s">
        <v>3394</v>
      </c>
      <c r="AZ429" t="s">
        <v>3394</v>
      </c>
    </row>
    <row r="430" spans="1:52" x14ac:dyDescent="0.3">
      <c r="A430" s="1" t="s">
        <v>4083</v>
      </c>
      <c r="B430" t="s">
        <v>4084</v>
      </c>
      <c r="C430" t="s">
        <v>649</v>
      </c>
      <c r="D430" t="s">
        <v>4004</v>
      </c>
      <c r="F430" t="s">
        <v>3393</v>
      </c>
      <c r="G430" t="s">
        <v>3394</v>
      </c>
      <c r="H430" t="s">
        <v>3393</v>
      </c>
      <c r="I430" t="s">
        <v>3395</v>
      </c>
      <c r="J430" t="s">
        <v>3395</v>
      </c>
      <c r="K430" t="s">
        <v>3394</v>
      </c>
      <c r="L430" t="s">
        <v>3965</v>
      </c>
      <c r="M430" t="s">
        <v>9820</v>
      </c>
      <c r="N430" t="s">
        <v>9820</v>
      </c>
      <c r="O430" t="s">
        <v>9820</v>
      </c>
      <c r="P430" t="s">
        <v>9821</v>
      </c>
      <c r="Q430">
        <v>1</v>
      </c>
      <c r="R430" t="s">
        <v>3397</v>
      </c>
      <c r="AE430" t="s">
        <v>3394</v>
      </c>
      <c r="AK430" t="s">
        <v>3394</v>
      </c>
      <c r="AM430" t="s">
        <v>3394</v>
      </c>
      <c r="AN430" t="s">
        <v>3394</v>
      </c>
      <c r="AO430" t="s">
        <v>3394</v>
      </c>
      <c r="AP430" t="s">
        <v>3394</v>
      </c>
      <c r="AQ430" t="s">
        <v>3394</v>
      </c>
      <c r="AR430" t="s">
        <v>3394</v>
      </c>
      <c r="AS430" t="s">
        <v>3394</v>
      </c>
      <c r="AT430" t="s">
        <v>3394</v>
      </c>
      <c r="AU430" t="s">
        <v>3394</v>
      </c>
      <c r="AV430" t="s">
        <v>3394</v>
      </c>
      <c r="AW430" t="s">
        <v>3394</v>
      </c>
      <c r="AX430" t="s">
        <v>3394</v>
      </c>
      <c r="AZ430" t="s">
        <v>3394</v>
      </c>
    </row>
    <row r="431" spans="1:52" x14ac:dyDescent="0.3">
      <c r="A431" s="1" t="s">
        <v>4085</v>
      </c>
      <c r="B431" t="s">
        <v>4086</v>
      </c>
      <c r="C431" t="s">
        <v>649</v>
      </c>
      <c r="D431" t="s">
        <v>4004</v>
      </c>
      <c r="F431" t="s">
        <v>3393</v>
      </c>
      <c r="G431" t="s">
        <v>3394</v>
      </c>
      <c r="H431" t="s">
        <v>3393</v>
      </c>
      <c r="I431" t="s">
        <v>3395</v>
      </c>
      <c r="J431" t="s">
        <v>3395</v>
      </c>
      <c r="K431" t="s">
        <v>3394</v>
      </c>
      <c r="L431" t="s">
        <v>3965</v>
      </c>
      <c r="M431" t="s">
        <v>9820</v>
      </c>
      <c r="N431" t="s">
        <v>9820</v>
      </c>
      <c r="O431" t="s">
        <v>9820</v>
      </c>
      <c r="P431" t="s">
        <v>9821</v>
      </c>
      <c r="Q431">
        <v>1</v>
      </c>
      <c r="R431" t="s">
        <v>3397</v>
      </c>
      <c r="AE431" t="s">
        <v>3394</v>
      </c>
      <c r="AK431" t="s">
        <v>3394</v>
      </c>
      <c r="AM431" t="s">
        <v>3394</v>
      </c>
      <c r="AN431" t="s">
        <v>3394</v>
      </c>
      <c r="AO431" t="s">
        <v>3394</v>
      </c>
      <c r="AP431" t="s">
        <v>3394</v>
      </c>
      <c r="AQ431" t="s">
        <v>3394</v>
      </c>
      <c r="AR431" t="s">
        <v>3394</v>
      </c>
      <c r="AS431" t="s">
        <v>3394</v>
      </c>
      <c r="AT431" t="s">
        <v>3394</v>
      </c>
      <c r="AU431" t="s">
        <v>3394</v>
      </c>
      <c r="AV431" t="s">
        <v>3394</v>
      </c>
      <c r="AW431" t="s">
        <v>3394</v>
      </c>
      <c r="AX431" t="s">
        <v>3394</v>
      </c>
      <c r="AZ431" t="s">
        <v>3394</v>
      </c>
    </row>
    <row r="432" spans="1:52" x14ac:dyDescent="0.3">
      <c r="A432" s="1" t="s">
        <v>3390</v>
      </c>
      <c r="B432" t="s">
        <v>3391</v>
      </c>
      <c r="C432" t="s">
        <v>646</v>
      </c>
      <c r="D432" t="s">
        <v>3392</v>
      </c>
      <c r="F432" t="s">
        <v>3393</v>
      </c>
      <c r="G432" t="s">
        <v>3394</v>
      </c>
      <c r="H432" t="s">
        <v>3393</v>
      </c>
      <c r="I432" t="s">
        <v>3395</v>
      </c>
      <c r="J432" t="s">
        <v>3395</v>
      </c>
      <c r="K432" t="s">
        <v>3394</v>
      </c>
      <c r="L432" t="s">
        <v>3396</v>
      </c>
      <c r="M432" t="s">
        <v>9820</v>
      </c>
      <c r="N432" t="s">
        <v>9820</v>
      </c>
      <c r="O432" t="s">
        <v>9820</v>
      </c>
      <c r="P432" t="s">
        <v>9821</v>
      </c>
      <c r="Q432">
        <v>1</v>
      </c>
      <c r="R432" t="s">
        <v>3397</v>
      </c>
      <c r="AE432" t="s">
        <v>3394</v>
      </c>
      <c r="AK432" t="s">
        <v>3394</v>
      </c>
      <c r="AM432" t="s">
        <v>3394</v>
      </c>
      <c r="AN432" t="s">
        <v>3394</v>
      </c>
      <c r="AO432" t="s">
        <v>3394</v>
      </c>
      <c r="AP432" t="s">
        <v>3394</v>
      </c>
      <c r="AQ432" t="s">
        <v>3394</v>
      </c>
      <c r="AR432" t="s">
        <v>3394</v>
      </c>
      <c r="AS432" t="s">
        <v>3394</v>
      </c>
      <c r="AT432" t="s">
        <v>3394</v>
      </c>
      <c r="AU432" t="s">
        <v>3394</v>
      </c>
      <c r="AV432" t="s">
        <v>3394</v>
      </c>
      <c r="AW432" t="s">
        <v>3394</v>
      </c>
      <c r="AX432" t="s">
        <v>3394</v>
      </c>
      <c r="AZ432" t="s">
        <v>3394</v>
      </c>
    </row>
    <row r="433" spans="1:52" x14ac:dyDescent="0.3">
      <c r="A433" s="1" t="s">
        <v>4087</v>
      </c>
      <c r="B433" t="s">
        <v>4088</v>
      </c>
      <c r="C433" t="s">
        <v>649</v>
      </c>
      <c r="D433" t="s">
        <v>4004</v>
      </c>
      <c r="F433" t="s">
        <v>3393</v>
      </c>
      <c r="G433" t="s">
        <v>3394</v>
      </c>
      <c r="H433" t="s">
        <v>3393</v>
      </c>
      <c r="I433" t="s">
        <v>3395</v>
      </c>
      <c r="J433" t="s">
        <v>3395</v>
      </c>
      <c r="K433" t="s">
        <v>3394</v>
      </c>
      <c r="L433" t="s">
        <v>3965</v>
      </c>
      <c r="M433" t="s">
        <v>9820</v>
      </c>
      <c r="N433" t="s">
        <v>9820</v>
      </c>
      <c r="O433" t="s">
        <v>9820</v>
      </c>
      <c r="P433" t="s">
        <v>9821</v>
      </c>
      <c r="Q433">
        <v>1</v>
      </c>
      <c r="R433" t="s">
        <v>3397</v>
      </c>
      <c r="AE433" t="s">
        <v>3394</v>
      </c>
      <c r="AK433" t="s">
        <v>3394</v>
      </c>
      <c r="AM433" t="s">
        <v>3394</v>
      </c>
      <c r="AN433" t="s">
        <v>3394</v>
      </c>
      <c r="AO433" t="s">
        <v>3394</v>
      </c>
      <c r="AP433" t="s">
        <v>3394</v>
      </c>
      <c r="AQ433" t="s">
        <v>3394</v>
      </c>
      <c r="AR433" t="s">
        <v>3394</v>
      </c>
      <c r="AS433" t="s">
        <v>3394</v>
      </c>
      <c r="AT433" t="s">
        <v>3394</v>
      </c>
      <c r="AU433" t="s">
        <v>3394</v>
      </c>
      <c r="AV433" t="s">
        <v>3394</v>
      </c>
      <c r="AW433" t="s">
        <v>3394</v>
      </c>
      <c r="AX433" t="s">
        <v>3394</v>
      </c>
      <c r="AZ433" t="s">
        <v>3394</v>
      </c>
    </row>
    <row r="434" spans="1:52" x14ac:dyDescent="0.3">
      <c r="A434" s="1" t="s">
        <v>4089</v>
      </c>
      <c r="B434" t="s">
        <v>4090</v>
      </c>
      <c r="C434" t="s">
        <v>649</v>
      </c>
      <c r="D434" t="s">
        <v>4004</v>
      </c>
      <c r="F434" t="s">
        <v>3393</v>
      </c>
      <c r="G434" t="s">
        <v>3394</v>
      </c>
      <c r="H434" t="s">
        <v>3393</v>
      </c>
      <c r="I434" t="s">
        <v>3395</v>
      </c>
      <c r="J434" t="s">
        <v>3395</v>
      </c>
      <c r="K434" t="s">
        <v>3394</v>
      </c>
      <c r="L434" t="s">
        <v>3965</v>
      </c>
      <c r="M434" t="s">
        <v>9820</v>
      </c>
      <c r="N434" t="s">
        <v>9820</v>
      </c>
      <c r="O434" t="s">
        <v>9820</v>
      </c>
      <c r="P434" t="s">
        <v>9821</v>
      </c>
      <c r="Q434">
        <v>1</v>
      </c>
      <c r="R434" t="s">
        <v>3397</v>
      </c>
      <c r="AE434" t="s">
        <v>3394</v>
      </c>
      <c r="AK434" t="s">
        <v>3394</v>
      </c>
      <c r="AM434" t="s">
        <v>3394</v>
      </c>
      <c r="AN434" t="s">
        <v>3394</v>
      </c>
      <c r="AO434" t="s">
        <v>3394</v>
      </c>
      <c r="AP434" t="s">
        <v>3394</v>
      </c>
      <c r="AQ434" t="s">
        <v>3394</v>
      </c>
      <c r="AR434" t="s">
        <v>3394</v>
      </c>
      <c r="AS434" t="s">
        <v>3394</v>
      </c>
      <c r="AT434" t="s">
        <v>3394</v>
      </c>
      <c r="AU434" t="s">
        <v>3394</v>
      </c>
      <c r="AV434" t="s">
        <v>3394</v>
      </c>
      <c r="AW434" t="s">
        <v>3394</v>
      </c>
      <c r="AX434" t="s">
        <v>3394</v>
      </c>
      <c r="AZ434" t="s">
        <v>3394</v>
      </c>
    </row>
    <row r="435" spans="1:52" x14ac:dyDescent="0.3">
      <c r="A435" s="1" t="s">
        <v>4091</v>
      </c>
      <c r="B435" t="s">
        <v>4092</v>
      </c>
      <c r="C435" t="s">
        <v>649</v>
      </c>
      <c r="D435" t="s">
        <v>4004</v>
      </c>
      <c r="F435" t="s">
        <v>3393</v>
      </c>
      <c r="G435" t="s">
        <v>3394</v>
      </c>
      <c r="H435" t="s">
        <v>3393</v>
      </c>
      <c r="I435" t="s">
        <v>3395</v>
      </c>
      <c r="J435" t="s">
        <v>3395</v>
      </c>
      <c r="K435" t="s">
        <v>3394</v>
      </c>
      <c r="L435" t="s">
        <v>3965</v>
      </c>
      <c r="M435" t="s">
        <v>9820</v>
      </c>
      <c r="N435" t="s">
        <v>9820</v>
      </c>
      <c r="O435" t="s">
        <v>9820</v>
      </c>
      <c r="P435" t="s">
        <v>9821</v>
      </c>
      <c r="Q435">
        <v>1</v>
      </c>
      <c r="R435" t="s">
        <v>3397</v>
      </c>
      <c r="AE435" t="s">
        <v>3394</v>
      </c>
      <c r="AK435" t="s">
        <v>3394</v>
      </c>
      <c r="AM435" t="s">
        <v>3394</v>
      </c>
      <c r="AN435" t="s">
        <v>3394</v>
      </c>
      <c r="AO435" t="s">
        <v>3394</v>
      </c>
      <c r="AP435" t="s">
        <v>3394</v>
      </c>
      <c r="AQ435" t="s">
        <v>3394</v>
      </c>
      <c r="AR435" t="s">
        <v>3394</v>
      </c>
      <c r="AS435" t="s">
        <v>3394</v>
      </c>
      <c r="AT435" t="s">
        <v>3394</v>
      </c>
      <c r="AU435" t="s">
        <v>3394</v>
      </c>
      <c r="AV435" t="s">
        <v>3394</v>
      </c>
      <c r="AW435" t="s">
        <v>3394</v>
      </c>
      <c r="AX435" t="s">
        <v>3394</v>
      </c>
      <c r="AZ435" t="s">
        <v>3394</v>
      </c>
    </row>
    <row r="436" spans="1:52" x14ac:dyDescent="0.3">
      <c r="A436" s="1" t="s">
        <v>4093</v>
      </c>
      <c r="B436" t="s">
        <v>4094</v>
      </c>
      <c r="C436" t="s">
        <v>649</v>
      </c>
      <c r="D436" t="s">
        <v>4004</v>
      </c>
      <c r="F436" t="s">
        <v>3393</v>
      </c>
      <c r="G436" t="s">
        <v>3394</v>
      </c>
      <c r="H436" t="s">
        <v>3393</v>
      </c>
      <c r="I436" t="s">
        <v>3395</v>
      </c>
      <c r="J436" t="s">
        <v>3395</v>
      </c>
      <c r="K436" t="s">
        <v>3394</v>
      </c>
      <c r="L436" t="s">
        <v>3965</v>
      </c>
      <c r="M436" t="s">
        <v>9820</v>
      </c>
      <c r="N436" t="s">
        <v>9820</v>
      </c>
      <c r="O436" t="s">
        <v>9820</v>
      </c>
      <c r="P436" t="s">
        <v>9821</v>
      </c>
      <c r="Q436">
        <v>1</v>
      </c>
      <c r="R436" t="s">
        <v>3397</v>
      </c>
      <c r="AE436" t="s">
        <v>3394</v>
      </c>
      <c r="AK436" t="s">
        <v>3394</v>
      </c>
      <c r="AM436" t="s">
        <v>3394</v>
      </c>
      <c r="AN436" t="s">
        <v>3394</v>
      </c>
      <c r="AO436" t="s">
        <v>3394</v>
      </c>
      <c r="AP436" t="s">
        <v>3394</v>
      </c>
      <c r="AQ436" t="s">
        <v>3394</v>
      </c>
      <c r="AR436" t="s">
        <v>3394</v>
      </c>
      <c r="AS436" t="s">
        <v>3394</v>
      </c>
      <c r="AT436" t="s">
        <v>3394</v>
      </c>
      <c r="AU436" t="s">
        <v>3394</v>
      </c>
      <c r="AV436" t="s">
        <v>3394</v>
      </c>
      <c r="AW436" t="s">
        <v>3394</v>
      </c>
      <c r="AX436" t="s">
        <v>3394</v>
      </c>
      <c r="AZ436" t="s">
        <v>3394</v>
      </c>
    </row>
    <row r="437" spans="1:52" x14ac:dyDescent="0.3">
      <c r="A437" s="1" t="s">
        <v>4095</v>
      </c>
      <c r="B437" t="s">
        <v>4096</v>
      </c>
      <c r="C437" t="s">
        <v>649</v>
      </c>
      <c r="D437" t="s">
        <v>4004</v>
      </c>
      <c r="F437" t="s">
        <v>3393</v>
      </c>
      <c r="G437" t="s">
        <v>3394</v>
      </c>
      <c r="H437" t="s">
        <v>3393</v>
      </c>
      <c r="I437" t="s">
        <v>3395</v>
      </c>
      <c r="J437" t="s">
        <v>3395</v>
      </c>
      <c r="K437" t="s">
        <v>3394</v>
      </c>
      <c r="L437" t="s">
        <v>3965</v>
      </c>
      <c r="M437" t="s">
        <v>9820</v>
      </c>
      <c r="N437" t="s">
        <v>9820</v>
      </c>
      <c r="O437" t="s">
        <v>9820</v>
      </c>
      <c r="P437" t="s">
        <v>9821</v>
      </c>
      <c r="Q437">
        <v>1</v>
      </c>
      <c r="R437" t="s">
        <v>3397</v>
      </c>
      <c r="AE437" t="s">
        <v>3394</v>
      </c>
      <c r="AK437" t="s">
        <v>3394</v>
      </c>
      <c r="AM437" t="s">
        <v>3394</v>
      </c>
      <c r="AN437" t="s">
        <v>3394</v>
      </c>
      <c r="AO437" t="s">
        <v>3394</v>
      </c>
      <c r="AP437" t="s">
        <v>3394</v>
      </c>
      <c r="AQ437" t="s">
        <v>3394</v>
      </c>
      <c r="AR437" t="s">
        <v>3394</v>
      </c>
      <c r="AS437" t="s">
        <v>3394</v>
      </c>
      <c r="AT437" t="s">
        <v>3394</v>
      </c>
      <c r="AU437" t="s">
        <v>3394</v>
      </c>
      <c r="AV437" t="s">
        <v>3394</v>
      </c>
      <c r="AW437" t="s">
        <v>3394</v>
      </c>
      <c r="AX437" t="s">
        <v>3394</v>
      </c>
      <c r="AZ437" t="s">
        <v>3394</v>
      </c>
    </row>
    <row r="438" spans="1:52" x14ac:dyDescent="0.3">
      <c r="A438" s="1" t="s">
        <v>4097</v>
      </c>
      <c r="B438" t="s">
        <v>4098</v>
      </c>
      <c r="C438" t="s">
        <v>649</v>
      </c>
      <c r="D438" t="s">
        <v>4004</v>
      </c>
      <c r="F438" t="s">
        <v>3393</v>
      </c>
      <c r="G438" t="s">
        <v>3394</v>
      </c>
      <c r="H438" t="s">
        <v>3393</v>
      </c>
      <c r="I438" t="s">
        <v>3395</v>
      </c>
      <c r="J438" t="s">
        <v>3395</v>
      </c>
      <c r="K438" t="s">
        <v>3394</v>
      </c>
      <c r="L438" t="s">
        <v>3965</v>
      </c>
      <c r="M438" t="s">
        <v>9820</v>
      </c>
      <c r="N438" t="s">
        <v>9820</v>
      </c>
      <c r="O438" t="s">
        <v>9820</v>
      </c>
      <c r="P438" t="s">
        <v>9821</v>
      </c>
      <c r="Q438">
        <v>1</v>
      </c>
      <c r="R438" t="s">
        <v>3397</v>
      </c>
      <c r="AE438" t="s">
        <v>3394</v>
      </c>
      <c r="AK438" t="s">
        <v>3394</v>
      </c>
      <c r="AM438" t="s">
        <v>3394</v>
      </c>
      <c r="AN438" t="s">
        <v>3394</v>
      </c>
      <c r="AO438" t="s">
        <v>3394</v>
      </c>
      <c r="AP438" t="s">
        <v>3394</v>
      </c>
      <c r="AQ438" t="s">
        <v>3394</v>
      </c>
      <c r="AR438" t="s">
        <v>3394</v>
      </c>
      <c r="AS438" t="s">
        <v>3394</v>
      </c>
      <c r="AT438" t="s">
        <v>3394</v>
      </c>
      <c r="AU438" t="s">
        <v>3394</v>
      </c>
      <c r="AV438" t="s">
        <v>3394</v>
      </c>
      <c r="AW438" t="s">
        <v>3394</v>
      </c>
      <c r="AX438" t="s">
        <v>3394</v>
      </c>
      <c r="AZ438" t="s">
        <v>3394</v>
      </c>
    </row>
    <row r="439" spans="1:52" x14ac:dyDescent="0.3">
      <c r="A439" s="1" t="s">
        <v>4099</v>
      </c>
      <c r="B439" t="s">
        <v>4100</v>
      </c>
      <c r="C439" t="s">
        <v>649</v>
      </c>
      <c r="D439" t="s">
        <v>4004</v>
      </c>
      <c r="F439" t="s">
        <v>3393</v>
      </c>
      <c r="G439" t="s">
        <v>3394</v>
      </c>
      <c r="H439" t="s">
        <v>3393</v>
      </c>
      <c r="I439" t="s">
        <v>3395</v>
      </c>
      <c r="J439" t="s">
        <v>3395</v>
      </c>
      <c r="K439" t="s">
        <v>3394</v>
      </c>
      <c r="L439" t="s">
        <v>3965</v>
      </c>
      <c r="M439" t="s">
        <v>9820</v>
      </c>
      <c r="N439" t="s">
        <v>9820</v>
      </c>
      <c r="O439" t="s">
        <v>9820</v>
      </c>
      <c r="P439" t="s">
        <v>9821</v>
      </c>
      <c r="Q439">
        <v>1</v>
      </c>
      <c r="R439" t="s">
        <v>3397</v>
      </c>
      <c r="AE439" t="s">
        <v>3394</v>
      </c>
      <c r="AK439" t="s">
        <v>3394</v>
      </c>
      <c r="AM439" t="s">
        <v>3394</v>
      </c>
      <c r="AN439" t="s">
        <v>3394</v>
      </c>
      <c r="AO439" t="s">
        <v>3394</v>
      </c>
      <c r="AP439" t="s">
        <v>3394</v>
      </c>
      <c r="AQ439" t="s">
        <v>3394</v>
      </c>
      <c r="AR439" t="s">
        <v>3394</v>
      </c>
      <c r="AS439" t="s">
        <v>3394</v>
      </c>
      <c r="AT439" t="s">
        <v>3394</v>
      </c>
      <c r="AU439" t="s">
        <v>3394</v>
      </c>
      <c r="AV439" t="s">
        <v>3394</v>
      </c>
      <c r="AW439" t="s">
        <v>3394</v>
      </c>
      <c r="AX439" t="s">
        <v>3394</v>
      </c>
      <c r="AZ439" t="s">
        <v>3394</v>
      </c>
    </row>
    <row r="440" spans="1:52" x14ac:dyDescent="0.3">
      <c r="A440" s="1" t="s">
        <v>4101</v>
      </c>
      <c r="B440" t="s">
        <v>4102</v>
      </c>
      <c r="C440" t="s">
        <v>649</v>
      </c>
      <c r="D440" t="s">
        <v>4004</v>
      </c>
      <c r="F440" t="s">
        <v>3393</v>
      </c>
      <c r="G440" t="s">
        <v>3394</v>
      </c>
      <c r="H440" t="s">
        <v>3393</v>
      </c>
      <c r="I440" t="s">
        <v>3395</v>
      </c>
      <c r="J440" t="s">
        <v>3395</v>
      </c>
      <c r="K440" t="s">
        <v>3394</v>
      </c>
      <c r="L440" t="s">
        <v>3965</v>
      </c>
      <c r="M440" t="s">
        <v>9820</v>
      </c>
      <c r="N440" t="s">
        <v>9820</v>
      </c>
      <c r="O440" t="s">
        <v>9820</v>
      </c>
      <c r="P440" t="s">
        <v>9821</v>
      </c>
      <c r="Q440">
        <v>1</v>
      </c>
      <c r="R440" t="s">
        <v>3397</v>
      </c>
      <c r="AE440" t="s">
        <v>3394</v>
      </c>
      <c r="AK440" t="s">
        <v>3394</v>
      </c>
      <c r="AM440" t="s">
        <v>3394</v>
      </c>
      <c r="AN440" t="s">
        <v>3394</v>
      </c>
      <c r="AO440" t="s">
        <v>3394</v>
      </c>
      <c r="AP440" t="s">
        <v>3394</v>
      </c>
      <c r="AQ440" t="s">
        <v>3394</v>
      </c>
      <c r="AR440" t="s">
        <v>3394</v>
      </c>
      <c r="AS440" t="s">
        <v>3394</v>
      </c>
      <c r="AT440" t="s">
        <v>3394</v>
      </c>
      <c r="AU440" t="s">
        <v>3394</v>
      </c>
      <c r="AV440" t="s">
        <v>3394</v>
      </c>
      <c r="AW440" t="s">
        <v>3394</v>
      </c>
      <c r="AX440" t="s">
        <v>3394</v>
      </c>
      <c r="AZ440" t="s">
        <v>3394</v>
      </c>
    </row>
    <row r="441" spans="1:52" x14ac:dyDescent="0.3">
      <c r="A441" s="1" t="s">
        <v>4103</v>
      </c>
      <c r="B441" t="s">
        <v>4104</v>
      </c>
      <c r="C441" t="s">
        <v>649</v>
      </c>
      <c r="D441" t="s">
        <v>4004</v>
      </c>
      <c r="F441" t="s">
        <v>3393</v>
      </c>
      <c r="G441" t="s">
        <v>3394</v>
      </c>
      <c r="H441" t="s">
        <v>3393</v>
      </c>
      <c r="I441" t="s">
        <v>3395</v>
      </c>
      <c r="J441" t="s">
        <v>3395</v>
      </c>
      <c r="K441" t="s">
        <v>3394</v>
      </c>
      <c r="L441" t="s">
        <v>3965</v>
      </c>
      <c r="M441" t="s">
        <v>9820</v>
      </c>
      <c r="N441" t="s">
        <v>9820</v>
      </c>
      <c r="O441" t="s">
        <v>9820</v>
      </c>
      <c r="P441" t="s">
        <v>9821</v>
      </c>
      <c r="Q441">
        <v>1</v>
      </c>
      <c r="R441" t="s">
        <v>3397</v>
      </c>
      <c r="AE441" t="s">
        <v>3394</v>
      </c>
      <c r="AK441" t="s">
        <v>3394</v>
      </c>
      <c r="AM441" t="s">
        <v>3394</v>
      </c>
      <c r="AN441" t="s">
        <v>3394</v>
      </c>
      <c r="AO441" t="s">
        <v>3394</v>
      </c>
      <c r="AP441" t="s">
        <v>3394</v>
      </c>
      <c r="AQ441" t="s">
        <v>3394</v>
      </c>
      <c r="AR441" t="s">
        <v>3394</v>
      </c>
      <c r="AS441" t="s">
        <v>3394</v>
      </c>
      <c r="AT441" t="s">
        <v>3394</v>
      </c>
      <c r="AU441" t="s">
        <v>3394</v>
      </c>
      <c r="AV441" t="s">
        <v>3394</v>
      </c>
      <c r="AW441" t="s">
        <v>3394</v>
      </c>
      <c r="AX441" t="s">
        <v>3394</v>
      </c>
      <c r="AZ441" t="s">
        <v>3394</v>
      </c>
    </row>
    <row r="442" spans="1:52" x14ac:dyDescent="0.3">
      <c r="A442" s="1" t="s">
        <v>4105</v>
      </c>
      <c r="B442" t="s">
        <v>4106</v>
      </c>
      <c r="C442" t="s">
        <v>649</v>
      </c>
      <c r="D442" t="s">
        <v>4004</v>
      </c>
      <c r="F442" t="s">
        <v>3393</v>
      </c>
      <c r="G442" t="s">
        <v>3394</v>
      </c>
      <c r="H442" t="s">
        <v>3393</v>
      </c>
      <c r="I442" t="s">
        <v>3395</v>
      </c>
      <c r="J442" t="s">
        <v>3395</v>
      </c>
      <c r="K442" t="s">
        <v>3394</v>
      </c>
      <c r="L442" t="s">
        <v>3965</v>
      </c>
      <c r="M442" t="s">
        <v>9820</v>
      </c>
      <c r="N442" t="s">
        <v>9820</v>
      </c>
      <c r="O442" t="s">
        <v>9820</v>
      </c>
      <c r="P442" t="s">
        <v>9821</v>
      </c>
      <c r="Q442">
        <v>1</v>
      </c>
      <c r="R442" t="s">
        <v>3397</v>
      </c>
      <c r="AE442" t="s">
        <v>3394</v>
      </c>
      <c r="AK442" t="s">
        <v>3394</v>
      </c>
      <c r="AM442" t="s">
        <v>3394</v>
      </c>
      <c r="AN442" t="s">
        <v>3394</v>
      </c>
      <c r="AO442" t="s">
        <v>3394</v>
      </c>
      <c r="AP442" t="s">
        <v>3394</v>
      </c>
      <c r="AQ442" t="s">
        <v>3394</v>
      </c>
      <c r="AR442" t="s">
        <v>3394</v>
      </c>
      <c r="AS442" t="s">
        <v>3394</v>
      </c>
      <c r="AT442" t="s">
        <v>3394</v>
      </c>
      <c r="AU442" t="s">
        <v>3394</v>
      </c>
      <c r="AV442" t="s">
        <v>3394</v>
      </c>
      <c r="AW442" t="s">
        <v>3394</v>
      </c>
      <c r="AX442" t="s">
        <v>3394</v>
      </c>
      <c r="AZ442" t="s">
        <v>3394</v>
      </c>
    </row>
    <row r="443" spans="1:52" x14ac:dyDescent="0.3">
      <c r="A443" s="1" t="s">
        <v>4107</v>
      </c>
      <c r="B443" t="s">
        <v>4108</v>
      </c>
      <c r="C443" t="s">
        <v>649</v>
      </c>
      <c r="D443" t="s">
        <v>4004</v>
      </c>
      <c r="F443" t="s">
        <v>3393</v>
      </c>
      <c r="G443" t="s">
        <v>3394</v>
      </c>
      <c r="H443" t="s">
        <v>3393</v>
      </c>
      <c r="I443" t="s">
        <v>3395</v>
      </c>
      <c r="J443" t="s">
        <v>3395</v>
      </c>
      <c r="K443" t="s">
        <v>3394</v>
      </c>
      <c r="L443" t="s">
        <v>3965</v>
      </c>
      <c r="M443" t="s">
        <v>9820</v>
      </c>
      <c r="N443" t="s">
        <v>9820</v>
      </c>
      <c r="O443" t="s">
        <v>9820</v>
      </c>
      <c r="P443" t="s">
        <v>9821</v>
      </c>
      <c r="Q443">
        <v>1</v>
      </c>
      <c r="R443" t="s">
        <v>3397</v>
      </c>
      <c r="AE443" t="s">
        <v>3394</v>
      </c>
      <c r="AK443" t="s">
        <v>3394</v>
      </c>
      <c r="AM443" t="s">
        <v>3394</v>
      </c>
      <c r="AN443" t="s">
        <v>3394</v>
      </c>
      <c r="AO443" t="s">
        <v>3394</v>
      </c>
      <c r="AP443" t="s">
        <v>3394</v>
      </c>
      <c r="AQ443" t="s">
        <v>3394</v>
      </c>
      <c r="AR443" t="s">
        <v>3394</v>
      </c>
      <c r="AS443" t="s">
        <v>3394</v>
      </c>
      <c r="AT443" t="s">
        <v>3394</v>
      </c>
      <c r="AU443" t="s">
        <v>3394</v>
      </c>
      <c r="AV443" t="s">
        <v>3394</v>
      </c>
      <c r="AW443" t="s">
        <v>3394</v>
      </c>
      <c r="AX443" t="s">
        <v>3394</v>
      </c>
      <c r="AZ443" t="s">
        <v>3394</v>
      </c>
    </row>
    <row r="444" spans="1:52" x14ac:dyDescent="0.3">
      <c r="A444" s="1" t="s">
        <v>4109</v>
      </c>
      <c r="B444" t="s">
        <v>4110</v>
      </c>
      <c r="C444" t="s">
        <v>649</v>
      </c>
      <c r="D444" t="s">
        <v>4004</v>
      </c>
      <c r="F444" t="s">
        <v>3393</v>
      </c>
      <c r="G444" t="s">
        <v>3394</v>
      </c>
      <c r="H444" t="s">
        <v>3393</v>
      </c>
      <c r="I444" t="s">
        <v>3395</v>
      </c>
      <c r="J444" t="s">
        <v>3395</v>
      </c>
      <c r="K444" t="s">
        <v>3394</v>
      </c>
      <c r="L444" t="s">
        <v>3965</v>
      </c>
      <c r="M444" t="s">
        <v>9820</v>
      </c>
      <c r="N444" t="s">
        <v>9820</v>
      </c>
      <c r="O444" t="s">
        <v>9820</v>
      </c>
      <c r="P444" t="s">
        <v>9821</v>
      </c>
      <c r="Q444">
        <v>1</v>
      </c>
      <c r="R444" t="s">
        <v>3397</v>
      </c>
      <c r="AE444" t="s">
        <v>3394</v>
      </c>
      <c r="AK444" t="s">
        <v>3394</v>
      </c>
      <c r="AM444" t="s">
        <v>3394</v>
      </c>
      <c r="AN444" t="s">
        <v>3394</v>
      </c>
      <c r="AO444" t="s">
        <v>3394</v>
      </c>
      <c r="AP444" t="s">
        <v>3394</v>
      </c>
      <c r="AQ444" t="s">
        <v>3394</v>
      </c>
      <c r="AR444" t="s">
        <v>3394</v>
      </c>
      <c r="AS444" t="s">
        <v>3394</v>
      </c>
      <c r="AT444" t="s">
        <v>3394</v>
      </c>
      <c r="AU444" t="s">
        <v>3394</v>
      </c>
      <c r="AV444" t="s">
        <v>3394</v>
      </c>
      <c r="AW444" t="s">
        <v>3394</v>
      </c>
      <c r="AX444" t="s">
        <v>3394</v>
      </c>
      <c r="AZ444" t="s">
        <v>3394</v>
      </c>
    </row>
    <row r="445" spans="1:52" x14ac:dyDescent="0.3">
      <c r="A445" s="1" t="s">
        <v>4111</v>
      </c>
      <c r="B445" t="s">
        <v>4112</v>
      </c>
      <c r="C445" t="s">
        <v>649</v>
      </c>
      <c r="D445" t="s">
        <v>4004</v>
      </c>
      <c r="F445" t="s">
        <v>3393</v>
      </c>
      <c r="G445" t="s">
        <v>3394</v>
      </c>
      <c r="H445" t="s">
        <v>3393</v>
      </c>
      <c r="I445" t="s">
        <v>3395</v>
      </c>
      <c r="J445" t="s">
        <v>3395</v>
      </c>
      <c r="K445" t="s">
        <v>3394</v>
      </c>
      <c r="L445" t="s">
        <v>3965</v>
      </c>
      <c r="M445" t="s">
        <v>9820</v>
      </c>
      <c r="N445" t="s">
        <v>9820</v>
      </c>
      <c r="O445" t="s">
        <v>9820</v>
      </c>
      <c r="P445" t="s">
        <v>9821</v>
      </c>
      <c r="Q445">
        <v>1</v>
      </c>
      <c r="R445" t="s">
        <v>3397</v>
      </c>
      <c r="AE445" t="s">
        <v>3394</v>
      </c>
      <c r="AK445" t="s">
        <v>3394</v>
      </c>
      <c r="AM445" t="s">
        <v>3394</v>
      </c>
      <c r="AN445" t="s">
        <v>3394</v>
      </c>
      <c r="AO445" t="s">
        <v>3394</v>
      </c>
      <c r="AP445" t="s">
        <v>3394</v>
      </c>
      <c r="AQ445" t="s">
        <v>3394</v>
      </c>
      <c r="AR445" t="s">
        <v>3394</v>
      </c>
      <c r="AS445" t="s">
        <v>3394</v>
      </c>
      <c r="AT445" t="s">
        <v>3394</v>
      </c>
      <c r="AU445" t="s">
        <v>3394</v>
      </c>
      <c r="AV445" t="s">
        <v>3394</v>
      </c>
      <c r="AW445" t="s">
        <v>3394</v>
      </c>
      <c r="AX445" t="s">
        <v>3394</v>
      </c>
      <c r="AZ445" t="s">
        <v>3394</v>
      </c>
    </row>
    <row r="446" spans="1:52" x14ac:dyDescent="0.3">
      <c r="A446" s="1" t="s">
        <v>4113</v>
      </c>
      <c r="B446" t="s">
        <v>4114</v>
      </c>
      <c r="C446" t="s">
        <v>649</v>
      </c>
      <c r="D446" t="s">
        <v>4004</v>
      </c>
      <c r="F446" t="s">
        <v>3393</v>
      </c>
      <c r="G446" t="s">
        <v>3394</v>
      </c>
      <c r="H446" t="s">
        <v>3393</v>
      </c>
      <c r="I446" t="s">
        <v>3395</v>
      </c>
      <c r="J446" t="s">
        <v>3395</v>
      </c>
      <c r="K446" t="s">
        <v>3394</v>
      </c>
      <c r="L446" t="s">
        <v>3965</v>
      </c>
      <c r="M446" t="s">
        <v>9820</v>
      </c>
      <c r="N446" t="s">
        <v>9820</v>
      </c>
      <c r="O446" t="s">
        <v>9820</v>
      </c>
      <c r="P446" t="s">
        <v>9821</v>
      </c>
      <c r="Q446">
        <v>1</v>
      </c>
      <c r="R446" t="s">
        <v>3397</v>
      </c>
      <c r="AE446" t="s">
        <v>3394</v>
      </c>
      <c r="AK446" t="s">
        <v>3394</v>
      </c>
      <c r="AM446" t="s">
        <v>3394</v>
      </c>
      <c r="AN446" t="s">
        <v>3394</v>
      </c>
      <c r="AO446" t="s">
        <v>3394</v>
      </c>
      <c r="AP446" t="s">
        <v>3394</v>
      </c>
      <c r="AQ446" t="s">
        <v>3394</v>
      </c>
      <c r="AR446" t="s">
        <v>3394</v>
      </c>
      <c r="AS446" t="s">
        <v>3394</v>
      </c>
      <c r="AT446" t="s">
        <v>3394</v>
      </c>
      <c r="AU446" t="s">
        <v>3394</v>
      </c>
      <c r="AV446" t="s">
        <v>3394</v>
      </c>
      <c r="AW446" t="s">
        <v>3394</v>
      </c>
      <c r="AX446" t="s">
        <v>3394</v>
      </c>
      <c r="AZ446" t="s">
        <v>3394</v>
      </c>
    </row>
    <row r="447" spans="1:52" x14ac:dyDescent="0.3">
      <c r="A447" s="1" t="s">
        <v>4115</v>
      </c>
      <c r="B447" t="s">
        <v>4116</v>
      </c>
      <c r="C447" t="s">
        <v>649</v>
      </c>
      <c r="D447" t="s">
        <v>4004</v>
      </c>
      <c r="F447" t="s">
        <v>3393</v>
      </c>
      <c r="G447" t="s">
        <v>3394</v>
      </c>
      <c r="H447" t="s">
        <v>3393</v>
      </c>
      <c r="I447" t="s">
        <v>3395</v>
      </c>
      <c r="J447" t="s">
        <v>3395</v>
      </c>
      <c r="K447" t="s">
        <v>3394</v>
      </c>
      <c r="L447" t="s">
        <v>3965</v>
      </c>
      <c r="M447" t="s">
        <v>9820</v>
      </c>
      <c r="N447" t="s">
        <v>9820</v>
      </c>
      <c r="O447" t="s">
        <v>9820</v>
      </c>
      <c r="P447" t="s">
        <v>9821</v>
      </c>
      <c r="Q447">
        <v>1</v>
      </c>
      <c r="R447" t="s">
        <v>3397</v>
      </c>
      <c r="AE447" t="s">
        <v>3394</v>
      </c>
      <c r="AK447" t="s">
        <v>3394</v>
      </c>
      <c r="AM447" t="s">
        <v>3394</v>
      </c>
      <c r="AN447" t="s">
        <v>3394</v>
      </c>
      <c r="AO447" t="s">
        <v>3394</v>
      </c>
      <c r="AP447" t="s">
        <v>3394</v>
      </c>
      <c r="AQ447" t="s">
        <v>3394</v>
      </c>
      <c r="AR447" t="s">
        <v>3394</v>
      </c>
      <c r="AS447" t="s">
        <v>3394</v>
      </c>
      <c r="AT447" t="s">
        <v>3394</v>
      </c>
      <c r="AU447" t="s">
        <v>3394</v>
      </c>
      <c r="AV447" t="s">
        <v>3394</v>
      </c>
      <c r="AW447" t="s">
        <v>3394</v>
      </c>
      <c r="AX447" t="s">
        <v>3394</v>
      </c>
      <c r="AZ447" t="s">
        <v>3394</v>
      </c>
    </row>
    <row r="448" spans="1:52" x14ac:dyDescent="0.3">
      <c r="A448" s="1" t="s">
        <v>4117</v>
      </c>
      <c r="B448" t="s">
        <v>4118</v>
      </c>
      <c r="C448" t="s">
        <v>649</v>
      </c>
      <c r="D448" t="s">
        <v>4004</v>
      </c>
      <c r="F448" t="s">
        <v>3393</v>
      </c>
      <c r="G448" t="s">
        <v>3394</v>
      </c>
      <c r="H448" t="s">
        <v>3393</v>
      </c>
      <c r="I448" t="s">
        <v>3395</v>
      </c>
      <c r="J448" t="s">
        <v>3395</v>
      </c>
      <c r="K448" t="s">
        <v>3394</v>
      </c>
      <c r="L448" t="s">
        <v>3965</v>
      </c>
      <c r="M448" t="s">
        <v>9820</v>
      </c>
      <c r="N448" t="s">
        <v>9820</v>
      </c>
      <c r="O448" t="s">
        <v>9820</v>
      </c>
      <c r="P448" t="s">
        <v>9821</v>
      </c>
      <c r="Q448">
        <v>1</v>
      </c>
      <c r="R448" t="s">
        <v>3397</v>
      </c>
      <c r="AE448" t="s">
        <v>3394</v>
      </c>
      <c r="AK448" t="s">
        <v>3394</v>
      </c>
      <c r="AM448" t="s">
        <v>3394</v>
      </c>
      <c r="AN448" t="s">
        <v>3394</v>
      </c>
      <c r="AO448" t="s">
        <v>3394</v>
      </c>
      <c r="AP448" t="s">
        <v>3394</v>
      </c>
      <c r="AQ448" t="s">
        <v>3394</v>
      </c>
      <c r="AR448" t="s">
        <v>3394</v>
      </c>
      <c r="AS448" t="s">
        <v>3394</v>
      </c>
      <c r="AT448" t="s">
        <v>3394</v>
      </c>
      <c r="AU448" t="s">
        <v>3394</v>
      </c>
      <c r="AV448" t="s">
        <v>3394</v>
      </c>
      <c r="AW448" t="s">
        <v>3394</v>
      </c>
      <c r="AX448" t="s">
        <v>3394</v>
      </c>
      <c r="AZ448" t="s">
        <v>3394</v>
      </c>
    </row>
    <row r="449" spans="1:52" x14ac:dyDescent="0.3">
      <c r="A449" s="1" t="s">
        <v>4119</v>
      </c>
      <c r="B449" t="s">
        <v>4120</v>
      </c>
      <c r="C449" t="s">
        <v>649</v>
      </c>
      <c r="D449" t="s">
        <v>4004</v>
      </c>
      <c r="F449" t="s">
        <v>3393</v>
      </c>
      <c r="G449" t="s">
        <v>3394</v>
      </c>
      <c r="H449" t="s">
        <v>3393</v>
      </c>
      <c r="I449" t="s">
        <v>3395</v>
      </c>
      <c r="J449" t="s">
        <v>3395</v>
      </c>
      <c r="K449" t="s">
        <v>3394</v>
      </c>
      <c r="L449" t="s">
        <v>3965</v>
      </c>
      <c r="M449" t="s">
        <v>9820</v>
      </c>
      <c r="N449" t="s">
        <v>9820</v>
      </c>
      <c r="O449" t="s">
        <v>9820</v>
      </c>
      <c r="P449" t="s">
        <v>9821</v>
      </c>
      <c r="Q449">
        <v>1</v>
      </c>
      <c r="R449" t="s">
        <v>3397</v>
      </c>
      <c r="AE449" t="s">
        <v>3394</v>
      </c>
      <c r="AK449" t="s">
        <v>3394</v>
      </c>
      <c r="AM449" t="s">
        <v>3394</v>
      </c>
      <c r="AN449" t="s">
        <v>3394</v>
      </c>
      <c r="AO449" t="s">
        <v>3394</v>
      </c>
      <c r="AP449" t="s">
        <v>3394</v>
      </c>
      <c r="AQ449" t="s">
        <v>3394</v>
      </c>
      <c r="AR449" t="s">
        <v>3394</v>
      </c>
      <c r="AS449" t="s">
        <v>3394</v>
      </c>
      <c r="AT449" t="s">
        <v>3394</v>
      </c>
      <c r="AU449" t="s">
        <v>3394</v>
      </c>
      <c r="AV449" t="s">
        <v>3394</v>
      </c>
      <c r="AW449" t="s">
        <v>3394</v>
      </c>
      <c r="AX449" t="s">
        <v>3394</v>
      </c>
      <c r="AZ449" t="s">
        <v>3394</v>
      </c>
    </row>
    <row r="450" spans="1:52" x14ac:dyDescent="0.3">
      <c r="A450" s="1" t="s">
        <v>4121</v>
      </c>
      <c r="B450" t="s">
        <v>4122</v>
      </c>
      <c r="C450" t="s">
        <v>649</v>
      </c>
      <c r="D450" t="s">
        <v>4004</v>
      </c>
      <c r="F450" t="s">
        <v>3393</v>
      </c>
      <c r="G450" t="s">
        <v>3394</v>
      </c>
      <c r="H450" t="s">
        <v>3393</v>
      </c>
      <c r="I450" t="s">
        <v>3395</v>
      </c>
      <c r="J450" t="s">
        <v>3395</v>
      </c>
      <c r="K450" t="s">
        <v>3394</v>
      </c>
      <c r="L450" t="s">
        <v>3965</v>
      </c>
      <c r="M450" t="s">
        <v>9820</v>
      </c>
      <c r="N450" t="s">
        <v>9820</v>
      </c>
      <c r="O450" t="s">
        <v>9820</v>
      </c>
      <c r="P450" t="s">
        <v>9821</v>
      </c>
      <c r="Q450">
        <v>1</v>
      </c>
      <c r="R450" t="s">
        <v>3397</v>
      </c>
      <c r="AE450" t="s">
        <v>3394</v>
      </c>
      <c r="AK450" t="s">
        <v>3394</v>
      </c>
      <c r="AM450" t="s">
        <v>3394</v>
      </c>
      <c r="AN450" t="s">
        <v>3394</v>
      </c>
      <c r="AO450" t="s">
        <v>3394</v>
      </c>
      <c r="AP450" t="s">
        <v>3394</v>
      </c>
      <c r="AQ450" t="s">
        <v>3394</v>
      </c>
      <c r="AR450" t="s">
        <v>3394</v>
      </c>
      <c r="AS450" t="s">
        <v>3394</v>
      </c>
      <c r="AT450" t="s">
        <v>3394</v>
      </c>
      <c r="AU450" t="s">
        <v>3394</v>
      </c>
      <c r="AV450" t="s">
        <v>3394</v>
      </c>
      <c r="AW450" t="s">
        <v>3394</v>
      </c>
      <c r="AX450" t="s">
        <v>3394</v>
      </c>
      <c r="AZ450" t="s">
        <v>3394</v>
      </c>
    </row>
    <row r="451" spans="1:52" x14ac:dyDescent="0.3">
      <c r="A451" s="1" t="s">
        <v>4123</v>
      </c>
      <c r="B451" t="s">
        <v>4124</v>
      </c>
      <c r="C451" t="s">
        <v>649</v>
      </c>
      <c r="D451" t="s">
        <v>4004</v>
      </c>
      <c r="F451" t="s">
        <v>3393</v>
      </c>
      <c r="G451" t="s">
        <v>3394</v>
      </c>
      <c r="H451" t="s">
        <v>3393</v>
      </c>
      <c r="I451" t="s">
        <v>3395</v>
      </c>
      <c r="J451" t="s">
        <v>3395</v>
      </c>
      <c r="K451" t="s">
        <v>3394</v>
      </c>
      <c r="L451" t="s">
        <v>3965</v>
      </c>
      <c r="M451" t="s">
        <v>9820</v>
      </c>
      <c r="N451" t="s">
        <v>9820</v>
      </c>
      <c r="O451" t="s">
        <v>9820</v>
      </c>
      <c r="P451" t="s">
        <v>9821</v>
      </c>
      <c r="Q451">
        <v>1</v>
      </c>
      <c r="R451" t="s">
        <v>3397</v>
      </c>
      <c r="AE451" t="s">
        <v>3394</v>
      </c>
      <c r="AK451" t="s">
        <v>3394</v>
      </c>
      <c r="AM451" t="s">
        <v>3394</v>
      </c>
      <c r="AN451" t="s">
        <v>3394</v>
      </c>
      <c r="AO451" t="s">
        <v>3394</v>
      </c>
      <c r="AP451" t="s">
        <v>3394</v>
      </c>
      <c r="AQ451" t="s">
        <v>3394</v>
      </c>
      <c r="AR451" t="s">
        <v>3394</v>
      </c>
      <c r="AS451" t="s">
        <v>3394</v>
      </c>
      <c r="AT451" t="s">
        <v>3394</v>
      </c>
      <c r="AU451" t="s">
        <v>3394</v>
      </c>
      <c r="AV451" t="s">
        <v>3394</v>
      </c>
      <c r="AW451" t="s">
        <v>3394</v>
      </c>
      <c r="AX451" t="s">
        <v>3394</v>
      </c>
      <c r="AZ451" t="s">
        <v>3394</v>
      </c>
    </row>
    <row r="452" spans="1:52" x14ac:dyDescent="0.3">
      <c r="A452" s="1" t="s">
        <v>4125</v>
      </c>
      <c r="B452" t="s">
        <v>4126</v>
      </c>
      <c r="C452" t="s">
        <v>649</v>
      </c>
      <c r="D452" t="s">
        <v>4004</v>
      </c>
      <c r="F452" t="s">
        <v>3393</v>
      </c>
      <c r="G452" t="s">
        <v>3394</v>
      </c>
      <c r="H452" t="s">
        <v>3393</v>
      </c>
      <c r="I452" t="s">
        <v>3395</v>
      </c>
      <c r="J452" t="s">
        <v>3395</v>
      </c>
      <c r="K452" t="s">
        <v>3394</v>
      </c>
      <c r="L452" t="s">
        <v>3965</v>
      </c>
      <c r="M452" t="s">
        <v>9820</v>
      </c>
      <c r="N452" t="s">
        <v>9820</v>
      </c>
      <c r="O452" t="s">
        <v>9820</v>
      </c>
      <c r="P452" t="s">
        <v>9821</v>
      </c>
      <c r="Q452">
        <v>1</v>
      </c>
      <c r="R452" t="s">
        <v>3397</v>
      </c>
      <c r="AE452" t="s">
        <v>3394</v>
      </c>
      <c r="AK452" t="s">
        <v>3394</v>
      </c>
      <c r="AM452" t="s">
        <v>3394</v>
      </c>
      <c r="AN452" t="s">
        <v>3394</v>
      </c>
      <c r="AO452" t="s">
        <v>3394</v>
      </c>
      <c r="AP452" t="s">
        <v>3394</v>
      </c>
      <c r="AQ452" t="s">
        <v>3394</v>
      </c>
      <c r="AR452" t="s">
        <v>3394</v>
      </c>
      <c r="AS452" t="s">
        <v>3394</v>
      </c>
      <c r="AT452" t="s">
        <v>3394</v>
      </c>
      <c r="AU452" t="s">
        <v>3394</v>
      </c>
      <c r="AV452" t="s">
        <v>3394</v>
      </c>
      <c r="AW452" t="s">
        <v>3394</v>
      </c>
      <c r="AX452" t="s">
        <v>3394</v>
      </c>
      <c r="AZ452" t="s">
        <v>3394</v>
      </c>
    </row>
    <row r="453" spans="1:52" x14ac:dyDescent="0.3">
      <c r="A453" s="1" t="s">
        <v>4127</v>
      </c>
      <c r="B453" t="s">
        <v>4128</v>
      </c>
      <c r="C453" t="s">
        <v>649</v>
      </c>
      <c r="D453" t="s">
        <v>4004</v>
      </c>
      <c r="F453" t="s">
        <v>3393</v>
      </c>
      <c r="G453" t="s">
        <v>3394</v>
      </c>
      <c r="H453" t="s">
        <v>3393</v>
      </c>
      <c r="I453" t="s">
        <v>3395</v>
      </c>
      <c r="J453" t="s">
        <v>3395</v>
      </c>
      <c r="K453" t="s">
        <v>3394</v>
      </c>
      <c r="L453" t="s">
        <v>3965</v>
      </c>
      <c r="M453" t="s">
        <v>9820</v>
      </c>
      <c r="N453" t="s">
        <v>9820</v>
      </c>
      <c r="O453" t="s">
        <v>9820</v>
      </c>
      <c r="P453" t="s">
        <v>9821</v>
      </c>
      <c r="Q453">
        <v>1</v>
      </c>
      <c r="R453" t="s">
        <v>3397</v>
      </c>
      <c r="AE453" t="s">
        <v>3394</v>
      </c>
      <c r="AK453" t="s">
        <v>3394</v>
      </c>
      <c r="AM453" t="s">
        <v>3394</v>
      </c>
      <c r="AN453" t="s">
        <v>3394</v>
      </c>
      <c r="AO453" t="s">
        <v>3394</v>
      </c>
      <c r="AP453" t="s">
        <v>3394</v>
      </c>
      <c r="AQ453" t="s">
        <v>3394</v>
      </c>
      <c r="AR453" t="s">
        <v>3394</v>
      </c>
      <c r="AS453" t="s">
        <v>3394</v>
      </c>
      <c r="AT453" t="s">
        <v>3394</v>
      </c>
      <c r="AU453" t="s">
        <v>3394</v>
      </c>
      <c r="AV453" t="s">
        <v>3394</v>
      </c>
      <c r="AW453" t="s">
        <v>3394</v>
      </c>
      <c r="AX453" t="s">
        <v>3394</v>
      </c>
      <c r="AZ453" t="s">
        <v>3394</v>
      </c>
    </row>
    <row r="454" spans="1:52" x14ac:dyDescent="0.3">
      <c r="A454" s="1" t="s">
        <v>4129</v>
      </c>
      <c r="B454" t="s">
        <v>4130</v>
      </c>
      <c r="C454" t="s">
        <v>649</v>
      </c>
      <c r="D454" t="s">
        <v>4004</v>
      </c>
      <c r="F454" t="s">
        <v>3393</v>
      </c>
      <c r="G454" t="s">
        <v>3394</v>
      </c>
      <c r="H454" t="s">
        <v>3393</v>
      </c>
      <c r="I454" t="s">
        <v>3395</v>
      </c>
      <c r="J454" t="s">
        <v>3395</v>
      </c>
      <c r="K454" t="s">
        <v>3394</v>
      </c>
      <c r="L454" t="s">
        <v>3965</v>
      </c>
      <c r="M454" t="s">
        <v>9820</v>
      </c>
      <c r="N454" t="s">
        <v>9820</v>
      </c>
      <c r="O454" t="s">
        <v>9820</v>
      </c>
      <c r="P454" t="s">
        <v>9821</v>
      </c>
      <c r="Q454">
        <v>1</v>
      </c>
      <c r="R454" t="s">
        <v>3397</v>
      </c>
      <c r="AE454" t="s">
        <v>3394</v>
      </c>
      <c r="AK454" t="s">
        <v>3394</v>
      </c>
      <c r="AM454" t="s">
        <v>3394</v>
      </c>
      <c r="AN454" t="s">
        <v>3394</v>
      </c>
      <c r="AO454" t="s">
        <v>3394</v>
      </c>
      <c r="AP454" t="s">
        <v>3394</v>
      </c>
      <c r="AQ454" t="s">
        <v>3394</v>
      </c>
      <c r="AR454" t="s">
        <v>3394</v>
      </c>
      <c r="AS454" t="s">
        <v>3394</v>
      </c>
      <c r="AT454" t="s">
        <v>3394</v>
      </c>
      <c r="AU454" t="s">
        <v>3394</v>
      </c>
      <c r="AV454" t="s">
        <v>3394</v>
      </c>
      <c r="AW454" t="s">
        <v>3394</v>
      </c>
      <c r="AX454" t="s">
        <v>3394</v>
      </c>
      <c r="AZ454" t="s">
        <v>3394</v>
      </c>
    </row>
    <row r="455" spans="1:52" x14ac:dyDescent="0.3">
      <c r="A455" s="1" t="s">
        <v>4131</v>
      </c>
      <c r="B455" t="s">
        <v>4132</v>
      </c>
      <c r="C455" t="s">
        <v>649</v>
      </c>
      <c r="D455" t="s">
        <v>4004</v>
      </c>
      <c r="F455" t="s">
        <v>3393</v>
      </c>
      <c r="G455" t="s">
        <v>3394</v>
      </c>
      <c r="H455" t="s">
        <v>3393</v>
      </c>
      <c r="I455" t="s">
        <v>3395</v>
      </c>
      <c r="J455" t="s">
        <v>3395</v>
      </c>
      <c r="K455" t="s">
        <v>3394</v>
      </c>
      <c r="L455" t="s">
        <v>3965</v>
      </c>
      <c r="M455" t="s">
        <v>9820</v>
      </c>
      <c r="N455" t="s">
        <v>9820</v>
      </c>
      <c r="O455" t="s">
        <v>9820</v>
      </c>
      <c r="P455" t="s">
        <v>9821</v>
      </c>
      <c r="Q455">
        <v>1</v>
      </c>
      <c r="R455" t="s">
        <v>3397</v>
      </c>
      <c r="AE455" t="s">
        <v>3394</v>
      </c>
      <c r="AK455" t="s">
        <v>3394</v>
      </c>
      <c r="AM455" t="s">
        <v>3394</v>
      </c>
      <c r="AN455" t="s">
        <v>3394</v>
      </c>
      <c r="AO455" t="s">
        <v>3394</v>
      </c>
      <c r="AP455" t="s">
        <v>3394</v>
      </c>
      <c r="AQ455" t="s">
        <v>3394</v>
      </c>
      <c r="AR455" t="s">
        <v>3394</v>
      </c>
      <c r="AS455" t="s">
        <v>3394</v>
      </c>
      <c r="AT455" t="s">
        <v>3394</v>
      </c>
      <c r="AU455" t="s">
        <v>3394</v>
      </c>
      <c r="AV455" t="s">
        <v>3394</v>
      </c>
      <c r="AW455" t="s">
        <v>3394</v>
      </c>
      <c r="AX455" t="s">
        <v>3394</v>
      </c>
      <c r="AZ455" t="s">
        <v>3394</v>
      </c>
    </row>
    <row r="456" spans="1:52" x14ac:dyDescent="0.3">
      <c r="A456" s="1" t="s">
        <v>4133</v>
      </c>
      <c r="B456" t="s">
        <v>4134</v>
      </c>
      <c r="C456" t="s">
        <v>649</v>
      </c>
      <c r="D456" t="s">
        <v>4004</v>
      </c>
      <c r="F456" t="s">
        <v>3393</v>
      </c>
      <c r="G456" t="s">
        <v>3394</v>
      </c>
      <c r="H456" t="s">
        <v>3393</v>
      </c>
      <c r="I456" t="s">
        <v>3395</v>
      </c>
      <c r="J456" t="s">
        <v>3395</v>
      </c>
      <c r="K456" t="s">
        <v>3394</v>
      </c>
      <c r="L456" t="s">
        <v>3965</v>
      </c>
      <c r="M456" t="s">
        <v>9820</v>
      </c>
      <c r="N456" t="s">
        <v>9820</v>
      </c>
      <c r="O456" t="s">
        <v>9820</v>
      </c>
      <c r="P456" t="s">
        <v>9821</v>
      </c>
      <c r="Q456">
        <v>1</v>
      </c>
      <c r="R456" t="s">
        <v>3397</v>
      </c>
      <c r="AE456" t="s">
        <v>3394</v>
      </c>
      <c r="AK456" t="s">
        <v>3394</v>
      </c>
      <c r="AM456" t="s">
        <v>3394</v>
      </c>
      <c r="AN456" t="s">
        <v>3394</v>
      </c>
      <c r="AO456" t="s">
        <v>3394</v>
      </c>
      <c r="AP456" t="s">
        <v>3394</v>
      </c>
      <c r="AQ456" t="s">
        <v>3394</v>
      </c>
      <c r="AR456" t="s">
        <v>3394</v>
      </c>
      <c r="AS456" t="s">
        <v>3394</v>
      </c>
      <c r="AT456" t="s">
        <v>3394</v>
      </c>
      <c r="AU456" t="s">
        <v>3394</v>
      </c>
      <c r="AV456" t="s">
        <v>3394</v>
      </c>
      <c r="AW456" t="s">
        <v>3394</v>
      </c>
      <c r="AX456" t="s">
        <v>3394</v>
      </c>
      <c r="AZ456" t="s">
        <v>3394</v>
      </c>
    </row>
    <row r="457" spans="1:52" x14ac:dyDescent="0.3">
      <c r="A457" s="1" t="s">
        <v>4135</v>
      </c>
      <c r="B457" t="s">
        <v>4136</v>
      </c>
      <c r="C457" t="s">
        <v>649</v>
      </c>
      <c r="D457" t="s">
        <v>4004</v>
      </c>
      <c r="F457" t="s">
        <v>3393</v>
      </c>
      <c r="G457" t="s">
        <v>3394</v>
      </c>
      <c r="H457" t="s">
        <v>3393</v>
      </c>
      <c r="I457" t="s">
        <v>3395</v>
      </c>
      <c r="J457" t="s">
        <v>3395</v>
      </c>
      <c r="K457" t="s">
        <v>3394</v>
      </c>
      <c r="L457" t="s">
        <v>3965</v>
      </c>
      <c r="M457" t="s">
        <v>9820</v>
      </c>
      <c r="N457" t="s">
        <v>9820</v>
      </c>
      <c r="O457" t="s">
        <v>9820</v>
      </c>
      <c r="P457" t="s">
        <v>9821</v>
      </c>
      <c r="Q457">
        <v>1</v>
      </c>
      <c r="R457" t="s">
        <v>3397</v>
      </c>
      <c r="AE457" t="s">
        <v>3394</v>
      </c>
      <c r="AK457" t="s">
        <v>3394</v>
      </c>
      <c r="AM457" t="s">
        <v>3394</v>
      </c>
      <c r="AN457" t="s">
        <v>3394</v>
      </c>
      <c r="AO457" t="s">
        <v>3394</v>
      </c>
      <c r="AP457" t="s">
        <v>3394</v>
      </c>
      <c r="AQ457" t="s">
        <v>3394</v>
      </c>
      <c r="AR457" t="s">
        <v>3394</v>
      </c>
      <c r="AS457" t="s">
        <v>3394</v>
      </c>
      <c r="AT457" t="s">
        <v>3394</v>
      </c>
      <c r="AU457" t="s">
        <v>3394</v>
      </c>
      <c r="AV457" t="s">
        <v>3394</v>
      </c>
      <c r="AW457" t="s">
        <v>3394</v>
      </c>
      <c r="AX457" t="s">
        <v>3394</v>
      </c>
      <c r="AZ457" t="s">
        <v>3394</v>
      </c>
    </row>
    <row r="458" spans="1:52" x14ac:dyDescent="0.3">
      <c r="A458" s="1" t="s">
        <v>4137</v>
      </c>
      <c r="B458" t="s">
        <v>4138</v>
      </c>
      <c r="C458" t="s">
        <v>649</v>
      </c>
      <c r="D458" t="s">
        <v>4004</v>
      </c>
      <c r="F458" t="s">
        <v>3393</v>
      </c>
      <c r="G458" t="s">
        <v>3394</v>
      </c>
      <c r="H458" t="s">
        <v>3393</v>
      </c>
      <c r="I458" t="s">
        <v>3395</v>
      </c>
      <c r="J458" t="s">
        <v>3395</v>
      </c>
      <c r="K458" t="s">
        <v>3394</v>
      </c>
      <c r="L458" t="s">
        <v>3965</v>
      </c>
      <c r="M458" t="s">
        <v>9820</v>
      </c>
      <c r="N458" t="s">
        <v>9820</v>
      </c>
      <c r="O458" t="s">
        <v>9820</v>
      </c>
      <c r="P458" t="s">
        <v>9821</v>
      </c>
      <c r="Q458">
        <v>1</v>
      </c>
      <c r="R458" t="s">
        <v>3397</v>
      </c>
      <c r="AE458" t="s">
        <v>3394</v>
      </c>
      <c r="AK458" t="s">
        <v>3394</v>
      </c>
      <c r="AM458" t="s">
        <v>3394</v>
      </c>
      <c r="AN458" t="s">
        <v>3394</v>
      </c>
      <c r="AO458" t="s">
        <v>3394</v>
      </c>
      <c r="AP458" t="s">
        <v>3394</v>
      </c>
      <c r="AQ458" t="s">
        <v>3394</v>
      </c>
      <c r="AR458" t="s">
        <v>3394</v>
      </c>
      <c r="AS458" t="s">
        <v>3394</v>
      </c>
      <c r="AT458" t="s">
        <v>3394</v>
      </c>
      <c r="AU458" t="s">
        <v>3394</v>
      </c>
      <c r="AV458" t="s">
        <v>3394</v>
      </c>
      <c r="AW458" t="s">
        <v>3394</v>
      </c>
      <c r="AX458" t="s">
        <v>3394</v>
      </c>
      <c r="AZ458" t="s">
        <v>3394</v>
      </c>
    </row>
    <row r="459" spans="1:52" x14ac:dyDescent="0.3">
      <c r="A459" s="1" t="s">
        <v>4139</v>
      </c>
      <c r="B459" t="s">
        <v>4140</v>
      </c>
      <c r="C459" t="s">
        <v>649</v>
      </c>
      <c r="D459" t="s">
        <v>4004</v>
      </c>
      <c r="F459" t="s">
        <v>3393</v>
      </c>
      <c r="G459" t="s">
        <v>3394</v>
      </c>
      <c r="H459" t="s">
        <v>3393</v>
      </c>
      <c r="I459" t="s">
        <v>3395</v>
      </c>
      <c r="J459" t="s">
        <v>3395</v>
      </c>
      <c r="K459" t="s">
        <v>3394</v>
      </c>
      <c r="L459" t="s">
        <v>3965</v>
      </c>
      <c r="M459" t="s">
        <v>9820</v>
      </c>
      <c r="N459" t="s">
        <v>9820</v>
      </c>
      <c r="O459" t="s">
        <v>9820</v>
      </c>
      <c r="P459" t="s">
        <v>9821</v>
      </c>
      <c r="Q459">
        <v>1</v>
      </c>
      <c r="R459" t="s">
        <v>3397</v>
      </c>
      <c r="AE459" t="s">
        <v>3394</v>
      </c>
      <c r="AK459" t="s">
        <v>3394</v>
      </c>
      <c r="AM459" t="s">
        <v>3394</v>
      </c>
      <c r="AN459" t="s">
        <v>3394</v>
      </c>
      <c r="AO459" t="s">
        <v>3394</v>
      </c>
      <c r="AP459" t="s">
        <v>3394</v>
      </c>
      <c r="AQ459" t="s">
        <v>3394</v>
      </c>
      <c r="AR459" t="s">
        <v>3394</v>
      </c>
      <c r="AS459" t="s">
        <v>3394</v>
      </c>
      <c r="AT459" t="s">
        <v>3394</v>
      </c>
      <c r="AU459" t="s">
        <v>3394</v>
      </c>
      <c r="AV459" t="s">
        <v>3394</v>
      </c>
      <c r="AW459" t="s">
        <v>3394</v>
      </c>
      <c r="AX459" t="s">
        <v>3394</v>
      </c>
      <c r="AZ459" t="s">
        <v>3394</v>
      </c>
    </row>
    <row r="460" spans="1:52" x14ac:dyDescent="0.3">
      <c r="A460" s="1" t="s">
        <v>4141</v>
      </c>
      <c r="B460" t="s">
        <v>4142</v>
      </c>
      <c r="C460" t="s">
        <v>649</v>
      </c>
      <c r="D460" t="s">
        <v>4004</v>
      </c>
      <c r="F460" t="s">
        <v>3393</v>
      </c>
      <c r="G460" t="s">
        <v>3394</v>
      </c>
      <c r="H460" t="s">
        <v>3393</v>
      </c>
      <c r="I460" t="s">
        <v>3395</v>
      </c>
      <c r="J460" t="s">
        <v>3395</v>
      </c>
      <c r="K460" t="s">
        <v>3394</v>
      </c>
      <c r="L460" t="s">
        <v>3965</v>
      </c>
      <c r="M460" t="s">
        <v>9820</v>
      </c>
      <c r="N460" t="s">
        <v>9820</v>
      </c>
      <c r="O460" t="s">
        <v>9820</v>
      </c>
      <c r="P460" t="s">
        <v>9821</v>
      </c>
      <c r="Q460">
        <v>1</v>
      </c>
      <c r="R460" t="s">
        <v>3397</v>
      </c>
      <c r="AE460" t="s">
        <v>3394</v>
      </c>
      <c r="AK460" t="s">
        <v>3394</v>
      </c>
      <c r="AM460" t="s">
        <v>3394</v>
      </c>
      <c r="AN460" t="s">
        <v>3394</v>
      </c>
      <c r="AO460" t="s">
        <v>3394</v>
      </c>
      <c r="AP460" t="s">
        <v>3394</v>
      </c>
      <c r="AQ460" t="s">
        <v>3394</v>
      </c>
      <c r="AR460" t="s">
        <v>3394</v>
      </c>
      <c r="AS460" t="s">
        <v>3394</v>
      </c>
      <c r="AT460" t="s">
        <v>3394</v>
      </c>
      <c r="AU460" t="s">
        <v>3394</v>
      </c>
      <c r="AV460" t="s">
        <v>3394</v>
      </c>
      <c r="AW460" t="s">
        <v>3394</v>
      </c>
      <c r="AX460" t="s">
        <v>3394</v>
      </c>
      <c r="AZ460" t="s">
        <v>3394</v>
      </c>
    </row>
    <row r="461" spans="1:52" x14ac:dyDescent="0.3">
      <c r="A461" s="1" t="s">
        <v>4143</v>
      </c>
      <c r="B461" t="s">
        <v>4144</v>
      </c>
      <c r="C461" t="s">
        <v>649</v>
      </c>
      <c r="D461" t="s">
        <v>4004</v>
      </c>
      <c r="F461" t="s">
        <v>3393</v>
      </c>
      <c r="G461" t="s">
        <v>3394</v>
      </c>
      <c r="H461" t="s">
        <v>3393</v>
      </c>
      <c r="I461" t="s">
        <v>3395</v>
      </c>
      <c r="J461" t="s">
        <v>3395</v>
      </c>
      <c r="K461" t="s">
        <v>3394</v>
      </c>
      <c r="L461" t="s">
        <v>3965</v>
      </c>
      <c r="M461" t="s">
        <v>9820</v>
      </c>
      <c r="N461" t="s">
        <v>9820</v>
      </c>
      <c r="O461" t="s">
        <v>9820</v>
      </c>
      <c r="P461" t="s">
        <v>9821</v>
      </c>
      <c r="Q461">
        <v>1</v>
      </c>
      <c r="R461" t="s">
        <v>3397</v>
      </c>
      <c r="AE461" t="s">
        <v>3394</v>
      </c>
      <c r="AK461" t="s">
        <v>3394</v>
      </c>
      <c r="AM461" t="s">
        <v>3394</v>
      </c>
      <c r="AN461" t="s">
        <v>3394</v>
      </c>
      <c r="AO461" t="s">
        <v>3394</v>
      </c>
      <c r="AP461" t="s">
        <v>3394</v>
      </c>
      <c r="AQ461" t="s">
        <v>3394</v>
      </c>
      <c r="AR461" t="s">
        <v>3394</v>
      </c>
      <c r="AS461" t="s">
        <v>3394</v>
      </c>
      <c r="AT461" t="s">
        <v>3394</v>
      </c>
      <c r="AU461" t="s">
        <v>3394</v>
      </c>
      <c r="AV461" t="s">
        <v>3394</v>
      </c>
      <c r="AW461" t="s">
        <v>3394</v>
      </c>
      <c r="AX461" t="s">
        <v>3394</v>
      </c>
      <c r="AZ461" t="s">
        <v>3394</v>
      </c>
    </row>
    <row r="462" spans="1:52" x14ac:dyDescent="0.3">
      <c r="A462" s="1" t="s">
        <v>4145</v>
      </c>
      <c r="B462" t="s">
        <v>4146</v>
      </c>
      <c r="C462" t="s">
        <v>649</v>
      </c>
      <c r="D462" t="s">
        <v>4004</v>
      </c>
      <c r="F462" t="s">
        <v>3393</v>
      </c>
      <c r="G462" t="s">
        <v>3394</v>
      </c>
      <c r="H462" t="s">
        <v>3393</v>
      </c>
      <c r="I462" t="s">
        <v>3395</v>
      </c>
      <c r="J462" t="s">
        <v>3395</v>
      </c>
      <c r="K462" t="s">
        <v>3394</v>
      </c>
      <c r="L462" t="s">
        <v>3965</v>
      </c>
      <c r="M462" t="s">
        <v>9820</v>
      </c>
      <c r="N462" t="s">
        <v>9820</v>
      </c>
      <c r="O462" t="s">
        <v>9820</v>
      </c>
      <c r="P462" t="s">
        <v>9821</v>
      </c>
      <c r="Q462">
        <v>1</v>
      </c>
      <c r="R462" t="s">
        <v>3397</v>
      </c>
      <c r="AE462" t="s">
        <v>3394</v>
      </c>
      <c r="AK462" t="s">
        <v>3394</v>
      </c>
      <c r="AM462" t="s">
        <v>3394</v>
      </c>
      <c r="AN462" t="s">
        <v>3394</v>
      </c>
      <c r="AO462" t="s">
        <v>3394</v>
      </c>
      <c r="AP462" t="s">
        <v>3394</v>
      </c>
      <c r="AQ462" t="s">
        <v>3394</v>
      </c>
      <c r="AR462" t="s">
        <v>3394</v>
      </c>
      <c r="AS462" t="s">
        <v>3394</v>
      </c>
      <c r="AT462" t="s">
        <v>3394</v>
      </c>
      <c r="AU462" t="s">
        <v>3394</v>
      </c>
      <c r="AV462" t="s">
        <v>3394</v>
      </c>
      <c r="AW462" t="s">
        <v>3394</v>
      </c>
      <c r="AX462" t="s">
        <v>3394</v>
      </c>
      <c r="AZ462" t="s">
        <v>3394</v>
      </c>
    </row>
    <row r="463" spans="1:52" x14ac:dyDescent="0.3">
      <c r="A463" s="1" t="s">
        <v>4147</v>
      </c>
      <c r="B463" t="s">
        <v>4148</v>
      </c>
      <c r="C463" t="s">
        <v>649</v>
      </c>
      <c r="D463" t="s">
        <v>4004</v>
      </c>
      <c r="F463" t="s">
        <v>3393</v>
      </c>
      <c r="G463" t="s">
        <v>3394</v>
      </c>
      <c r="H463" t="s">
        <v>3393</v>
      </c>
      <c r="I463" t="s">
        <v>3395</v>
      </c>
      <c r="J463" t="s">
        <v>3395</v>
      </c>
      <c r="K463" t="s">
        <v>3394</v>
      </c>
      <c r="L463" t="s">
        <v>3965</v>
      </c>
      <c r="M463" t="s">
        <v>9820</v>
      </c>
      <c r="N463" t="s">
        <v>9820</v>
      </c>
      <c r="O463" t="s">
        <v>9820</v>
      </c>
      <c r="P463" t="s">
        <v>9821</v>
      </c>
      <c r="Q463">
        <v>1</v>
      </c>
      <c r="R463" t="s">
        <v>3397</v>
      </c>
      <c r="AE463" t="s">
        <v>3394</v>
      </c>
      <c r="AK463" t="s">
        <v>3394</v>
      </c>
      <c r="AM463" t="s">
        <v>3394</v>
      </c>
      <c r="AN463" t="s">
        <v>3394</v>
      </c>
      <c r="AO463" t="s">
        <v>3394</v>
      </c>
      <c r="AP463" t="s">
        <v>3394</v>
      </c>
      <c r="AQ463" t="s">
        <v>3394</v>
      </c>
      <c r="AR463" t="s">
        <v>3394</v>
      </c>
      <c r="AS463" t="s">
        <v>3394</v>
      </c>
      <c r="AT463" t="s">
        <v>3394</v>
      </c>
      <c r="AU463" t="s">
        <v>3394</v>
      </c>
      <c r="AV463" t="s">
        <v>3394</v>
      </c>
      <c r="AW463" t="s">
        <v>3394</v>
      </c>
      <c r="AX463" t="s">
        <v>3394</v>
      </c>
      <c r="AZ463" t="s">
        <v>3394</v>
      </c>
    </row>
    <row r="464" spans="1:52" x14ac:dyDescent="0.3">
      <c r="A464" s="1" t="s">
        <v>4149</v>
      </c>
      <c r="B464" t="s">
        <v>4150</v>
      </c>
      <c r="C464" t="s">
        <v>649</v>
      </c>
      <c r="D464" t="s">
        <v>4004</v>
      </c>
      <c r="F464" t="s">
        <v>3393</v>
      </c>
      <c r="G464" t="s">
        <v>3394</v>
      </c>
      <c r="H464" t="s">
        <v>3393</v>
      </c>
      <c r="I464" t="s">
        <v>3395</v>
      </c>
      <c r="J464" t="s">
        <v>3395</v>
      </c>
      <c r="K464" t="s">
        <v>3394</v>
      </c>
      <c r="L464" t="s">
        <v>3965</v>
      </c>
      <c r="M464" t="s">
        <v>9820</v>
      </c>
      <c r="N464" t="s">
        <v>9820</v>
      </c>
      <c r="O464" t="s">
        <v>9820</v>
      </c>
      <c r="P464" t="s">
        <v>9821</v>
      </c>
      <c r="Q464">
        <v>1</v>
      </c>
      <c r="R464" t="s">
        <v>3397</v>
      </c>
      <c r="AE464" t="s">
        <v>3394</v>
      </c>
      <c r="AK464" t="s">
        <v>3394</v>
      </c>
      <c r="AM464" t="s">
        <v>3394</v>
      </c>
      <c r="AN464" t="s">
        <v>3394</v>
      </c>
      <c r="AO464" t="s">
        <v>3394</v>
      </c>
      <c r="AP464" t="s">
        <v>3394</v>
      </c>
      <c r="AQ464" t="s">
        <v>3394</v>
      </c>
      <c r="AR464" t="s">
        <v>3394</v>
      </c>
      <c r="AS464" t="s">
        <v>3394</v>
      </c>
      <c r="AT464" t="s">
        <v>3394</v>
      </c>
      <c r="AU464" t="s">
        <v>3394</v>
      </c>
      <c r="AV464" t="s">
        <v>3394</v>
      </c>
      <c r="AW464" t="s">
        <v>3394</v>
      </c>
      <c r="AX464" t="s">
        <v>3394</v>
      </c>
      <c r="AZ464" t="s">
        <v>3394</v>
      </c>
    </row>
    <row r="465" spans="1:52" x14ac:dyDescent="0.3">
      <c r="A465" s="1" t="s">
        <v>4151</v>
      </c>
      <c r="B465" t="s">
        <v>4152</v>
      </c>
      <c r="C465" t="s">
        <v>649</v>
      </c>
      <c r="D465" t="s">
        <v>4004</v>
      </c>
      <c r="F465" t="s">
        <v>3393</v>
      </c>
      <c r="G465" t="s">
        <v>3394</v>
      </c>
      <c r="H465" t="s">
        <v>3393</v>
      </c>
      <c r="I465" t="s">
        <v>3395</v>
      </c>
      <c r="J465" t="s">
        <v>3395</v>
      </c>
      <c r="K465" t="s">
        <v>3394</v>
      </c>
      <c r="L465" t="s">
        <v>3965</v>
      </c>
      <c r="M465" t="s">
        <v>9820</v>
      </c>
      <c r="N465" t="s">
        <v>9820</v>
      </c>
      <c r="O465" t="s">
        <v>9820</v>
      </c>
      <c r="P465" t="s">
        <v>9821</v>
      </c>
      <c r="Q465">
        <v>1</v>
      </c>
      <c r="R465" t="s">
        <v>3397</v>
      </c>
      <c r="AE465" t="s">
        <v>3394</v>
      </c>
      <c r="AK465" t="s">
        <v>3394</v>
      </c>
      <c r="AM465" t="s">
        <v>3394</v>
      </c>
      <c r="AN465" t="s">
        <v>3394</v>
      </c>
      <c r="AO465" t="s">
        <v>3394</v>
      </c>
      <c r="AP465" t="s">
        <v>3394</v>
      </c>
      <c r="AQ465" t="s">
        <v>3394</v>
      </c>
      <c r="AR465" t="s">
        <v>3394</v>
      </c>
      <c r="AS465" t="s">
        <v>3394</v>
      </c>
      <c r="AT465" t="s">
        <v>3394</v>
      </c>
      <c r="AU465" t="s">
        <v>3394</v>
      </c>
      <c r="AV465" t="s">
        <v>3394</v>
      </c>
      <c r="AW465" t="s">
        <v>3394</v>
      </c>
      <c r="AX465" t="s">
        <v>3394</v>
      </c>
      <c r="AZ465" t="s">
        <v>3394</v>
      </c>
    </row>
    <row r="466" spans="1:52" x14ac:dyDescent="0.3">
      <c r="A466" s="1" t="s">
        <v>4154</v>
      </c>
      <c r="B466" t="s">
        <v>4155</v>
      </c>
      <c r="C466" t="s">
        <v>649</v>
      </c>
      <c r="D466" t="s">
        <v>4004</v>
      </c>
      <c r="F466" t="s">
        <v>3393</v>
      </c>
      <c r="G466" t="s">
        <v>3394</v>
      </c>
      <c r="H466" t="s">
        <v>3393</v>
      </c>
      <c r="I466" t="s">
        <v>3395</v>
      </c>
      <c r="J466" t="s">
        <v>3395</v>
      </c>
      <c r="K466" t="s">
        <v>3394</v>
      </c>
      <c r="L466" t="s">
        <v>3965</v>
      </c>
      <c r="M466" t="s">
        <v>9820</v>
      </c>
      <c r="N466" t="s">
        <v>9820</v>
      </c>
      <c r="O466" t="s">
        <v>9820</v>
      </c>
      <c r="P466" t="s">
        <v>9821</v>
      </c>
      <c r="Q466">
        <v>1</v>
      </c>
      <c r="R466" t="s">
        <v>3397</v>
      </c>
      <c r="AE466" t="s">
        <v>3394</v>
      </c>
      <c r="AK466" t="s">
        <v>3394</v>
      </c>
      <c r="AM466" t="s">
        <v>3394</v>
      </c>
      <c r="AN466" t="s">
        <v>3394</v>
      </c>
      <c r="AO466" t="s">
        <v>3394</v>
      </c>
      <c r="AP466" t="s">
        <v>3394</v>
      </c>
      <c r="AQ466" t="s">
        <v>3394</v>
      </c>
      <c r="AR466" t="s">
        <v>3394</v>
      </c>
      <c r="AS466" t="s">
        <v>3394</v>
      </c>
      <c r="AT466" t="s">
        <v>3394</v>
      </c>
      <c r="AU466" t="s">
        <v>3394</v>
      </c>
      <c r="AV466" t="s">
        <v>3394</v>
      </c>
      <c r="AW466" t="s">
        <v>3394</v>
      </c>
      <c r="AX466" t="s">
        <v>3394</v>
      </c>
      <c r="AZ466" t="s">
        <v>3394</v>
      </c>
    </row>
    <row r="467" spans="1:52" x14ac:dyDescent="0.3">
      <c r="A467" s="1" t="s">
        <v>4156</v>
      </c>
      <c r="B467" t="s">
        <v>4157</v>
      </c>
      <c r="C467" t="s">
        <v>649</v>
      </c>
      <c r="D467" t="s">
        <v>4004</v>
      </c>
      <c r="F467" t="s">
        <v>3393</v>
      </c>
      <c r="G467" t="s">
        <v>3394</v>
      </c>
      <c r="H467" t="s">
        <v>3393</v>
      </c>
      <c r="I467" t="s">
        <v>3395</v>
      </c>
      <c r="J467" t="s">
        <v>3395</v>
      </c>
      <c r="K467" t="s">
        <v>3394</v>
      </c>
      <c r="L467" t="s">
        <v>3965</v>
      </c>
      <c r="M467" t="s">
        <v>9820</v>
      </c>
      <c r="N467" t="s">
        <v>9820</v>
      </c>
      <c r="O467" t="s">
        <v>9820</v>
      </c>
      <c r="P467" t="s">
        <v>9821</v>
      </c>
      <c r="Q467">
        <v>1</v>
      </c>
      <c r="R467" t="s">
        <v>3397</v>
      </c>
      <c r="AE467" t="s">
        <v>3394</v>
      </c>
      <c r="AK467" t="s">
        <v>3394</v>
      </c>
      <c r="AM467" t="s">
        <v>3394</v>
      </c>
      <c r="AN467" t="s">
        <v>3394</v>
      </c>
      <c r="AO467" t="s">
        <v>3394</v>
      </c>
      <c r="AP467" t="s">
        <v>3394</v>
      </c>
      <c r="AQ467" t="s">
        <v>3394</v>
      </c>
      <c r="AR467" t="s">
        <v>3394</v>
      </c>
      <c r="AS467" t="s">
        <v>3394</v>
      </c>
      <c r="AT467" t="s">
        <v>3394</v>
      </c>
      <c r="AU467" t="s">
        <v>3394</v>
      </c>
      <c r="AV467" t="s">
        <v>3394</v>
      </c>
      <c r="AW467" t="s">
        <v>3394</v>
      </c>
      <c r="AX467" t="s">
        <v>3394</v>
      </c>
      <c r="AZ467" t="s">
        <v>3394</v>
      </c>
    </row>
    <row r="468" spans="1:52" x14ac:dyDescent="0.3">
      <c r="A468" s="1" t="s">
        <v>4158</v>
      </c>
      <c r="B468" t="s">
        <v>4159</v>
      </c>
      <c r="C468" t="s">
        <v>649</v>
      </c>
      <c r="D468" t="s">
        <v>4004</v>
      </c>
      <c r="F468" t="s">
        <v>3393</v>
      </c>
      <c r="G468" t="s">
        <v>3394</v>
      </c>
      <c r="H468" t="s">
        <v>3393</v>
      </c>
      <c r="I468" t="s">
        <v>3395</v>
      </c>
      <c r="J468" t="s">
        <v>3395</v>
      </c>
      <c r="K468" t="s">
        <v>3394</v>
      </c>
      <c r="L468" t="s">
        <v>3965</v>
      </c>
      <c r="M468" t="s">
        <v>9820</v>
      </c>
      <c r="N468" t="s">
        <v>9820</v>
      </c>
      <c r="O468" t="s">
        <v>9820</v>
      </c>
      <c r="P468" t="s">
        <v>9821</v>
      </c>
      <c r="Q468">
        <v>1</v>
      </c>
      <c r="R468" t="s">
        <v>3397</v>
      </c>
      <c r="AE468" t="s">
        <v>3394</v>
      </c>
      <c r="AK468" t="s">
        <v>3394</v>
      </c>
      <c r="AM468" t="s">
        <v>3394</v>
      </c>
      <c r="AN468" t="s">
        <v>3394</v>
      </c>
      <c r="AO468" t="s">
        <v>3394</v>
      </c>
      <c r="AP468" t="s">
        <v>3394</v>
      </c>
      <c r="AQ468" t="s">
        <v>3394</v>
      </c>
      <c r="AR468" t="s">
        <v>3394</v>
      </c>
      <c r="AS468" t="s">
        <v>3394</v>
      </c>
      <c r="AT468" t="s">
        <v>3394</v>
      </c>
      <c r="AU468" t="s">
        <v>3394</v>
      </c>
      <c r="AV468" t="s">
        <v>3394</v>
      </c>
      <c r="AW468" t="s">
        <v>3394</v>
      </c>
      <c r="AX468" t="s">
        <v>3394</v>
      </c>
      <c r="AZ468" t="s">
        <v>3394</v>
      </c>
    </row>
    <row r="469" spans="1:52" x14ac:dyDescent="0.3">
      <c r="A469" s="1" t="s">
        <v>4160</v>
      </c>
      <c r="B469" t="s">
        <v>4161</v>
      </c>
      <c r="C469" t="s">
        <v>649</v>
      </c>
      <c r="D469" t="s">
        <v>4004</v>
      </c>
      <c r="F469" t="s">
        <v>3393</v>
      </c>
      <c r="G469" t="s">
        <v>3394</v>
      </c>
      <c r="H469" t="s">
        <v>3393</v>
      </c>
      <c r="I469" t="s">
        <v>3395</v>
      </c>
      <c r="J469" t="s">
        <v>3395</v>
      </c>
      <c r="K469" t="s">
        <v>3394</v>
      </c>
      <c r="L469" t="s">
        <v>3965</v>
      </c>
      <c r="M469" t="s">
        <v>9820</v>
      </c>
      <c r="N469" t="s">
        <v>9820</v>
      </c>
      <c r="O469" t="s">
        <v>9820</v>
      </c>
      <c r="P469" t="s">
        <v>9821</v>
      </c>
      <c r="Q469">
        <v>1</v>
      </c>
      <c r="R469" t="s">
        <v>3397</v>
      </c>
      <c r="AE469" t="s">
        <v>3394</v>
      </c>
      <c r="AK469" t="s">
        <v>3394</v>
      </c>
      <c r="AM469" t="s">
        <v>3394</v>
      </c>
      <c r="AN469" t="s">
        <v>3394</v>
      </c>
      <c r="AO469" t="s">
        <v>3394</v>
      </c>
      <c r="AP469" t="s">
        <v>3394</v>
      </c>
      <c r="AQ469" t="s">
        <v>3394</v>
      </c>
      <c r="AR469" t="s">
        <v>3394</v>
      </c>
      <c r="AS469" t="s">
        <v>3394</v>
      </c>
      <c r="AT469" t="s">
        <v>3394</v>
      </c>
      <c r="AU469" t="s">
        <v>3394</v>
      </c>
      <c r="AV469" t="s">
        <v>3394</v>
      </c>
      <c r="AW469" t="s">
        <v>3394</v>
      </c>
      <c r="AX469" t="s">
        <v>3394</v>
      </c>
      <c r="AZ469" t="s">
        <v>3394</v>
      </c>
    </row>
    <row r="470" spans="1:52" x14ac:dyDescent="0.3">
      <c r="A470" s="1" t="s">
        <v>4162</v>
      </c>
      <c r="B470" t="s">
        <v>4163</v>
      </c>
      <c r="C470" t="s">
        <v>649</v>
      </c>
      <c r="D470" t="s">
        <v>4004</v>
      </c>
      <c r="F470" t="s">
        <v>3393</v>
      </c>
      <c r="G470" t="s">
        <v>3394</v>
      </c>
      <c r="H470" t="s">
        <v>3393</v>
      </c>
      <c r="I470" t="s">
        <v>3395</v>
      </c>
      <c r="J470" t="s">
        <v>3395</v>
      </c>
      <c r="K470" t="s">
        <v>3394</v>
      </c>
      <c r="L470" t="s">
        <v>3965</v>
      </c>
      <c r="M470" t="s">
        <v>9820</v>
      </c>
      <c r="N470" t="s">
        <v>9820</v>
      </c>
      <c r="O470" t="s">
        <v>9820</v>
      </c>
      <c r="P470" t="s">
        <v>9821</v>
      </c>
      <c r="Q470">
        <v>1</v>
      </c>
      <c r="R470" t="s">
        <v>3397</v>
      </c>
      <c r="AE470" t="s">
        <v>3394</v>
      </c>
      <c r="AK470" t="s">
        <v>3394</v>
      </c>
      <c r="AM470" t="s">
        <v>3394</v>
      </c>
      <c r="AN470" t="s">
        <v>3394</v>
      </c>
      <c r="AO470" t="s">
        <v>3394</v>
      </c>
      <c r="AP470" t="s">
        <v>3394</v>
      </c>
      <c r="AQ470" t="s">
        <v>3394</v>
      </c>
      <c r="AR470" t="s">
        <v>3394</v>
      </c>
      <c r="AS470" t="s">
        <v>3394</v>
      </c>
      <c r="AT470" t="s">
        <v>3394</v>
      </c>
      <c r="AU470" t="s">
        <v>3394</v>
      </c>
      <c r="AV470" t="s">
        <v>3394</v>
      </c>
      <c r="AW470" t="s">
        <v>3394</v>
      </c>
      <c r="AX470" t="s">
        <v>3394</v>
      </c>
      <c r="AZ470" t="s">
        <v>3394</v>
      </c>
    </row>
    <row r="471" spans="1:52" x14ac:dyDescent="0.3">
      <c r="A471" s="1" t="s">
        <v>4164</v>
      </c>
      <c r="B471" t="s">
        <v>4165</v>
      </c>
      <c r="C471" t="s">
        <v>649</v>
      </c>
      <c r="D471" t="s">
        <v>4004</v>
      </c>
      <c r="F471" t="s">
        <v>3393</v>
      </c>
      <c r="G471" t="s">
        <v>3394</v>
      </c>
      <c r="H471" t="s">
        <v>3393</v>
      </c>
      <c r="I471" t="s">
        <v>3395</v>
      </c>
      <c r="J471" t="s">
        <v>3395</v>
      </c>
      <c r="K471" t="s">
        <v>3394</v>
      </c>
      <c r="L471" t="s">
        <v>3965</v>
      </c>
      <c r="M471" t="s">
        <v>9820</v>
      </c>
      <c r="N471" t="s">
        <v>9820</v>
      </c>
      <c r="O471" t="s">
        <v>9820</v>
      </c>
      <c r="P471" t="s">
        <v>9821</v>
      </c>
      <c r="Q471">
        <v>1</v>
      </c>
      <c r="R471" t="s">
        <v>3397</v>
      </c>
      <c r="AE471" t="s">
        <v>3394</v>
      </c>
      <c r="AK471" t="s">
        <v>3394</v>
      </c>
      <c r="AM471" t="s">
        <v>3394</v>
      </c>
      <c r="AN471" t="s">
        <v>3394</v>
      </c>
      <c r="AO471" t="s">
        <v>3394</v>
      </c>
      <c r="AP471" t="s">
        <v>3394</v>
      </c>
      <c r="AQ471" t="s">
        <v>3394</v>
      </c>
      <c r="AR471" t="s">
        <v>3394</v>
      </c>
      <c r="AS471" t="s">
        <v>3394</v>
      </c>
      <c r="AT471" t="s">
        <v>3394</v>
      </c>
      <c r="AU471" t="s">
        <v>3394</v>
      </c>
      <c r="AV471" t="s">
        <v>3394</v>
      </c>
      <c r="AW471" t="s">
        <v>3394</v>
      </c>
      <c r="AX471" t="s">
        <v>3394</v>
      </c>
      <c r="AZ471" t="s">
        <v>3394</v>
      </c>
    </row>
    <row r="472" spans="1:52" x14ac:dyDescent="0.3">
      <c r="A472" s="1" t="s">
        <v>4166</v>
      </c>
      <c r="B472" t="s">
        <v>4167</v>
      </c>
      <c r="C472" t="s">
        <v>649</v>
      </c>
      <c r="D472" t="s">
        <v>4004</v>
      </c>
      <c r="F472" t="s">
        <v>3393</v>
      </c>
      <c r="G472" t="s">
        <v>3394</v>
      </c>
      <c r="H472" t="s">
        <v>3393</v>
      </c>
      <c r="I472" t="s">
        <v>3395</v>
      </c>
      <c r="J472" t="s">
        <v>3395</v>
      </c>
      <c r="K472" t="s">
        <v>3394</v>
      </c>
      <c r="L472" t="s">
        <v>3965</v>
      </c>
      <c r="M472" t="s">
        <v>9820</v>
      </c>
      <c r="N472" t="s">
        <v>9820</v>
      </c>
      <c r="O472" t="s">
        <v>9820</v>
      </c>
      <c r="P472" t="s">
        <v>9821</v>
      </c>
      <c r="Q472">
        <v>1</v>
      </c>
      <c r="R472" t="s">
        <v>3397</v>
      </c>
      <c r="AE472" t="s">
        <v>3394</v>
      </c>
      <c r="AK472" t="s">
        <v>3394</v>
      </c>
      <c r="AM472" t="s">
        <v>3394</v>
      </c>
      <c r="AN472" t="s">
        <v>3394</v>
      </c>
      <c r="AO472" t="s">
        <v>3394</v>
      </c>
      <c r="AP472" t="s">
        <v>3394</v>
      </c>
      <c r="AQ472" t="s">
        <v>3394</v>
      </c>
      <c r="AR472" t="s">
        <v>3394</v>
      </c>
      <c r="AS472" t="s">
        <v>3394</v>
      </c>
      <c r="AT472" t="s">
        <v>3394</v>
      </c>
      <c r="AU472" t="s">
        <v>3394</v>
      </c>
      <c r="AV472" t="s">
        <v>3394</v>
      </c>
      <c r="AW472" t="s">
        <v>3394</v>
      </c>
      <c r="AX472" t="s">
        <v>3394</v>
      </c>
      <c r="AZ472" t="s">
        <v>3394</v>
      </c>
    </row>
    <row r="473" spans="1:52" x14ac:dyDescent="0.3">
      <c r="A473" s="1" t="s">
        <v>4168</v>
      </c>
      <c r="B473" t="s">
        <v>4169</v>
      </c>
      <c r="C473" t="s">
        <v>649</v>
      </c>
      <c r="D473" t="s">
        <v>4004</v>
      </c>
      <c r="F473" t="s">
        <v>3393</v>
      </c>
      <c r="G473" t="s">
        <v>3394</v>
      </c>
      <c r="H473" t="s">
        <v>3393</v>
      </c>
      <c r="I473" t="s">
        <v>3395</v>
      </c>
      <c r="J473" t="s">
        <v>3395</v>
      </c>
      <c r="K473" t="s">
        <v>3394</v>
      </c>
      <c r="L473" t="s">
        <v>3965</v>
      </c>
      <c r="M473" t="s">
        <v>9820</v>
      </c>
      <c r="N473" t="s">
        <v>9820</v>
      </c>
      <c r="O473" t="s">
        <v>9820</v>
      </c>
      <c r="P473" t="s">
        <v>9821</v>
      </c>
      <c r="Q473">
        <v>1</v>
      </c>
      <c r="R473" t="s">
        <v>3397</v>
      </c>
      <c r="AE473" t="s">
        <v>3394</v>
      </c>
      <c r="AK473" t="s">
        <v>3394</v>
      </c>
      <c r="AM473" t="s">
        <v>3394</v>
      </c>
      <c r="AN473" t="s">
        <v>3394</v>
      </c>
      <c r="AO473" t="s">
        <v>3394</v>
      </c>
      <c r="AP473" t="s">
        <v>3394</v>
      </c>
      <c r="AQ473" t="s">
        <v>3394</v>
      </c>
      <c r="AR473" t="s">
        <v>3394</v>
      </c>
      <c r="AS473" t="s">
        <v>3394</v>
      </c>
      <c r="AT473" t="s">
        <v>3394</v>
      </c>
      <c r="AU473" t="s">
        <v>3394</v>
      </c>
      <c r="AV473" t="s">
        <v>3394</v>
      </c>
      <c r="AW473" t="s">
        <v>3394</v>
      </c>
      <c r="AX473" t="s">
        <v>3394</v>
      </c>
      <c r="AZ473" t="s">
        <v>3394</v>
      </c>
    </row>
    <row r="474" spans="1:52" x14ac:dyDescent="0.3">
      <c r="A474" s="1" t="s">
        <v>4170</v>
      </c>
      <c r="B474" t="s">
        <v>4171</v>
      </c>
      <c r="C474" t="s">
        <v>649</v>
      </c>
      <c r="D474" t="s">
        <v>4004</v>
      </c>
      <c r="F474" t="s">
        <v>3393</v>
      </c>
      <c r="G474" t="s">
        <v>3394</v>
      </c>
      <c r="H474" t="s">
        <v>3393</v>
      </c>
      <c r="I474" t="s">
        <v>3395</v>
      </c>
      <c r="J474" t="s">
        <v>3395</v>
      </c>
      <c r="K474" t="s">
        <v>3394</v>
      </c>
      <c r="L474" t="s">
        <v>3965</v>
      </c>
      <c r="M474" t="s">
        <v>9820</v>
      </c>
      <c r="N474" t="s">
        <v>9820</v>
      </c>
      <c r="O474" t="s">
        <v>9820</v>
      </c>
      <c r="P474" t="s">
        <v>9821</v>
      </c>
      <c r="Q474">
        <v>1</v>
      </c>
      <c r="R474" t="s">
        <v>3397</v>
      </c>
      <c r="AE474" t="s">
        <v>3394</v>
      </c>
      <c r="AK474" t="s">
        <v>3394</v>
      </c>
      <c r="AM474" t="s">
        <v>3394</v>
      </c>
      <c r="AN474" t="s">
        <v>3394</v>
      </c>
      <c r="AO474" t="s">
        <v>3394</v>
      </c>
      <c r="AP474" t="s">
        <v>3394</v>
      </c>
      <c r="AQ474" t="s">
        <v>3394</v>
      </c>
      <c r="AR474" t="s">
        <v>3394</v>
      </c>
      <c r="AS474" t="s">
        <v>3394</v>
      </c>
      <c r="AT474" t="s">
        <v>3394</v>
      </c>
      <c r="AU474" t="s">
        <v>3394</v>
      </c>
      <c r="AV474" t="s">
        <v>3394</v>
      </c>
      <c r="AW474" t="s">
        <v>3394</v>
      </c>
      <c r="AX474" t="s">
        <v>3394</v>
      </c>
      <c r="AZ474" t="s">
        <v>3394</v>
      </c>
    </row>
    <row r="475" spans="1:52" x14ac:dyDescent="0.3">
      <c r="A475" s="1" t="s">
        <v>4172</v>
      </c>
      <c r="B475" t="s">
        <v>4173</v>
      </c>
      <c r="C475" t="s">
        <v>649</v>
      </c>
      <c r="D475" t="s">
        <v>4004</v>
      </c>
      <c r="F475" t="s">
        <v>3393</v>
      </c>
      <c r="G475" t="s">
        <v>3394</v>
      </c>
      <c r="H475" t="s">
        <v>3393</v>
      </c>
      <c r="I475" t="s">
        <v>3395</v>
      </c>
      <c r="J475" t="s">
        <v>3395</v>
      </c>
      <c r="K475" t="s">
        <v>3394</v>
      </c>
      <c r="L475" t="s">
        <v>3965</v>
      </c>
      <c r="M475" t="s">
        <v>9820</v>
      </c>
      <c r="N475" t="s">
        <v>9820</v>
      </c>
      <c r="O475" t="s">
        <v>9820</v>
      </c>
      <c r="P475" t="s">
        <v>9821</v>
      </c>
      <c r="Q475">
        <v>1</v>
      </c>
      <c r="R475" t="s">
        <v>3397</v>
      </c>
      <c r="AE475" t="s">
        <v>3394</v>
      </c>
      <c r="AK475" t="s">
        <v>3394</v>
      </c>
      <c r="AM475" t="s">
        <v>3394</v>
      </c>
      <c r="AN475" t="s">
        <v>3394</v>
      </c>
      <c r="AO475" t="s">
        <v>3394</v>
      </c>
      <c r="AP475" t="s">
        <v>3394</v>
      </c>
      <c r="AQ475" t="s">
        <v>3394</v>
      </c>
      <c r="AR475" t="s">
        <v>3394</v>
      </c>
      <c r="AS475" t="s">
        <v>3394</v>
      </c>
      <c r="AT475" t="s">
        <v>3394</v>
      </c>
      <c r="AU475" t="s">
        <v>3394</v>
      </c>
      <c r="AV475" t="s">
        <v>3394</v>
      </c>
      <c r="AW475" t="s">
        <v>3394</v>
      </c>
      <c r="AX475" t="s">
        <v>3394</v>
      </c>
      <c r="AZ475" t="s">
        <v>3394</v>
      </c>
    </row>
    <row r="476" spans="1:52" x14ac:dyDescent="0.3">
      <c r="A476" s="1" t="s">
        <v>4174</v>
      </c>
      <c r="B476" t="s">
        <v>4175</v>
      </c>
      <c r="C476" t="s">
        <v>649</v>
      </c>
      <c r="D476" t="s">
        <v>4004</v>
      </c>
      <c r="F476" t="s">
        <v>3393</v>
      </c>
      <c r="G476" t="s">
        <v>3394</v>
      </c>
      <c r="H476" t="s">
        <v>3393</v>
      </c>
      <c r="I476" t="s">
        <v>3395</v>
      </c>
      <c r="J476" t="s">
        <v>3395</v>
      </c>
      <c r="K476" t="s">
        <v>3394</v>
      </c>
      <c r="L476" t="s">
        <v>3965</v>
      </c>
      <c r="M476" t="s">
        <v>9820</v>
      </c>
      <c r="N476" t="s">
        <v>9820</v>
      </c>
      <c r="O476" t="s">
        <v>9820</v>
      </c>
      <c r="P476" t="s">
        <v>9821</v>
      </c>
      <c r="Q476">
        <v>1</v>
      </c>
      <c r="R476" t="s">
        <v>3397</v>
      </c>
      <c r="AE476" t="s">
        <v>3394</v>
      </c>
      <c r="AK476" t="s">
        <v>3394</v>
      </c>
      <c r="AM476" t="s">
        <v>3394</v>
      </c>
      <c r="AN476" t="s">
        <v>3394</v>
      </c>
      <c r="AO476" t="s">
        <v>3394</v>
      </c>
      <c r="AP476" t="s">
        <v>3394</v>
      </c>
      <c r="AQ476" t="s">
        <v>3394</v>
      </c>
      <c r="AR476" t="s">
        <v>3394</v>
      </c>
      <c r="AS476" t="s">
        <v>3394</v>
      </c>
      <c r="AT476" t="s">
        <v>3394</v>
      </c>
      <c r="AU476" t="s">
        <v>3394</v>
      </c>
      <c r="AV476" t="s">
        <v>3394</v>
      </c>
      <c r="AW476" t="s">
        <v>3394</v>
      </c>
      <c r="AX476" t="s">
        <v>3394</v>
      </c>
      <c r="AZ476" t="s">
        <v>3394</v>
      </c>
    </row>
    <row r="477" spans="1:52" x14ac:dyDescent="0.3">
      <c r="A477" s="1" t="s">
        <v>4176</v>
      </c>
      <c r="B477" t="s">
        <v>4177</v>
      </c>
      <c r="C477" t="s">
        <v>646</v>
      </c>
      <c r="D477" t="s">
        <v>3392</v>
      </c>
      <c r="F477" t="s">
        <v>3393</v>
      </c>
      <c r="G477" t="s">
        <v>3394</v>
      </c>
      <c r="H477" t="s">
        <v>3393</v>
      </c>
      <c r="I477" t="s">
        <v>3395</v>
      </c>
      <c r="J477" t="s">
        <v>3395</v>
      </c>
      <c r="K477" t="s">
        <v>3394</v>
      </c>
      <c r="L477" t="s">
        <v>3965</v>
      </c>
      <c r="M477" t="s">
        <v>9820</v>
      </c>
      <c r="N477" t="s">
        <v>9820</v>
      </c>
      <c r="O477" t="s">
        <v>9820</v>
      </c>
      <c r="P477" t="s">
        <v>9821</v>
      </c>
      <c r="Q477">
        <v>1</v>
      </c>
      <c r="R477" t="s">
        <v>3397</v>
      </c>
      <c r="AE477" t="s">
        <v>3394</v>
      </c>
      <c r="AK477" t="s">
        <v>3394</v>
      </c>
      <c r="AM477" t="s">
        <v>3394</v>
      </c>
      <c r="AN477" t="s">
        <v>3394</v>
      </c>
      <c r="AO477" t="s">
        <v>3394</v>
      </c>
      <c r="AP477" t="s">
        <v>3394</v>
      </c>
      <c r="AQ477" t="s">
        <v>3394</v>
      </c>
      <c r="AR477" t="s">
        <v>3394</v>
      </c>
      <c r="AS477" t="s">
        <v>3394</v>
      </c>
      <c r="AT477" t="s">
        <v>3394</v>
      </c>
      <c r="AU477" t="s">
        <v>3394</v>
      </c>
      <c r="AV477" t="s">
        <v>3394</v>
      </c>
      <c r="AW477" t="s">
        <v>3394</v>
      </c>
      <c r="AX477" t="s">
        <v>3394</v>
      </c>
      <c r="AZ477" t="s">
        <v>3394</v>
      </c>
    </row>
    <row r="478" spans="1:52" x14ac:dyDescent="0.3">
      <c r="A478" s="1" t="s">
        <v>4178</v>
      </c>
      <c r="B478" t="s">
        <v>4179</v>
      </c>
      <c r="C478" t="s">
        <v>646</v>
      </c>
      <c r="D478" t="s">
        <v>3392</v>
      </c>
      <c r="F478" t="s">
        <v>3393</v>
      </c>
      <c r="G478" t="s">
        <v>3394</v>
      </c>
      <c r="H478" t="s">
        <v>3393</v>
      </c>
      <c r="I478" t="s">
        <v>3395</v>
      </c>
      <c r="J478" t="s">
        <v>3395</v>
      </c>
      <c r="K478" t="s">
        <v>3394</v>
      </c>
      <c r="L478" t="s">
        <v>3965</v>
      </c>
      <c r="M478" t="s">
        <v>9820</v>
      </c>
      <c r="N478" t="s">
        <v>9820</v>
      </c>
      <c r="O478" t="s">
        <v>9820</v>
      </c>
      <c r="P478" t="s">
        <v>9821</v>
      </c>
      <c r="Q478">
        <v>1</v>
      </c>
      <c r="R478" t="s">
        <v>3397</v>
      </c>
      <c r="AE478" t="s">
        <v>3394</v>
      </c>
      <c r="AK478" t="s">
        <v>3394</v>
      </c>
      <c r="AM478" t="s">
        <v>3394</v>
      </c>
      <c r="AN478" t="s">
        <v>3394</v>
      </c>
      <c r="AO478" t="s">
        <v>3394</v>
      </c>
      <c r="AP478" t="s">
        <v>3394</v>
      </c>
      <c r="AQ478" t="s">
        <v>3394</v>
      </c>
      <c r="AR478" t="s">
        <v>3394</v>
      </c>
      <c r="AS478" t="s">
        <v>3394</v>
      </c>
      <c r="AT478" t="s">
        <v>3394</v>
      </c>
      <c r="AU478" t="s">
        <v>3394</v>
      </c>
      <c r="AV478" t="s">
        <v>3394</v>
      </c>
      <c r="AW478" t="s">
        <v>3394</v>
      </c>
      <c r="AX478" t="s">
        <v>3394</v>
      </c>
      <c r="AZ478" t="s">
        <v>3394</v>
      </c>
    </row>
    <row r="479" spans="1:52" x14ac:dyDescent="0.3">
      <c r="A479" s="1" t="s">
        <v>4180</v>
      </c>
      <c r="B479" t="s">
        <v>4181</v>
      </c>
      <c r="C479" t="s">
        <v>649</v>
      </c>
      <c r="D479" t="s">
        <v>4004</v>
      </c>
      <c r="F479" t="s">
        <v>3393</v>
      </c>
      <c r="G479" t="s">
        <v>3394</v>
      </c>
      <c r="H479" t="s">
        <v>3393</v>
      </c>
      <c r="I479" t="s">
        <v>3395</v>
      </c>
      <c r="J479" t="s">
        <v>3395</v>
      </c>
      <c r="K479" t="s">
        <v>3394</v>
      </c>
      <c r="L479" t="s">
        <v>3965</v>
      </c>
      <c r="M479" t="s">
        <v>9820</v>
      </c>
      <c r="N479" t="s">
        <v>9820</v>
      </c>
      <c r="O479" t="s">
        <v>9820</v>
      </c>
      <c r="P479" t="s">
        <v>9821</v>
      </c>
      <c r="Q479">
        <v>1</v>
      </c>
      <c r="R479" t="s">
        <v>3397</v>
      </c>
      <c r="AE479" t="s">
        <v>3394</v>
      </c>
      <c r="AK479" t="s">
        <v>3394</v>
      </c>
      <c r="AM479" t="s">
        <v>3394</v>
      </c>
      <c r="AN479" t="s">
        <v>3394</v>
      </c>
      <c r="AO479" t="s">
        <v>3394</v>
      </c>
      <c r="AP479" t="s">
        <v>3394</v>
      </c>
      <c r="AQ479" t="s">
        <v>3394</v>
      </c>
      <c r="AR479" t="s">
        <v>3394</v>
      </c>
      <c r="AS479" t="s">
        <v>3394</v>
      </c>
      <c r="AT479" t="s">
        <v>3394</v>
      </c>
      <c r="AU479" t="s">
        <v>3394</v>
      </c>
      <c r="AV479" t="s">
        <v>3394</v>
      </c>
      <c r="AW479" t="s">
        <v>3394</v>
      </c>
      <c r="AX479" t="s">
        <v>3394</v>
      </c>
      <c r="AZ479" t="s">
        <v>3394</v>
      </c>
    </row>
    <row r="480" spans="1:52" x14ac:dyDescent="0.3">
      <c r="A480" s="1" t="s">
        <v>4182</v>
      </c>
      <c r="B480" t="s">
        <v>4183</v>
      </c>
      <c r="C480" t="s">
        <v>649</v>
      </c>
      <c r="D480" t="s">
        <v>4004</v>
      </c>
      <c r="F480" t="s">
        <v>3393</v>
      </c>
      <c r="G480" t="s">
        <v>3394</v>
      </c>
      <c r="H480" t="s">
        <v>3393</v>
      </c>
      <c r="I480" t="s">
        <v>3395</v>
      </c>
      <c r="J480" t="s">
        <v>3395</v>
      </c>
      <c r="K480" t="s">
        <v>3394</v>
      </c>
      <c r="L480" t="s">
        <v>3965</v>
      </c>
      <c r="M480" t="s">
        <v>9820</v>
      </c>
      <c r="N480" t="s">
        <v>9820</v>
      </c>
      <c r="O480" t="s">
        <v>9820</v>
      </c>
      <c r="P480" t="s">
        <v>9821</v>
      </c>
      <c r="Q480">
        <v>1</v>
      </c>
      <c r="R480" t="s">
        <v>3397</v>
      </c>
      <c r="AE480" t="s">
        <v>3394</v>
      </c>
      <c r="AK480" t="s">
        <v>3394</v>
      </c>
      <c r="AM480" t="s">
        <v>3394</v>
      </c>
      <c r="AN480" t="s">
        <v>3394</v>
      </c>
      <c r="AO480" t="s">
        <v>3394</v>
      </c>
      <c r="AP480" t="s">
        <v>3394</v>
      </c>
      <c r="AQ480" t="s">
        <v>3394</v>
      </c>
      <c r="AR480" t="s">
        <v>3394</v>
      </c>
      <c r="AS480" t="s">
        <v>3394</v>
      </c>
      <c r="AT480" t="s">
        <v>3394</v>
      </c>
      <c r="AU480" t="s">
        <v>3394</v>
      </c>
      <c r="AV480" t="s">
        <v>3394</v>
      </c>
      <c r="AW480" t="s">
        <v>3394</v>
      </c>
      <c r="AX480" t="s">
        <v>3394</v>
      </c>
      <c r="AZ480" t="s">
        <v>3394</v>
      </c>
    </row>
    <row r="481" spans="1:52" x14ac:dyDescent="0.3">
      <c r="A481" s="1" t="s">
        <v>4184</v>
      </c>
      <c r="B481" t="s">
        <v>4185</v>
      </c>
      <c r="C481" t="s">
        <v>649</v>
      </c>
      <c r="D481" t="s">
        <v>4004</v>
      </c>
      <c r="F481" t="s">
        <v>3393</v>
      </c>
      <c r="G481" t="s">
        <v>3394</v>
      </c>
      <c r="H481" t="s">
        <v>3393</v>
      </c>
      <c r="I481" t="s">
        <v>3395</v>
      </c>
      <c r="J481" t="s">
        <v>3395</v>
      </c>
      <c r="K481" t="s">
        <v>3394</v>
      </c>
      <c r="L481" t="s">
        <v>3965</v>
      </c>
      <c r="M481" t="s">
        <v>9820</v>
      </c>
      <c r="N481" t="s">
        <v>9820</v>
      </c>
      <c r="O481" t="s">
        <v>9820</v>
      </c>
      <c r="P481" t="s">
        <v>9821</v>
      </c>
      <c r="Q481">
        <v>1</v>
      </c>
      <c r="R481" t="s">
        <v>3397</v>
      </c>
      <c r="AE481" t="s">
        <v>3394</v>
      </c>
      <c r="AK481" t="s">
        <v>3394</v>
      </c>
      <c r="AM481" t="s">
        <v>3394</v>
      </c>
      <c r="AN481" t="s">
        <v>3394</v>
      </c>
      <c r="AO481" t="s">
        <v>3394</v>
      </c>
      <c r="AP481" t="s">
        <v>3394</v>
      </c>
      <c r="AQ481" t="s">
        <v>3394</v>
      </c>
      <c r="AR481" t="s">
        <v>3394</v>
      </c>
      <c r="AS481" t="s">
        <v>3394</v>
      </c>
      <c r="AT481" t="s">
        <v>3394</v>
      </c>
      <c r="AU481" t="s">
        <v>3394</v>
      </c>
      <c r="AV481" t="s">
        <v>3394</v>
      </c>
      <c r="AW481" t="s">
        <v>3394</v>
      </c>
      <c r="AX481" t="s">
        <v>3394</v>
      </c>
      <c r="AZ481" t="s">
        <v>3394</v>
      </c>
    </row>
    <row r="482" spans="1:52" x14ac:dyDescent="0.3">
      <c r="A482" s="1" t="s">
        <v>4186</v>
      </c>
      <c r="B482" t="s">
        <v>681</v>
      </c>
      <c r="C482" t="s">
        <v>646</v>
      </c>
      <c r="D482" t="s">
        <v>3392</v>
      </c>
      <c r="F482" t="s">
        <v>3393</v>
      </c>
      <c r="G482" t="s">
        <v>3394</v>
      </c>
      <c r="H482" t="s">
        <v>3393</v>
      </c>
      <c r="I482" t="s">
        <v>3395</v>
      </c>
      <c r="J482" t="s">
        <v>3395</v>
      </c>
      <c r="K482" t="s">
        <v>3394</v>
      </c>
      <c r="L482" t="s">
        <v>3965</v>
      </c>
      <c r="M482" t="s">
        <v>9820</v>
      </c>
      <c r="N482" t="s">
        <v>9820</v>
      </c>
      <c r="O482" t="s">
        <v>9820</v>
      </c>
      <c r="P482" t="s">
        <v>9821</v>
      </c>
      <c r="Q482">
        <v>1</v>
      </c>
      <c r="R482" t="s">
        <v>3397</v>
      </c>
      <c r="AE482" t="s">
        <v>3394</v>
      </c>
      <c r="AK482" t="s">
        <v>3394</v>
      </c>
      <c r="AM482" t="s">
        <v>3394</v>
      </c>
      <c r="AN482" t="s">
        <v>3394</v>
      </c>
      <c r="AO482" t="s">
        <v>3394</v>
      </c>
      <c r="AP482" t="s">
        <v>3394</v>
      </c>
      <c r="AQ482" t="s">
        <v>3394</v>
      </c>
      <c r="AR482" t="s">
        <v>3394</v>
      </c>
      <c r="AS482" t="s">
        <v>3394</v>
      </c>
      <c r="AT482" t="s">
        <v>3394</v>
      </c>
      <c r="AU482" t="s">
        <v>3394</v>
      </c>
      <c r="AV482" t="s">
        <v>3394</v>
      </c>
      <c r="AW482" t="s">
        <v>3394</v>
      </c>
      <c r="AX482" t="s">
        <v>3394</v>
      </c>
      <c r="AZ482" t="s">
        <v>3394</v>
      </c>
    </row>
    <row r="483" spans="1:52" x14ac:dyDescent="0.3">
      <c r="A483" s="1" t="s">
        <v>4187</v>
      </c>
      <c r="B483" t="s">
        <v>4188</v>
      </c>
      <c r="C483" t="s">
        <v>649</v>
      </c>
      <c r="D483" t="s">
        <v>4004</v>
      </c>
      <c r="F483" t="s">
        <v>3393</v>
      </c>
      <c r="G483" t="s">
        <v>3394</v>
      </c>
      <c r="H483" t="s">
        <v>3393</v>
      </c>
      <c r="I483" t="s">
        <v>3395</v>
      </c>
      <c r="J483" t="s">
        <v>3395</v>
      </c>
      <c r="K483" t="s">
        <v>3394</v>
      </c>
      <c r="L483" t="s">
        <v>3965</v>
      </c>
      <c r="M483" t="s">
        <v>9820</v>
      </c>
      <c r="N483" t="s">
        <v>9820</v>
      </c>
      <c r="O483" t="s">
        <v>9820</v>
      </c>
      <c r="P483" t="s">
        <v>9821</v>
      </c>
      <c r="Q483">
        <v>1</v>
      </c>
      <c r="R483" t="s">
        <v>3397</v>
      </c>
      <c r="AE483" t="s">
        <v>3394</v>
      </c>
      <c r="AK483" t="s">
        <v>3394</v>
      </c>
      <c r="AM483" t="s">
        <v>3394</v>
      </c>
      <c r="AN483" t="s">
        <v>3394</v>
      </c>
      <c r="AO483" t="s">
        <v>3394</v>
      </c>
      <c r="AP483" t="s">
        <v>3394</v>
      </c>
      <c r="AQ483" t="s">
        <v>3394</v>
      </c>
      <c r="AR483" t="s">
        <v>3394</v>
      </c>
      <c r="AS483" t="s">
        <v>3394</v>
      </c>
      <c r="AT483" t="s">
        <v>3394</v>
      </c>
      <c r="AU483" t="s">
        <v>3394</v>
      </c>
      <c r="AV483" t="s">
        <v>3394</v>
      </c>
      <c r="AW483" t="s">
        <v>3394</v>
      </c>
      <c r="AX483" t="s">
        <v>3394</v>
      </c>
      <c r="AZ483" t="s">
        <v>3394</v>
      </c>
    </row>
    <row r="484" spans="1:52" x14ac:dyDescent="0.3">
      <c r="A484" s="1" t="s">
        <v>4293</v>
      </c>
      <c r="B484" t="s">
        <v>4294</v>
      </c>
      <c r="C484" t="s">
        <v>4295</v>
      </c>
      <c r="D484" t="s">
        <v>4296</v>
      </c>
      <c r="F484" t="s">
        <v>3393</v>
      </c>
      <c r="G484" t="s">
        <v>3394</v>
      </c>
      <c r="H484" t="s">
        <v>3393</v>
      </c>
      <c r="I484" t="s">
        <v>3395</v>
      </c>
      <c r="J484" t="s">
        <v>3395</v>
      </c>
      <c r="K484" t="s">
        <v>3394</v>
      </c>
      <c r="L484" t="s">
        <v>3396</v>
      </c>
      <c r="M484" t="s">
        <v>9820</v>
      </c>
      <c r="N484" t="s">
        <v>9820</v>
      </c>
      <c r="O484" t="s">
        <v>9820</v>
      </c>
      <c r="P484" t="s">
        <v>9821</v>
      </c>
      <c r="Q484">
        <v>1</v>
      </c>
      <c r="R484" t="s">
        <v>3397</v>
      </c>
      <c r="AE484" t="s">
        <v>3394</v>
      </c>
      <c r="AK484" t="s">
        <v>3394</v>
      </c>
      <c r="AM484" t="s">
        <v>3394</v>
      </c>
      <c r="AN484" t="s">
        <v>3394</v>
      </c>
      <c r="AO484" t="s">
        <v>3394</v>
      </c>
      <c r="AP484" t="s">
        <v>3394</v>
      </c>
      <c r="AQ484" t="s">
        <v>3394</v>
      </c>
      <c r="AR484" t="s">
        <v>3394</v>
      </c>
      <c r="AS484" t="s">
        <v>3394</v>
      </c>
      <c r="AT484" t="s">
        <v>3394</v>
      </c>
      <c r="AU484" t="s">
        <v>3394</v>
      </c>
      <c r="AV484" t="s">
        <v>3394</v>
      </c>
      <c r="AW484" t="s">
        <v>3394</v>
      </c>
      <c r="AX484" t="s">
        <v>3394</v>
      </c>
      <c r="AZ484" t="s">
        <v>3394</v>
      </c>
    </row>
    <row r="485" spans="1:52" x14ac:dyDescent="0.3">
      <c r="A485" s="1" t="s">
        <v>3398</v>
      </c>
      <c r="B485" t="s">
        <v>3399</v>
      </c>
      <c r="C485" t="s">
        <v>646</v>
      </c>
      <c r="D485" t="s">
        <v>3392</v>
      </c>
      <c r="F485" t="s">
        <v>3393</v>
      </c>
      <c r="G485" t="s">
        <v>3393</v>
      </c>
      <c r="H485" t="s">
        <v>3393</v>
      </c>
      <c r="I485" t="s">
        <v>3395</v>
      </c>
      <c r="J485" t="s">
        <v>3395</v>
      </c>
      <c r="K485" t="s">
        <v>3394</v>
      </c>
      <c r="L485" t="s">
        <v>3396</v>
      </c>
      <c r="M485" t="s">
        <v>9820</v>
      </c>
      <c r="N485" t="s">
        <v>9820</v>
      </c>
      <c r="O485" t="s">
        <v>9820</v>
      </c>
      <c r="P485" t="s">
        <v>9821</v>
      </c>
      <c r="Q485">
        <v>1</v>
      </c>
      <c r="R485" t="s">
        <v>3397</v>
      </c>
      <c r="AE485" t="s">
        <v>3394</v>
      </c>
      <c r="AK485" t="s">
        <v>3394</v>
      </c>
      <c r="AM485" t="s">
        <v>3394</v>
      </c>
      <c r="AN485" t="s">
        <v>3394</v>
      </c>
      <c r="AO485" t="s">
        <v>3394</v>
      </c>
      <c r="AP485" t="s">
        <v>3394</v>
      </c>
      <c r="AQ485" t="s">
        <v>3394</v>
      </c>
      <c r="AR485" t="s">
        <v>3394</v>
      </c>
      <c r="AS485" t="s">
        <v>3394</v>
      </c>
      <c r="AT485" t="s">
        <v>3394</v>
      </c>
      <c r="AU485" t="s">
        <v>3394</v>
      </c>
      <c r="AV485" t="s">
        <v>3394</v>
      </c>
      <c r="AW485" t="s">
        <v>3394</v>
      </c>
      <c r="AX485" t="s">
        <v>3394</v>
      </c>
      <c r="AZ485" t="s">
        <v>3394</v>
      </c>
    </row>
    <row r="486" spans="1:52" x14ac:dyDescent="0.3">
      <c r="A486" s="1" t="s">
        <v>3400</v>
      </c>
      <c r="B486" t="s">
        <v>3401</v>
      </c>
      <c r="C486" t="s">
        <v>646</v>
      </c>
      <c r="D486" t="s">
        <v>3392</v>
      </c>
      <c r="F486" t="s">
        <v>3393</v>
      </c>
      <c r="G486" t="s">
        <v>3393</v>
      </c>
      <c r="H486" t="s">
        <v>3393</v>
      </c>
      <c r="I486" t="s">
        <v>3395</v>
      </c>
      <c r="J486" t="s">
        <v>3395</v>
      </c>
      <c r="K486" t="s">
        <v>3394</v>
      </c>
      <c r="L486" t="s">
        <v>3396</v>
      </c>
      <c r="M486" t="s">
        <v>9820</v>
      </c>
      <c r="N486" t="s">
        <v>9820</v>
      </c>
      <c r="O486" t="s">
        <v>9820</v>
      </c>
      <c r="P486" t="s">
        <v>9821</v>
      </c>
      <c r="Q486">
        <v>1</v>
      </c>
      <c r="R486" t="s">
        <v>3397</v>
      </c>
      <c r="AE486" t="s">
        <v>3394</v>
      </c>
      <c r="AK486" t="s">
        <v>3394</v>
      </c>
      <c r="AM486" t="s">
        <v>3394</v>
      </c>
      <c r="AN486" t="s">
        <v>3394</v>
      </c>
      <c r="AO486" t="s">
        <v>3394</v>
      </c>
      <c r="AP486" t="s">
        <v>3394</v>
      </c>
      <c r="AQ486" t="s">
        <v>3394</v>
      </c>
      <c r="AR486" t="s">
        <v>3394</v>
      </c>
      <c r="AS486" t="s">
        <v>3394</v>
      </c>
      <c r="AT486" t="s">
        <v>3394</v>
      </c>
      <c r="AU486" t="s">
        <v>3394</v>
      </c>
      <c r="AV486" t="s">
        <v>3394</v>
      </c>
      <c r="AW486" t="s">
        <v>3394</v>
      </c>
      <c r="AX486" t="s">
        <v>3394</v>
      </c>
      <c r="AZ486" t="s">
        <v>3394</v>
      </c>
    </row>
    <row r="487" spans="1:52" x14ac:dyDescent="0.3">
      <c r="A487" s="1" t="s">
        <v>3402</v>
      </c>
      <c r="B487" t="s">
        <v>3403</v>
      </c>
      <c r="C487" t="s">
        <v>646</v>
      </c>
      <c r="D487" t="s">
        <v>3392</v>
      </c>
      <c r="F487" t="s">
        <v>3393</v>
      </c>
      <c r="G487" t="s">
        <v>3393</v>
      </c>
      <c r="H487" t="s">
        <v>3393</v>
      </c>
      <c r="I487" t="s">
        <v>3395</v>
      </c>
      <c r="J487" t="s">
        <v>3395</v>
      </c>
      <c r="K487" t="s">
        <v>3394</v>
      </c>
      <c r="L487" t="s">
        <v>3396</v>
      </c>
      <c r="M487" t="s">
        <v>9820</v>
      </c>
      <c r="N487" t="s">
        <v>9820</v>
      </c>
      <c r="O487" t="s">
        <v>9820</v>
      </c>
      <c r="P487" t="s">
        <v>9821</v>
      </c>
      <c r="Q487">
        <v>1</v>
      </c>
      <c r="R487" t="s">
        <v>3397</v>
      </c>
      <c r="AE487" t="s">
        <v>3394</v>
      </c>
      <c r="AK487" t="s">
        <v>3394</v>
      </c>
      <c r="AM487" t="s">
        <v>3394</v>
      </c>
      <c r="AN487" t="s">
        <v>3394</v>
      </c>
      <c r="AO487" t="s">
        <v>3394</v>
      </c>
      <c r="AP487" t="s">
        <v>3394</v>
      </c>
      <c r="AQ487" t="s">
        <v>3394</v>
      </c>
      <c r="AR487" t="s">
        <v>3394</v>
      </c>
      <c r="AS487" t="s">
        <v>3394</v>
      </c>
      <c r="AT487" t="s">
        <v>3394</v>
      </c>
      <c r="AU487" t="s">
        <v>3394</v>
      </c>
      <c r="AV487" t="s">
        <v>3394</v>
      </c>
      <c r="AW487" t="s">
        <v>3394</v>
      </c>
      <c r="AX487" t="s">
        <v>3394</v>
      </c>
      <c r="AZ487" t="s">
        <v>3394</v>
      </c>
    </row>
    <row r="488" spans="1:52" x14ac:dyDescent="0.3">
      <c r="A488" s="1" t="s">
        <v>3404</v>
      </c>
      <c r="B488" t="s">
        <v>3405</v>
      </c>
      <c r="C488" t="s">
        <v>646</v>
      </c>
      <c r="D488" t="s">
        <v>3392</v>
      </c>
      <c r="F488" t="s">
        <v>3393</v>
      </c>
      <c r="G488" t="s">
        <v>3393</v>
      </c>
      <c r="H488" t="s">
        <v>3393</v>
      </c>
      <c r="I488" t="s">
        <v>3395</v>
      </c>
      <c r="J488" t="s">
        <v>3395</v>
      </c>
      <c r="K488" t="s">
        <v>3394</v>
      </c>
      <c r="L488" t="s">
        <v>3396</v>
      </c>
      <c r="M488" t="s">
        <v>9820</v>
      </c>
      <c r="N488" t="s">
        <v>9820</v>
      </c>
      <c r="O488" t="s">
        <v>9820</v>
      </c>
      <c r="P488" t="s">
        <v>9821</v>
      </c>
      <c r="Q488">
        <v>1</v>
      </c>
      <c r="R488" t="s">
        <v>3397</v>
      </c>
      <c r="AE488" t="s">
        <v>3394</v>
      </c>
      <c r="AK488" t="s">
        <v>3394</v>
      </c>
      <c r="AM488" t="s">
        <v>3394</v>
      </c>
      <c r="AN488" t="s">
        <v>3394</v>
      </c>
      <c r="AO488" t="s">
        <v>3394</v>
      </c>
      <c r="AP488" t="s">
        <v>3394</v>
      </c>
      <c r="AQ488" t="s">
        <v>3394</v>
      </c>
      <c r="AR488" t="s">
        <v>3394</v>
      </c>
      <c r="AS488" t="s">
        <v>3394</v>
      </c>
      <c r="AT488" t="s">
        <v>3394</v>
      </c>
      <c r="AU488" t="s">
        <v>3394</v>
      </c>
      <c r="AV488" t="s">
        <v>3394</v>
      </c>
      <c r="AW488" t="s">
        <v>3394</v>
      </c>
      <c r="AX488" t="s">
        <v>3394</v>
      </c>
      <c r="AZ488" t="s">
        <v>3394</v>
      </c>
    </row>
    <row r="489" spans="1:52" x14ac:dyDescent="0.3">
      <c r="A489" s="1" t="s">
        <v>3406</v>
      </c>
      <c r="B489" t="s">
        <v>3407</v>
      </c>
      <c r="C489" t="s">
        <v>646</v>
      </c>
      <c r="D489" t="s">
        <v>3392</v>
      </c>
      <c r="F489" t="s">
        <v>3393</v>
      </c>
      <c r="G489" t="s">
        <v>3393</v>
      </c>
      <c r="H489" t="s">
        <v>3393</v>
      </c>
      <c r="I489" t="s">
        <v>3395</v>
      </c>
      <c r="J489" t="s">
        <v>3395</v>
      </c>
      <c r="K489" t="s">
        <v>3394</v>
      </c>
      <c r="L489" t="s">
        <v>3396</v>
      </c>
      <c r="M489" t="s">
        <v>9820</v>
      </c>
      <c r="N489" t="s">
        <v>9820</v>
      </c>
      <c r="O489" t="s">
        <v>9820</v>
      </c>
      <c r="P489" t="s">
        <v>9821</v>
      </c>
      <c r="Q489">
        <v>1</v>
      </c>
      <c r="R489" t="s">
        <v>3397</v>
      </c>
      <c r="AE489" t="s">
        <v>3394</v>
      </c>
      <c r="AK489" t="s">
        <v>3394</v>
      </c>
      <c r="AM489" t="s">
        <v>3394</v>
      </c>
      <c r="AN489" t="s">
        <v>3394</v>
      </c>
      <c r="AO489" t="s">
        <v>3394</v>
      </c>
      <c r="AP489" t="s">
        <v>3394</v>
      </c>
      <c r="AQ489" t="s">
        <v>3394</v>
      </c>
      <c r="AR489" t="s">
        <v>3394</v>
      </c>
      <c r="AS489" t="s">
        <v>3394</v>
      </c>
      <c r="AT489" t="s">
        <v>3394</v>
      </c>
      <c r="AU489" t="s">
        <v>3394</v>
      </c>
      <c r="AV489" t="s">
        <v>3394</v>
      </c>
      <c r="AW489" t="s">
        <v>3394</v>
      </c>
      <c r="AX489" t="s">
        <v>3394</v>
      </c>
      <c r="AZ489" t="s">
        <v>3394</v>
      </c>
    </row>
    <row r="490" spans="1:52" x14ac:dyDescent="0.3">
      <c r="A490" s="1" t="s">
        <v>3408</v>
      </c>
      <c r="B490" t="s">
        <v>3409</v>
      </c>
      <c r="C490" t="s">
        <v>646</v>
      </c>
      <c r="D490" t="s">
        <v>3392</v>
      </c>
      <c r="F490" t="s">
        <v>3393</v>
      </c>
      <c r="G490" t="s">
        <v>3393</v>
      </c>
      <c r="H490" t="s">
        <v>3393</v>
      </c>
      <c r="I490" t="s">
        <v>3395</v>
      </c>
      <c r="J490" t="s">
        <v>3395</v>
      </c>
      <c r="K490" t="s">
        <v>3394</v>
      </c>
      <c r="L490" t="s">
        <v>3396</v>
      </c>
      <c r="M490" t="s">
        <v>9820</v>
      </c>
      <c r="N490" t="s">
        <v>9820</v>
      </c>
      <c r="O490" t="s">
        <v>9820</v>
      </c>
      <c r="P490" t="s">
        <v>9821</v>
      </c>
      <c r="Q490">
        <v>1</v>
      </c>
      <c r="R490" t="s">
        <v>3397</v>
      </c>
      <c r="AE490" t="s">
        <v>3394</v>
      </c>
      <c r="AK490" t="s">
        <v>3394</v>
      </c>
      <c r="AM490" t="s">
        <v>3394</v>
      </c>
      <c r="AN490" t="s">
        <v>3394</v>
      </c>
      <c r="AO490" t="s">
        <v>3394</v>
      </c>
      <c r="AP490" t="s">
        <v>3394</v>
      </c>
      <c r="AQ490" t="s">
        <v>3394</v>
      </c>
      <c r="AR490" t="s">
        <v>3394</v>
      </c>
      <c r="AS490" t="s">
        <v>3394</v>
      </c>
      <c r="AT490" t="s">
        <v>3394</v>
      </c>
      <c r="AU490" t="s">
        <v>3394</v>
      </c>
      <c r="AV490" t="s">
        <v>3394</v>
      </c>
      <c r="AW490" t="s">
        <v>3394</v>
      </c>
      <c r="AX490" t="s">
        <v>3394</v>
      </c>
      <c r="AZ490" t="s">
        <v>3394</v>
      </c>
    </row>
    <row r="491" spans="1:52" x14ac:dyDescent="0.3">
      <c r="A491" s="1" t="s">
        <v>3410</v>
      </c>
      <c r="B491" t="s">
        <v>3411</v>
      </c>
      <c r="C491" t="s">
        <v>646</v>
      </c>
      <c r="D491" t="s">
        <v>3392</v>
      </c>
      <c r="F491" t="s">
        <v>3393</v>
      </c>
      <c r="G491" t="s">
        <v>3393</v>
      </c>
      <c r="H491" t="s">
        <v>3393</v>
      </c>
      <c r="I491" t="s">
        <v>3395</v>
      </c>
      <c r="J491" t="s">
        <v>3395</v>
      </c>
      <c r="K491" t="s">
        <v>3394</v>
      </c>
      <c r="L491" t="s">
        <v>3396</v>
      </c>
      <c r="M491" t="s">
        <v>9820</v>
      </c>
      <c r="N491" t="s">
        <v>9820</v>
      </c>
      <c r="O491" t="s">
        <v>9820</v>
      </c>
      <c r="P491" t="s">
        <v>9821</v>
      </c>
      <c r="Q491">
        <v>1</v>
      </c>
      <c r="R491" t="s">
        <v>3397</v>
      </c>
      <c r="AE491" t="s">
        <v>3394</v>
      </c>
      <c r="AK491" t="s">
        <v>3394</v>
      </c>
      <c r="AM491" t="s">
        <v>3394</v>
      </c>
      <c r="AN491" t="s">
        <v>3394</v>
      </c>
      <c r="AO491" t="s">
        <v>3394</v>
      </c>
      <c r="AP491" t="s">
        <v>3394</v>
      </c>
      <c r="AQ491" t="s">
        <v>3394</v>
      </c>
      <c r="AR491" t="s">
        <v>3394</v>
      </c>
      <c r="AS491" t="s">
        <v>3394</v>
      </c>
      <c r="AT491" t="s">
        <v>3394</v>
      </c>
      <c r="AU491" t="s">
        <v>3394</v>
      </c>
      <c r="AV491" t="s">
        <v>3394</v>
      </c>
      <c r="AW491" t="s">
        <v>3394</v>
      </c>
      <c r="AX491" t="s">
        <v>3394</v>
      </c>
      <c r="AZ491" t="s">
        <v>3394</v>
      </c>
    </row>
    <row r="492" spans="1:52" x14ac:dyDescent="0.3">
      <c r="A492" s="1" t="s">
        <v>3412</v>
      </c>
      <c r="B492" t="s">
        <v>3413</v>
      </c>
      <c r="C492" t="s">
        <v>646</v>
      </c>
      <c r="D492" t="s">
        <v>3392</v>
      </c>
      <c r="F492" t="s">
        <v>3393</v>
      </c>
      <c r="G492" t="s">
        <v>3393</v>
      </c>
      <c r="H492" t="s">
        <v>3393</v>
      </c>
      <c r="I492" t="s">
        <v>3395</v>
      </c>
      <c r="J492" t="s">
        <v>3395</v>
      </c>
      <c r="K492" t="s">
        <v>3394</v>
      </c>
      <c r="L492" t="s">
        <v>3396</v>
      </c>
      <c r="M492" t="s">
        <v>9820</v>
      </c>
      <c r="N492" t="s">
        <v>9820</v>
      </c>
      <c r="O492" t="s">
        <v>9820</v>
      </c>
      <c r="P492" t="s">
        <v>9821</v>
      </c>
      <c r="Q492">
        <v>1</v>
      </c>
      <c r="R492" t="s">
        <v>3397</v>
      </c>
      <c r="AE492" t="s">
        <v>3394</v>
      </c>
      <c r="AK492" t="s">
        <v>3394</v>
      </c>
      <c r="AM492" t="s">
        <v>3394</v>
      </c>
      <c r="AN492" t="s">
        <v>3394</v>
      </c>
      <c r="AO492" t="s">
        <v>3394</v>
      </c>
      <c r="AP492" t="s">
        <v>3394</v>
      </c>
      <c r="AQ492" t="s">
        <v>3394</v>
      </c>
      <c r="AR492" t="s">
        <v>3394</v>
      </c>
      <c r="AS492" t="s">
        <v>3394</v>
      </c>
      <c r="AT492" t="s">
        <v>3394</v>
      </c>
      <c r="AU492" t="s">
        <v>3394</v>
      </c>
      <c r="AV492" t="s">
        <v>3394</v>
      </c>
      <c r="AW492" t="s">
        <v>3394</v>
      </c>
      <c r="AX492" t="s">
        <v>3394</v>
      </c>
      <c r="AZ492" t="s">
        <v>3394</v>
      </c>
    </row>
    <row r="493" spans="1:52" x14ac:dyDescent="0.3">
      <c r="A493" s="1" t="s">
        <v>4297</v>
      </c>
      <c r="B493" t="s">
        <v>4298</v>
      </c>
      <c r="C493" t="s">
        <v>205</v>
      </c>
      <c r="D493" t="s">
        <v>55</v>
      </c>
      <c r="F493" t="s">
        <v>3393</v>
      </c>
      <c r="G493" t="s">
        <v>3394</v>
      </c>
      <c r="H493" t="s">
        <v>3393</v>
      </c>
      <c r="I493" t="s">
        <v>3395</v>
      </c>
      <c r="J493" t="s">
        <v>3395</v>
      </c>
      <c r="K493" t="s">
        <v>3394</v>
      </c>
      <c r="L493" t="s">
        <v>3396</v>
      </c>
      <c r="M493" t="s">
        <v>9820</v>
      </c>
      <c r="N493" t="s">
        <v>9820</v>
      </c>
      <c r="O493" t="s">
        <v>9820</v>
      </c>
      <c r="P493" t="s">
        <v>9821</v>
      </c>
      <c r="Q493">
        <v>1</v>
      </c>
      <c r="R493" t="s">
        <v>3397</v>
      </c>
      <c r="AE493" t="s">
        <v>3394</v>
      </c>
      <c r="AK493" t="s">
        <v>3394</v>
      </c>
      <c r="AL493" t="s">
        <v>3394</v>
      </c>
      <c r="AM493" t="s">
        <v>3394</v>
      </c>
      <c r="AN493" t="s">
        <v>3394</v>
      </c>
      <c r="AO493" t="s">
        <v>3394</v>
      </c>
      <c r="AP493" t="s">
        <v>3394</v>
      </c>
      <c r="AQ493" t="s">
        <v>3394</v>
      </c>
      <c r="AR493" t="s">
        <v>3394</v>
      </c>
      <c r="AS493" t="s">
        <v>3394</v>
      </c>
      <c r="AT493" t="s">
        <v>3394</v>
      </c>
      <c r="AU493" t="s">
        <v>3394</v>
      </c>
      <c r="AV493" t="s">
        <v>3394</v>
      </c>
      <c r="AW493" t="s">
        <v>3394</v>
      </c>
      <c r="AX493" t="s">
        <v>3394</v>
      </c>
      <c r="AZ493" t="s">
        <v>3394</v>
      </c>
    </row>
    <row r="494" spans="1:52" x14ac:dyDescent="0.3">
      <c r="A494" s="1" t="s">
        <v>4299</v>
      </c>
      <c r="B494" t="s">
        <v>4300</v>
      </c>
      <c r="C494" t="s">
        <v>208</v>
      </c>
      <c r="D494" t="s">
        <v>57</v>
      </c>
      <c r="F494" t="s">
        <v>3393</v>
      </c>
      <c r="G494" t="s">
        <v>3394</v>
      </c>
      <c r="H494" t="s">
        <v>3393</v>
      </c>
      <c r="I494" t="s">
        <v>3395</v>
      </c>
      <c r="J494" t="s">
        <v>3395</v>
      </c>
      <c r="K494" t="s">
        <v>3394</v>
      </c>
      <c r="L494" t="s">
        <v>3396</v>
      </c>
      <c r="M494" t="s">
        <v>9820</v>
      </c>
      <c r="N494" t="s">
        <v>9820</v>
      </c>
      <c r="O494" t="s">
        <v>9820</v>
      </c>
      <c r="P494" t="s">
        <v>9821</v>
      </c>
      <c r="Q494">
        <v>1</v>
      </c>
      <c r="R494" t="s">
        <v>3397</v>
      </c>
      <c r="AE494" t="s">
        <v>3394</v>
      </c>
      <c r="AK494" t="s">
        <v>3394</v>
      </c>
      <c r="AL494" t="s">
        <v>3394</v>
      </c>
      <c r="AM494" t="s">
        <v>3394</v>
      </c>
      <c r="AN494" t="s">
        <v>3394</v>
      </c>
      <c r="AO494" t="s">
        <v>3394</v>
      </c>
      <c r="AP494" t="s">
        <v>3394</v>
      </c>
      <c r="AQ494" t="s">
        <v>3394</v>
      </c>
      <c r="AR494" t="s">
        <v>3394</v>
      </c>
      <c r="AS494" t="s">
        <v>3394</v>
      </c>
      <c r="AT494" t="s">
        <v>3394</v>
      </c>
      <c r="AU494" t="s">
        <v>3394</v>
      </c>
      <c r="AV494" t="s">
        <v>3394</v>
      </c>
      <c r="AW494" t="s">
        <v>3394</v>
      </c>
      <c r="AX494" t="s">
        <v>3394</v>
      </c>
      <c r="AZ494" t="s">
        <v>3394</v>
      </c>
    </row>
    <row r="495" spans="1:52" x14ac:dyDescent="0.3">
      <c r="A495" s="1" t="s">
        <v>4301</v>
      </c>
      <c r="B495" t="s">
        <v>4302</v>
      </c>
      <c r="C495" t="s">
        <v>205</v>
      </c>
      <c r="D495" t="s">
        <v>55</v>
      </c>
      <c r="F495" t="s">
        <v>3393</v>
      </c>
      <c r="G495" t="s">
        <v>3394</v>
      </c>
      <c r="H495" t="s">
        <v>3393</v>
      </c>
      <c r="I495" t="s">
        <v>3395</v>
      </c>
      <c r="J495" t="s">
        <v>3395</v>
      </c>
      <c r="K495" t="s">
        <v>3394</v>
      </c>
      <c r="L495" t="s">
        <v>3396</v>
      </c>
      <c r="M495" t="s">
        <v>9820</v>
      </c>
      <c r="N495" t="s">
        <v>9820</v>
      </c>
      <c r="O495" t="s">
        <v>9820</v>
      </c>
      <c r="P495" t="s">
        <v>9821</v>
      </c>
      <c r="Q495">
        <v>1</v>
      </c>
      <c r="R495" t="s">
        <v>3397</v>
      </c>
      <c r="AE495" t="s">
        <v>3394</v>
      </c>
      <c r="AK495" t="s">
        <v>3394</v>
      </c>
      <c r="AL495" t="s">
        <v>3394</v>
      </c>
      <c r="AM495" t="s">
        <v>3394</v>
      </c>
      <c r="AN495" t="s">
        <v>3394</v>
      </c>
      <c r="AO495" t="s">
        <v>3394</v>
      </c>
      <c r="AP495" t="s">
        <v>3394</v>
      </c>
      <c r="AQ495" t="s">
        <v>3394</v>
      </c>
      <c r="AR495" t="s">
        <v>3394</v>
      </c>
      <c r="AS495" t="s">
        <v>3394</v>
      </c>
      <c r="AT495" t="s">
        <v>3394</v>
      </c>
      <c r="AU495" t="s">
        <v>3394</v>
      </c>
      <c r="AV495" t="s">
        <v>3394</v>
      </c>
      <c r="AW495" t="s">
        <v>3394</v>
      </c>
      <c r="AX495" t="s">
        <v>3394</v>
      </c>
      <c r="AZ495" t="s">
        <v>3394</v>
      </c>
    </row>
    <row r="496" spans="1:52" x14ac:dyDescent="0.3">
      <c r="A496" s="1" t="s">
        <v>4303</v>
      </c>
      <c r="B496" t="s">
        <v>4304</v>
      </c>
      <c r="C496" t="s">
        <v>208</v>
      </c>
      <c r="D496" t="s">
        <v>57</v>
      </c>
      <c r="F496" t="s">
        <v>3393</v>
      </c>
      <c r="G496" t="s">
        <v>3394</v>
      </c>
      <c r="H496" t="s">
        <v>3393</v>
      </c>
      <c r="I496" t="s">
        <v>3395</v>
      </c>
      <c r="J496" t="s">
        <v>3395</v>
      </c>
      <c r="K496" t="s">
        <v>3394</v>
      </c>
      <c r="L496" t="s">
        <v>3396</v>
      </c>
      <c r="M496" t="s">
        <v>9820</v>
      </c>
      <c r="N496" t="s">
        <v>9820</v>
      </c>
      <c r="O496" t="s">
        <v>9820</v>
      </c>
      <c r="P496" t="s">
        <v>9821</v>
      </c>
      <c r="Q496">
        <v>1</v>
      </c>
      <c r="R496" t="s">
        <v>3397</v>
      </c>
      <c r="AE496" t="s">
        <v>3394</v>
      </c>
      <c r="AK496" t="s">
        <v>3394</v>
      </c>
      <c r="AL496" t="s">
        <v>3394</v>
      </c>
      <c r="AM496" t="s">
        <v>3394</v>
      </c>
      <c r="AN496" t="s">
        <v>3394</v>
      </c>
      <c r="AO496" t="s">
        <v>3394</v>
      </c>
      <c r="AP496" t="s">
        <v>3394</v>
      </c>
      <c r="AQ496" t="s">
        <v>3394</v>
      </c>
      <c r="AR496" t="s">
        <v>3394</v>
      </c>
      <c r="AS496" t="s">
        <v>3394</v>
      </c>
      <c r="AT496" t="s">
        <v>3394</v>
      </c>
      <c r="AU496" t="s">
        <v>3394</v>
      </c>
      <c r="AV496" t="s">
        <v>3394</v>
      </c>
      <c r="AW496" t="s">
        <v>3394</v>
      </c>
      <c r="AX496" t="s">
        <v>3394</v>
      </c>
      <c r="AZ496" t="s">
        <v>3394</v>
      </c>
    </row>
    <row r="497" spans="1:52" x14ac:dyDescent="0.3">
      <c r="A497" s="1" t="s">
        <v>4305</v>
      </c>
      <c r="B497" t="s">
        <v>4306</v>
      </c>
      <c r="C497" t="s">
        <v>277</v>
      </c>
      <c r="D497" t="s">
        <v>4307</v>
      </c>
      <c r="F497" t="s">
        <v>3393</v>
      </c>
      <c r="G497" t="s">
        <v>3394</v>
      </c>
      <c r="H497" t="s">
        <v>3393</v>
      </c>
      <c r="I497" t="s">
        <v>3395</v>
      </c>
      <c r="J497" t="s">
        <v>3395</v>
      </c>
      <c r="K497" t="s">
        <v>3394</v>
      </c>
      <c r="L497" t="s">
        <v>3396</v>
      </c>
      <c r="M497" t="s">
        <v>9820</v>
      </c>
      <c r="N497" t="s">
        <v>9820</v>
      </c>
      <c r="O497" t="s">
        <v>9820</v>
      </c>
      <c r="P497" t="s">
        <v>9821</v>
      </c>
      <c r="Q497">
        <v>1</v>
      </c>
      <c r="R497" t="s">
        <v>3397</v>
      </c>
      <c r="AE497" t="s">
        <v>3394</v>
      </c>
      <c r="AK497" t="s">
        <v>3394</v>
      </c>
      <c r="AL497" t="s">
        <v>3394</v>
      </c>
      <c r="AM497" t="s">
        <v>3394</v>
      </c>
      <c r="AN497" t="s">
        <v>3394</v>
      </c>
      <c r="AO497" t="s">
        <v>3394</v>
      </c>
      <c r="AP497" t="s">
        <v>3394</v>
      </c>
      <c r="AQ497" t="s">
        <v>3394</v>
      </c>
      <c r="AR497" t="s">
        <v>3394</v>
      </c>
      <c r="AS497" t="s">
        <v>3394</v>
      </c>
      <c r="AT497" t="s">
        <v>3394</v>
      </c>
      <c r="AU497" t="s">
        <v>3394</v>
      </c>
      <c r="AV497" t="s">
        <v>3394</v>
      </c>
      <c r="AW497" t="s">
        <v>3394</v>
      </c>
      <c r="AX497" t="s">
        <v>3394</v>
      </c>
      <c r="AZ497" t="s">
        <v>3394</v>
      </c>
    </row>
    <row r="498" spans="1:52" x14ac:dyDescent="0.3">
      <c r="A498" s="1" t="s">
        <v>4308</v>
      </c>
      <c r="B498" t="s">
        <v>4309</v>
      </c>
      <c r="C498" t="s">
        <v>4310</v>
      </c>
      <c r="D498" t="s">
        <v>4311</v>
      </c>
      <c r="F498" t="s">
        <v>3394</v>
      </c>
      <c r="G498" t="s">
        <v>3394</v>
      </c>
      <c r="H498" t="s">
        <v>3393</v>
      </c>
      <c r="I498" t="s">
        <v>3395</v>
      </c>
      <c r="J498" t="s">
        <v>3395</v>
      </c>
      <c r="K498" t="s">
        <v>3394</v>
      </c>
      <c r="L498" t="s">
        <v>3396</v>
      </c>
      <c r="M498" t="s">
        <v>9820</v>
      </c>
      <c r="N498" t="s">
        <v>9820</v>
      </c>
      <c r="O498" t="s">
        <v>9820</v>
      </c>
      <c r="P498" t="s">
        <v>9821</v>
      </c>
      <c r="Q498">
        <v>1</v>
      </c>
      <c r="R498" t="s">
        <v>3397</v>
      </c>
      <c r="AE498" t="s">
        <v>3394</v>
      </c>
      <c r="AK498" t="s">
        <v>3394</v>
      </c>
      <c r="AL498" t="s">
        <v>3394</v>
      </c>
      <c r="AM498" t="s">
        <v>3394</v>
      </c>
      <c r="AN498" t="s">
        <v>3394</v>
      </c>
      <c r="AO498" t="s">
        <v>3394</v>
      </c>
      <c r="AP498" t="s">
        <v>3394</v>
      </c>
      <c r="AQ498" t="s">
        <v>3394</v>
      </c>
      <c r="AR498" t="s">
        <v>3394</v>
      </c>
      <c r="AS498" t="s">
        <v>3394</v>
      </c>
      <c r="AT498" t="s">
        <v>3394</v>
      </c>
      <c r="AU498" t="s">
        <v>3394</v>
      </c>
      <c r="AV498" t="s">
        <v>3394</v>
      </c>
      <c r="AW498" t="s">
        <v>3394</v>
      </c>
      <c r="AX498" t="s">
        <v>3394</v>
      </c>
      <c r="AZ498" t="s">
        <v>3394</v>
      </c>
    </row>
    <row r="499" spans="1:52" x14ac:dyDescent="0.3">
      <c r="A499" s="1" t="s">
        <v>4312</v>
      </c>
      <c r="B499" t="s">
        <v>4313</v>
      </c>
      <c r="C499" t="s">
        <v>4314</v>
      </c>
      <c r="D499" t="s">
        <v>65</v>
      </c>
      <c r="F499" t="s">
        <v>3393</v>
      </c>
      <c r="G499" t="s">
        <v>3394</v>
      </c>
      <c r="H499" t="s">
        <v>3393</v>
      </c>
      <c r="I499" t="s">
        <v>3395</v>
      </c>
      <c r="J499" t="s">
        <v>3395</v>
      </c>
      <c r="K499" t="s">
        <v>3394</v>
      </c>
      <c r="L499" t="s">
        <v>3965</v>
      </c>
      <c r="M499" t="s">
        <v>9820</v>
      </c>
      <c r="N499" t="s">
        <v>9820</v>
      </c>
      <c r="O499" t="s">
        <v>9820</v>
      </c>
      <c r="P499" t="s">
        <v>9821</v>
      </c>
      <c r="Q499">
        <v>1</v>
      </c>
      <c r="R499" t="s">
        <v>3397</v>
      </c>
      <c r="AE499" t="s">
        <v>3394</v>
      </c>
      <c r="AK499" t="s">
        <v>3394</v>
      </c>
      <c r="AL499" t="s">
        <v>3394</v>
      </c>
      <c r="AM499" t="s">
        <v>3394</v>
      </c>
      <c r="AN499" t="s">
        <v>3394</v>
      </c>
      <c r="AO499" t="s">
        <v>3394</v>
      </c>
      <c r="AP499" t="s">
        <v>3394</v>
      </c>
      <c r="AQ499" t="s">
        <v>3394</v>
      </c>
      <c r="AR499" t="s">
        <v>3394</v>
      </c>
      <c r="AS499" t="s">
        <v>3394</v>
      </c>
      <c r="AT499" t="s">
        <v>3394</v>
      </c>
      <c r="AU499" t="s">
        <v>3394</v>
      </c>
      <c r="AV499" t="s">
        <v>3394</v>
      </c>
      <c r="AW499" t="s">
        <v>3394</v>
      </c>
      <c r="AX499" t="s">
        <v>3394</v>
      </c>
      <c r="AZ499" t="s">
        <v>3394</v>
      </c>
    </row>
    <row r="500" spans="1:52" x14ac:dyDescent="0.3">
      <c r="A500" s="1" t="s">
        <v>4315</v>
      </c>
      <c r="B500" t="s">
        <v>4316</v>
      </c>
      <c r="C500" t="s">
        <v>646</v>
      </c>
      <c r="D500" t="s">
        <v>3392</v>
      </c>
      <c r="F500" t="s">
        <v>3393</v>
      </c>
      <c r="G500" t="s">
        <v>3394</v>
      </c>
      <c r="H500" t="s">
        <v>3393</v>
      </c>
      <c r="I500" t="s">
        <v>3395</v>
      </c>
      <c r="J500" t="s">
        <v>3395</v>
      </c>
      <c r="K500" t="s">
        <v>3394</v>
      </c>
      <c r="L500" t="s">
        <v>3396</v>
      </c>
      <c r="M500" t="s">
        <v>9820</v>
      </c>
      <c r="N500" t="s">
        <v>9820</v>
      </c>
      <c r="O500" t="s">
        <v>9820</v>
      </c>
      <c r="P500" t="s">
        <v>9821</v>
      </c>
      <c r="Q500">
        <v>1</v>
      </c>
      <c r="R500" t="s">
        <v>3397</v>
      </c>
      <c r="AE500" t="s">
        <v>3394</v>
      </c>
      <c r="AK500" t="s">
        <v>3394</v>
      </c>
      <c r="AL500" t="s">
        <v>3394</v>
      </c>
      <c r="AM500" t="s">
        <v>3394</v>
      </c>
      <c r="AN500" t="s">
        <v>3394</v>
      </c>
      <c r="AO500" t="s">
        <v>3394</v>
      </c>
      <c r="AP500" t="s">
        <v>3394</v>
      </c>
      <c r="AQ500" t="s">
        <v>3394</v>
      </c>
      <c r="AR500" t="s">
        <v>3394</v>
      </c>
      <c r="AS500" t="s">
        <v>3394</v>
      </c>
      <c r="AT500" t="s">
        <v>3394</v>
      </c>
      <c r="AU500" t="s">
        <v>3394</v>
      </c>
      <c r="AV500" t="s">
        <v>3394</v>
      </c>
      <c r="AW500" t="s">
        <v>3394</v>
      </c>
      <c r="AX500" t="s">
        <v>3394</v>
      </c>
      <c r="AZ500" t="s">
        <v>3393</v>
      </c>
    </row>
    <row r="501" spans="1:52" x14ac:dyDescent="0.3">
      <c r="A501" s="1" t="s">
        <v>4317</v>
      </c>
      <c r="B501" t="s">
        <v>4318</v>
      </c>
      <c r="C501" t="s">
        <v>646</v>
      </c>
      <c r="D501" t="s">
        <v>3392</v>
      </c>
      <c r="F501" t="s">
        <v>3393</v>
      </c>
      <c r="G501" t="s">
        <v>3394</v>
      </c>
      <c r="H501" t="s">
        <v>3393</v>
      </c>
      <c r="I501" t="s">
        <v>3395</v>
      </c>
      <c r="J501" t="s">
        <v>3395</v>
      </c>
      <c r="K501" t="s">
        <v>3394</v>
      </c>
      <c r="L501" t="s">
        <v>3396</v>
      </c>
      <c r="M501" t="s">
        <v>9820</v>
      </c>
      <c r="N501" t="s">
        <v>9820</v>
      </c>
      <c r="O501" t="s">
        <v>9820</v>
      </c>
      <c r="P501" t="s">
        <v>9821</v>
      </c>
      <c r="Q501">
        <v>1</v>
      </c>
      <c r="R501" t="s">
        <v>3397</v>
      </c>
      <c r="AE501" t="s">
        <v>3394</v>
      </c>
      <c r="AK501" t="s">
        <v>3394</v>
      </c>
      <c r="AL501" t="s">
        <v>3394</v>
      </c>
      <c r="AM501" t="s">
        <v>3394</v>
      </c>
      <c r="AN501" t="s">
        <v>3394</v>
      </c>
      <c r="AO501" t="s">
        <v>3394</v>
      </c>
      <c r="AP501" t="s">
        <v>3394</v>
      </c>
      <c r="AQ501" t="s">
        <v>3394</v>
      </c>
      <c r="AR501" t="s">
        <v>3394</v>
      </c>
      <c r="AS501" t="s">
        <v>3394</v>
      </c>
      <c r="AT501" t="s">
        <v>3394</v>
      </c>
      <c r="AU501" t="s">
        <v>3394</v>
      </c>
      <c r="AV501" t="s">
        <v>3394</v>
      </c>
      <c r="AW501" t="s">
        <v>3394</v>
      </c>
      <c r="AX501" t="s">
        <v>3394</v>
      </c>
      <c r="AZ501" t="s">
        <v>3393</v>
      </c>
    </row>
    <row r="502" spans="1:52" x14ac:dyDescent="0.3">
      <c r="A502" s="1" t="s">
        <v>4319</v>
      </c>
      <c r="B502" t="s">
        <v>4320</v>
      </c>
      <c r="C502" t="s">
        <v>646</v>
      </c>
      <c r="D502" t="s">
        <v>3392</v>
      </c>
      <c r="F502" t="s">
        <v>3393</v>
      </c>
      <c r="G502" t="s">
        <v>3394</v>
      </c>
      <c r="H502" t="s">
        <v>3393</v>
      </c>
      <c r="I502" t="s">
        <v>3395</v>
      </c>
      <c r="J502" t="s">
        <v>3395</v>
      </c>
      <c r="K502" t="s">
        <v>3394</v>
      </c>
      <c r="L502" t="s">
        <v>3396</v>
      </c>
      <c r="M502" t="s">
        <v>9820</v>
      </c>
      <c r="N502" t="s">
        <v>9820</v>
      </c>
      <c r="O502" t="s">
        <v>9820</v>
      </c>
      <c r="P502" t="s">
        <v>9821</v>
      </c>
      <c r="Q502">
        <v>1</v>
      </c>
      <c r="R502" t="s">
        <v>3397</v>
      </c>
      <c r="AE502" t="s">
        <v>3394</v>
      </c>
      <c r="AK502" t="s">
        <v>3394</v>
      </c>
      <c r="AL502" t="s">
        <v>3394</v>
      </c>
      <c r="AM502" t="s">
        <v>3394</v>
      </c>
      <c r="AN502" t="s">
        <v>3394</v>
      </c>
      <c r="AO502" t="s">
        <v>3394</v>
      </c>
      <c r="AP502" t="s">
        <v>3394</v>
      </c>
      <c r="AQ502" t="s">
        <v>3394</v>
      </c>
      <c r="AR502" t="s">
        <v>3394</v>
      </c>
      <c r="AS502" t="s">
        <v>3394</v>
      </c>
      <c r="AT502" t="s">
        <v>3394</v>
      </c>
      <c r="AU502" t="s">
        <v>3394</v>
      </c>
      <c r="AV502" t="s">
        <v>3394</v>
      </c>
      <c r="AW502" t="s">
        <v>3394</v>
      </c>
      <c r="AX502" t="s">
        <v>3394</v>
      </c>
      <c r="AZ502" t="s">
        <v>3393</v>
      </c>
    </row>
    <row r="503" spans="1:52" x14ac:dyDescent="0.3">
      <c r="A503" s="1" t="s">
        <v>4321</v>
      </c>
      <c r="B503" t="s">
        <v>4322</v>
      </c>
      <c r="C503" t="s">
        <v>646</v>
      </c>
      <c r="D503" t="s">
        <v>3392</v>
      </c>
      <c r="F503" t="s">
        <v>3393</v>
      </c>
      <c r="G503" t="s">
        <v>3394</v>
      </c>
      <c r="H503" t="s">
        <v>3393</v>
      </c>
      <c r="I503" t="s">
        <v>3395</v>
      </c>
      <c r="J503" t="s">
        <v>3395</v>
      </c>
      <c r="K503" t="s">
        <v>3394</v>
      </c>
      <c r="L503" t="s">
        <v>3396</v>
      </c>
      <c r="M503" t="s">
        <v>9820</v>
      </c>
      <c r="N503" t="s">
        <v>9820</v>
      </c>
      <c r="O503" t="s">
        <v>9820</v>
      </c>
      <c r="P503" t="s">
        <v>9821</v>
      </c>
      <c r="Q503">
        <v>1</v>
      </c>
      <c r="R503" t="s">
        <v>3397</v>
      </c>
      <c r="AE503" t="s">
        <v>3394</v>
      </c>
      <c r="AK503" t="s">
        <v>3394</v>
      </c>
      <c r="AL503" t="s">
        <v>3394</v>
      </c>
      <c r="AM503" t="s">
        <v>3394</v>
      </c>
      <c r="AN503" t="s">
        <v>3394</v>
      </c>
      <c r="AO503" t="s">
        <v>3394</v>
      </c>
      <c r="AP503" t="s">
        <v>3394</v>
      </c>
      <c r="AQ503" t="s">
        <v>3394</v>
      </c>
      <c r="AR503" t="s">
        <v>3394</v>
      </c>
      <c r="AS503" t="s">
        <v>3394</v>
      </c>
      <c r="AT503" t="s">
        <v>3394</v>
      </c>
      <c r="AU503" t="s">
        <v>3394</v>
      </c>
      <c r="AV503" t="s">
        <v>3394</v>
      </c>
      <c r="AW503" t="s">
        <v>3394</v>
      </c>
      <c r="AX503" t="s">
        <v>3394</v>
      </c>
      <c r="AZ503" t="s">
        <v>3393</v>
      </c>
    </row>
    <row r="504" spans="1:52" x14ac:dyDescent="0.3">
      <c r="A504" s="1" t="s">
        <v>4323</v>
      </c>
      <c r="B504" t="s">
        <v>4324</v>
      </c>
      <c r="C504" t="s">
        <v>646</v>
      </c>
      <c r="D504" t="s">
        <v>3392</v>
      </c>
      <c r="F504" t="s">
        <v>3393</v>
      </c>
      <c r="G504" t="s">
        <v>3394</v>
      </c>
      <c r="H504" t="s">
        <v>3393</v>
      </c>
      <c r="I504" t="s">
        <v>3395</v>
      </c>
      <c r="J504" t="s">
        <v>3395</v>
      </c>
      <c r="K504" t="s">
        <v>3394</v>
      </c>
      <c r="L504" t="s">
        <v>3396</v>
      </c>
      <c r="M504" t="s">
        <v>9820</v>
      </c>
      <c r="N504" t="s">
        <v>9820</v>
      </c>
      <c r="O504" t="s">
        <v>9820</v>
      </c>
      <c r="P504" t="s">
        <v>9821</v>
      </c>
      <c r="Q504">
        <v>1</v>
      </c>
      <c r="R504" t="s">
        <v>3397</v>
      </c>
      <c r="AE504" t="s">
        <v>3394</v>
      </c>
      <c r="AK504" t="s">
        <v>3394</v>
      </c>
      <c r="AL504" t="s">
        <v>3394</v>
      </c>
      <c r="AM504" t="s">
        <v>3394</v>
      </c>
      <c r="AN504" t="s">
        <v>3394</v>
      </c>
      <c r="AO504" t="s">
        <v>3394</v>
      </c>
      <c r="AP504" t="s">
        <v>3394</v>
      </c>
      <c r="AQ504" t="s">
        <v>3394</v>
      </c>
      <c r="AR504" t="s">
        <v>3394</v>
      </c>
      <c r="AS504" t="s">
        <v>3394</v>
      </c>
      <c r="AT504" t="s">
        <v>3394</v>
      </c>
      <c r="AU504" t="s">
        <v>3394</v>
      </c>
      <c r="AV504" t="s">
        <v>3394</v>
      </c>
      <c r="AW504" t="s">
        <v>3394</v>
      </c>
      <c r="AX504" t="s">
        <v>3394</v>
      </c>
      <c r="AZ504" t="s">
        <v>3393</v>
      </c>
    </row>
    <row r="505" spans="1:52" x14ac:dyDescent="0.3">
      <c r="A505" s="1" t="s">
        <v>4325</v>
      </c>
      <c r="B505" t="s">
        <v>4326</v>
      </c>
      <c r="C505" t="s">
        <v>646</v>
      </c>
      <c r="D505" t="s">
        <v>3392</v>
      </c>
      <c r="F505" t="s">
        <v>3393</v>
      </c>
      <c r="G505" t="s">
        <v>3394</v>
      </c>
      <c r="H505" t="s">
        <v>3393</v>
      </c>
      <c r="I505" t="s">
        <v>3395</v>
      </c>
      <c r="J505" t="s">
        <v>3395</v>
      </c>
      <c r="K505" t="s">
        <v>3394</v>
      </c>
      <c r="L505" t="s">
        <v>3396</v>
      </c>
      <c r="M505" t="s">
        <v>9820</v>
      </c>
      <c r="N505" t="s">
        <v>9820</v>
      </c>
      <c r="O505" t="s">
        <v>9820</v>
      </c>
      <c r="P505" t="s">
        <v>9821</v>
      </c>
      <c r="Q505">
        <v>1</v>
      </c>
      <c r="R505" t="s">
        <v>3397</v>
      </c>
      <c r="AE505" t="s">
        <v>3394</v>
      </c>
      <c r="AK505" t="s">
        <v>3394</v>
      </c>
      <c r="AL505" t="s">
        <v>3394</v>
      </c>
      <c r="AM505" t="s">
        <v>3394</v>
      </c>
      <c r="AN505" t="s">
        <v>3394</v>
      </c>
      <c r="AO505" t="s">
        <v>3394</v>
      </c>
      <c r="AP505" t="s">
        <v>3394</v>
      </c>
      <c r="AQ505" t="s">
        <v>3394</v>
      </c>
      <c r="AR505" t="s">
        <v>3394</v>
      </c>
      <c r="AS505" t="s">
        <v>3394</v>
      </c>
      <c r="AT505" t="s">
        <v>3394</v>
      </c>
      <c r="AU505" t="s">
        <v>3394</v>
      </c>
      <c r="AV505" t="s">
        <v>3394</v>
      </c>
      <c r="AW505" t="s">
        <v>3394</v>
      </c>
      <c r="AX505" t="s">
        <v>3394</v>
      </c>
      <c r="AZ505" t="s">
        <v>3393</v>
      </c>
    </row>
    <row r="506" spans="1:52" x14ac:dyDescent="0.3">
      <c r="A506" s="1" t="s">
        <v>3418</v>
      </c>
      <c r="B506" t="s">
        <v>3419</v>
      </c>
      <c r="C506" t="s">
        <v>646</v>
      </c>
      <c r="D506" t="s">
        <v>3392</v>
      </c>
      <c r="F506" t="s">
        <v>3393</v>
      </c>
      <c r="G506" t="s">
        <v>3394</v>
      </c>
      <c r="H506" t="s">
        <v>3393</v>
      </c>
      <c r="I506" t="s">
        <v>3395</v>
      </c>
      <c r="J506" t="s">
        <v>3395</v>
      </c>
      <c r="K506" t="s">
        <v>3394</v>
      </c>
      <c r="L506" t="s">
        <v>3396</v>
      </c>
      <c r="M506" t="s">
        <v>9820</v>
      </c>
      <c r="N506" t="s">
        <v>9820</v>
      </c>
      <c r="O506" t="s">
        <v>9820</v>
      </c>
      <c r="P506" t="s">
        <v>9821</v>
      </c>
      <c r="Q506">
        <v>1</v>
      </c>
      <c r="R506" t="s">
        <v>3397</v>
      </c>
      <c r="AE506" t="s">
        <v>3394</v>
      </c>
      <c r="AK506" t="s">
        <v>3394</v>
      </c>
      <c r="AL506" t="s">
        <v>3394</v>
      </c>
      <c r="AM506" t="s">
        <v>3394</v>
      </c>
      <c r="AN506" t="s">
        <v>3394</v>
      </c>
      <c r="AO506" t="s">
        <v>3394</v>
      </c>
      <c r="AP506" t="s">
        <v>3394</v>
      </c>
      <c r="AQ506" t="s">
        <v>3394</v>
      </c>
      <c r="AR506" t="s">
        <v>3394</v>
      </c>
      <c r="AS506" t="s">
        <v>3394</v>
      </c>
      <c r="AT506" t="s">
        <v>3394</v>
      </c>
      <c r="AU506" t="s">
        <v>3394</v>
      </c>
      <c r="AV506" t="s">
        <v>3394</v>
      </c>
      <c r="AW506" t="s">
        <v>3394</v>
      </c>
      <c r="AX506" t="s">
        <v>3394</v>
      </c>
      <c r="AZ506" t="s">
        <v>3394</v>
      </c>
    </row>
    <row r="507" spans="1:52" x14ac:dyDescent="0.3">
      <c r="A507" s="1" t="s">
        <v>3420</v>
      </c>
      <c r="B507" t="s">
        <v>3421</v>
      </c>
      <c r="C507" t="s">
        <v>646</v>
      </c>
      <c r="D507" t="s">
        <v>3392</v>
      </c>
      <c r="F507" t="s">
        <v>3393</v>
      </c>
      <c r="G507" t="s">
        <v>3394</v>
      </c>
      <c r="H507" t="s">
        <v>3393</v>
      </c>
      <c r="I507" t="s">
        <v>3395</v>
      </c>
      <c r="J507" t="s">
        <v>3395</v>
      </c>
      <c r="K507" t="s">
        <v>3394</v>
      </c>
      <c r="L507" t="s">
        <v>3396</v>
      </c>
      <c r="M507" t="s">
        <v>9820</v>
      </c>
      <c r="N507" t="s">
        <v>9820</v>
      </c>
      <c r="O507" t="s">
        <v>9820</v>
      </c>
      <c r="P507" t="s">
        <v>9821</v>
      </c>
      <c r="Q507">
        <v>1</v>
      </c>
      <c r="R507" t="s">
        <v>3397</v>
      </c>
      <c r="AE507" t="s">
        <v>3394</v>
      </c>
      <c r="AK507" t="s">
        <v>3394</v>
      </c>
      <c r="AL507" t="s">
        <v>3394</v>
      </c>
      <c r="AM507" t="s">
        <v>3394</v>
      </c>
      <c r="AN507" t="s">
        <v>3394</v>
      </c>
      <c r="AO507" t="s">
        <v>3394</v>
      </c>
      <c r="AP507" t="s">
        <v>3394</v>
      </c>
      <c r="AQ507" t="s">
        <v>3394</v>
      </c>
      <c r="AR507" t="s">
        <v>3394</v>
      </c>
      <c r="AS507" t="s">
        <v>3394</v>
      </c>
      <c r="AT507" t="s">
        <v>3394</v>
      </c>
      <c r="AU507" t="s">
        <v>3394</v>
      </c>
      <c r="AV507" t="s">
        <v>3394</v>
      </c>
      <c r="AW507" t="s">
        <v>3394</v>
      </c>
      <c r="AX507" t="s">
        <v>3394</v>
      </c>
      <c r="AZ507" t="s">
        <v>3394</v>
      </c>
    </row>
    <row r="508" spans="1:52" x14ac:dyDescent="0.3">
      <c r="A508" s="1" t="s">
        <v>3422</v>
      </c>
      <c r="B508" t="s">
        <v>3423</v>
      </c>
      <c r="C508" t="s">
        <v>646</v>
      </c>
      <c r="D508" t="s">
        <v>3392</v>
      </c>
      <c r="F508" t="s">
        <v>3393</v>
      </c>
      <c r="G508" t="s">
        <v>3394</v>
      </c>
      <c r="H508" t="s">
        <v>3393</v>
      </c>
      <c r="I508" t="s">
        <v>3395</v>
      </c>
      <c r="J508" t="s">
        <v>3395</v>
      </c>
      <c r="K508" t="s">
        <v>3394</v>
      </c>
      <c r="L508" t="s">
        <v>3396</v>
      </c>
      <c r="M508" t="s">
        <v>9820</v>
      </c>
      <c r="N508" t="s">
        <v>9820</v>
      </c>
      <c r="O508" t="s">
        <v>9820</v>
      </c>
      <c r="P508" t="s">
        <v>9821</v>
      </c>
      <c r="Q508">
        <v>1</v>
      </c>
      <c r="R508" t="s">
        <v>3397</v>
      </c>
      <c r="AE508" t="s">
        <v>3394</v>
      </c>
      <c r="AK508" t="s">
        <v>3394</v>
      </c>
      <c r="AL508" t="s">
        <v>3394</v>
      </c>
      <c r="AM508" t="s">
        <v>3394</v>
      </c>
      <c r="AN508" t="s">
        <v>3394</v>
      </c>
      <c r="AO508" t="s">
        <v>3394</v>
      </c>
      <c r="AP508" t="s">
        <v>3394</v>
      </c>
      <c r="AQ508" t="s">
        <v>3394</v>
      </c>
      <c r="AR508" t="s">
        <v>3394</v>
      </c>
      <c r="AS508" t="s">
        <v>3394</v>
      </c>
      <c r="AT508" t="s">
        <v>3394</v>
      </c>
      <c r="AU508" t="s">
        <v>3394</v>
      </c>
      <c r="AV508" t="s">
        <v>3394</v>
      </c>
      <c r="AW508" t="s">
        <v>3394</v>
      </c>
      <c r="AX508" t="s">
        <v>3394</v>
      </c>
      <c r="AZ508" t="s">
        <v>3394</v>
      </c>
    </row>
    <row r="509" spans="1:52" x14ac:dyDescent="0.3">
      <c r="A509" s="1" t="s">
        <v>4490</v>
      </c>
      <c r="B509" t="s">
        <v>4491</v>
      </c>
      <c r="C509" t="s">
        <v>634</v>
      </c>
      <c r="D509" t="s">
        <v>4403</v>
      </c>
      <c r="F509" t="s">
        <v>3394</v>
      </c>
      <c r="G509" t="s">
        <v>3393</v>
      </c>
      <c r="H509" t="s">
        <v>3394</v>
      </c>
      <c r="I509" t="s">
        <v>3395</v>
      </c>
      <c r="J509" t="s">
        <v>3395</v>
      </c>
      <c r="K509" t="s">
        <v>3394</v>
      </c>
      <c r="L509" t="s">
        <v>3396</v>
      </c>
      <c r="M509" t="s">
        <v>4492</v>
      </c>
      <c r="N509" t="s">
        <v>4492</v>
      </c>
      <c r="O509" t="s">
        <v>9820</v>
      </c>
      <c r="P509" t="s">
        <v>4489</v>
      </c>
      <c r="Q509">
        <v>1</v>
      </c>
      <c r="R509" t="s">
        <v>3397</v>
      </c>
      <c r="AE509" t="s">
        <v>3394</v>
      </c>
      <c r="AK509" t="s">
        <v>3394</v>
      </c>
      <c r="AM509" t="s">
        <v>3394</v>
      </c>
      <c r="AN509" t="s">
        <v>3394</v>
      </c>
      <c r="AO509" t="s">
        <v>3394</v>
      </c>
      <c r="AP509" t="s">
        <v>3394</v>
      </c>
      <c r="AQ509" t="s">
        <v>3394</v>
      </c>
      <c r="AR509" t="s">
        <v>3394</v>
      </c>
      <c r="AS509" t="s">
        <v>3394</v>
      </c>
      <c r="AT509" t="s">
        <v>3394</v>
      </c>
      <c r="AU509" t="s">
        <v>3394</v>
      </c>
      <c r="AV509" t="s">
        <v>3394</v>
      </c>
      <c r="AW509" t="s">
        <v>3394</v>
      </c>
      <c r="AX509" t="s">
        <v>3394</v>
      </c>
      <c r="AZ509" t="s">
        <v>3394</v>
      </c>
    </row>
    <row r="510" spans="1:52" x14ac:dyDescent="0.3">
      <c r="A510" s="1" t="s">
        <v>4503</v>
      </c>
      <c r="B510" t="s">
        <v>4504</v>
      </c>
      <c r="C510" t="s">
        <v>646</v>
      </c>
      <c r="D510" t="s">
        <v>3392</v>
      </c>
      <c r="F510" t="s">
        <v>3393</v>
      </c>
      <c r="G510" t="s">
        <v>3394</v>
      </c>
      <c r="H510" t="s">
        <v>3393</v>
      </c>
      <c r="I510" t="s">
        <v>3395</v>
      </c>
      <c r="J510" t="s">
        <v>3395</v>
      </c>
      <c r="K510" t="s">
        <v>3394</v>
      </c>
      <c r="L510" t="s">
        <v>3396</v>
      </c>
      <c r="M510" t="s">
        <v>3392</v>
      </c>
      <c r="N510" t="s">
        <v>3392</v>
      </c>
      <c r="O510" t="s">
        <v>9836</v>
      </c>
      <c r="P510" t="s">
        <v>9837</v>
      </c>
      <c r="Q510">
        <v>1</v>
      </c>
      <c r="R510" t="s">
        <v>3397</v>
      </c>
      <c r="AE510" t="s">
        <v>3394</v>
      </c>
      <c r="AK510" t="s">
        <v>3394</v>
      </c>
      <c r="AL510" t="s">
        <v>3394</v>
      </c>
      <c r="AM510" t="s">
        <v>3394</v>
      </c>
      <c r="AN510" t="s">
        <v>3394</v>
      </c>
      <c r="AO510" t="s">
        <v>3394</v>
      </c>
      <c r="AP510" t="s">
        <v>3394</v>
      </c>
      <c r="AQ510" t="s">
        <v>3394</v>
      </c>
      <c r="AR510" t="s">
        <v>3394</v>
      </c>
      <c r="AS510" t="s">
        <v>3394</v>
      </c>
      <c r="AT510" t="s">
        <v>3394</v>
      </c>
      <c r="AU510" t="s">
        <v>3394</v>
      </c>
      <c r="AV510" t="s">
        <v>3394</v>
      </c>
      <c r="AW510" t="s">
        <v>3394</v>
      </c>
      <c r="AX510" t="s">
        <v>3394</v>
      </c>
      <c r="AZ510" t="s">
        <v>3393</v>
      </c>
    </row>
    <row r="511" spans="1:52" x14ac:dyDescent="0.3">
      <c r="A511" s="1" t="s">
        <v>4507</v>
      </c>
      <c r="B511" t="s">
        <v>4508</v>
      </c>
      <c r="C511" t="s">
        <v>646</v>
      </c>
      <c r="D511" t="s">
        <v>3392</v>
      </c>
      <c r="F511" t="s">
        <v>3393</v>
      </c>
      <c r="G511" t="s">
        <v>3394</v>
      </c>
      <c r="H511" t="s">
        <v>3393</v>
      </c>
      <c r="I511" t="s">
        <v>3395</v>
      </c>
      <c r="J511" t="s">
        <v>3395</v>
      </c>
      <c r="K511" t="s">
        <v>3394</v>
      </c>
      <c r="L511" t="s">
        <v>3396</v>
      </c>
      <c r="M511" t="s">
        <v>3392</v>
      </c>
      <c r="N511" t="s">
        <v>3392</v>
      </c>
      <c r="O511" t="s">
        <v>9836</v>
      </c>
      <c r="P511" t="s">
        <v>9837</v>
      </c>
      <c r="Q511">
        <v>1</v>
      </c>
      <c r="R511" t="s">
        <v>3397</v>
      </c>
      <c r="AE511" t="s">
        <v>3394</v>
      </c>
      <c r="AK511" t="s">
        <v>3394</v>
      </c>
      <c r="AL511" t="s">
        <v>3394</v>
      </c>
      <c r="AM511" t="s">
        <v>3394</v>
      </c>
      <c r="AN511" t="s">
        <v>3394</v>
      </c>
      <c r="AO511" t="s">
        <v>3394</v>
      </c>
      <c r="AP511" t="s">
        <v>3394</v>
      </c>
      <c r="AQ511" t="s">
        <v>3394</v>
      </c>
      <c r="AR511" t="s">
        <v>3394</v>
      </c>
      <c r="AS511" t="s">
        <v>3394</v>
      </c>
      <c r="AT511" t="s">
        <v>3394</v>
      </c>
      <c r="AU511" t="s">
        <v>3394</v>
      </c>
      <c r="AV511" t="s">
        <v>3394</v>
      </c>
      <c r="AW511" t="s">
        <v>3394</v>
      </c>
      <c r="AX511" t="s">
        <v>3394</v>
      </c>
      <c r="AZ511" t="s">
        <v>3393</v>
      </c>
    </row>
    <row r="512" spans="1:52" x14ac:dyDescent="0.3">
      <c r="A512" s="1" t="s">
        <v>4511</v>
      </c>
      <c r="B512" t="s">
        <v>4512</v>
      </c>
      <c r="C512" t="s">
        <v>646</v>
      </c>
      <c r="D512" t="s">
        <v>3392</v>
      </c>
      <c r="F512" t="s">
        <v>3393</v>
      </c>
      <c r="G512" t="s">
        <v>3394</v>
      </c>
      <c r="H512" t="s">
        <v>3393</v>
      </c>
      <c r="I512" t="s">
        <v>3395</v>
      </c>
      <c r="J512" t="s">
        <v>3395</v>
      </c>
      <c r="K512" t="s">
        <v>3394</v>
      </c>
      <c r="L512" t="s">
        <v>3396</v>
      </c>
      <c r="M512" t="s">
        <v>3392</v>
      </c>
      <c r="N512" t="s">
        <v>3392</v>
      </c>
      <c r="O512" t="s">
        <v>9836</v>
      </c>
      <c r="P512" t="s">
        <v>9837</v>
      </c>
      <c r="Q512">
        <v>1</v>
      </c>
      <c r="R512" t="s">
        <v>3397</v>
      </c>
      <c r="AE512" t="s">
        <v>3394</v>
      </c>
      <c r="AK512" t="s">
        <v>3394</v>
      </c>
      <c r="AL512" t="s">
        <v>3394</v>
      </c>
      <c r="AM512" t="s">
        <v>3394</v>
      </c>
      <c r="AN512" t="s">
        <v>3394</v>
      </c>
      <c r="AO512" t="s">
        <v>3394</v>
      </c>
      <c r="AP512" t="s">
        <v>3394</v>
      </c>
      <c r="AQ512" t="s">
        <v>3394</v>
      </c>
      <c r="AR512" t="s">
        <v>3394</v>
      </c>
      <c r="AS512" t="s">
        <v>3394</v>
      </c>
      <c r="AT512" t="s">
        <v>3394</v>
      </c>
      <c r="AU512" t="s">
        <v>3394</v>
      </c>
      <c r="AV512" t="s">
        <v>3394</v>
      </c>
      <c r="AW512" t="s">
        <v>3394</v>
      </c>
      <c r="AX512" t="s">
        <v>3394</v>
      </c>
      <c r="AZ512" t="s">
        <v>3393</v>
      </c>
    </row>
    <row r="513" spans="1:52" x14ac:dyDescent="0.3">
      <c r="A513" s="1" t="s">
        <v>4513</v>
      </c>
      <c r="B513" t="s">
        <v>4514</v>
      </c>
      <c r="C513" t="s">
        <v>646</v>
      </c>
      <c r="D513" t="s">
        <v>3392</v>
      </c>
      <c r="F513" t="s">
        <v>3393</v>
      </c>
      <c r="G513" t="s">
        <v>3394</v>
      </c>
      <c r="H513" t="s">
        <v>3393</v>
      </c>
      <c r="I513" t="s">
        <v>3395</v>
      </c>
      <c r="J513" t="s">
        <v>3395</v>
      </c>
      <c r="K513" t="s">
        <v>3394</v>
      </c>
      <c r="L513" t="s">
        <v>3396</v>
      </c>
      <c r="M513" t="s">
        <v>3392</v>
      </c>
      <c r="N513" t="s">
        <v>3392</v>
      </c>
      <c r="O513" t="s">
        <v>9836</v>
      </c>
      <c r="P513" t="s">
        <v>9837</v>
      </c>
      <c r="Q513">
        <v>1</v>
      </c>
      <c r="R513" t="s">
        <v>3397</v>
      </c>
      <c r="AE513" t="s">
        <v>3394</v>
      </c>
      <c r="AK513" t="s">
        <v>3394</v>
      </c>
      <c r="AL513" t="s">
        <v>3394</v>
      </c>
      <c r="AM513" t="s">
        <v>3394</v>
      </c>
      <c r="AN513" t="s">
        <v>3394</v>
      </c>
      <c r="AO513" t="s">
        <v>3394</v>
      </c>
      <c r="AP513" t="s">
        <v>3394</v>
      </c>
      <c r="AQ513" t="s">
        <v>3394</v>
      </c>
      <c r="AR513" t="s">
        <v>3394</v>
      </c>
      <c r="AS513" t="s">
        <v>3394</v>
      </c>
      <c r="AT513" t="s">
        <v>3394</v>
      </c>
      <c r="AU513" t="s">
        <v>3394</v>
      </c>
      <c r="AV513" t="s">
        <v>3394</v>
      </c>
      <c r="AW513" t="s">
        <v>3394</v>
      </c>
      <c r="AX513" t="s">
        <v>3394</v>
      </c>
      <c r="AZ513" t="s">
        <v>3393</v>
      </c>
    </row>
    <row r="514" spans="1:52" x14ac:dyDescent="0.3">
      <c r="A514" s="1" t="s">
        <v>4517</v>
      </c>
      <c r="B514" t="s">
        <v>9838</v>
      </c>
      <c r="C514" t="s">
        <v>646</v>
      </c>
      <c r="D514" t="s">
        <v>3392</v>
      </c>
      <c r="F514" t="s">
        <v>3393</v>
      </c>
      <c r="G514" t="s">
        <v>3394</v>
      </c>
      <c r="H514" t="s">
        <v>3393</v>
      </c>
      <c r="I514" t="s">
        <v>3395</v>
      </c>
      <c r="J514" t="s">
        <v>3395</v>
      </c>
      <c r="K514" t="s">
        <v>3394</v>
      </c>
      <c r="L514" t="s">
        <v>3965</v>
      </c>
      <c r="M514" t="s">
        <v>3392</v>
      </c>
      <c r="N514" t="s">
        <v>3392</v>
      </c>
      <c r="O514" t="s">
        <v>9836</v>
      </c>
      <c r="P514" t="s">
        <v>9837</v>
      </c>
      <c r="Q514">
        <v>1</v>
      </c>
      <c r="R514" t="s">
        <v>3397</v>
      </c>
      <c r="AE514" t="s">
        <v>3394</v>
      </c>
      <c r="AK514" t="s">
        <v>3394</v>
      </c>
      <c r="AL514" t="s">
        <v>3394</v>
      </c>
      <c r="AM514" t="s">
        <v>3394</v>
      </c>
      <c r="AN514" t="s">
        <v>3394</v>
      </c>
      <c r="AO514" t="s">
        <v>3394</v>
      </c>
      <c r="AP514" t="s">
        <v>3394</v>
      </c>
      <c r="AQ514" t="s">
        <v>3394</v>
      </c>
      <c r="AR514" t="s">
        <v>3394</v>
      </c>
      <c r="AS514" t="s">
        <v>3394</v>
      </c>
      <c r="AT514" t="s">
        <v>3394</v>
      </c>
      <c r="AU514" t="s">
        <v>3394</v>
      </c>
      <c r="AV514" t="s">
        <v>3394</v>
      </c>
      <c r="AW514" t="s">
        <v>3394</v>
      </c>
      <c r="AX514" t="s">
        <v>3394</v>
      </c>
      <c r="AZ514" t="s">
        <v>3393</v>
      </c>
    </row>
    <row r="515" spans="1:52" x14ac:dyDescent="0.3">
      <c r="A515" s="1" t="s">
        <v>4519</v>
      </c>
      <c r="B515" t="s">
        <v>9839</v>
      </c>
      <c r="C515" t="s">
        <v>646</v>
      </c>
      <c r="D515" t="s">
        <v>3392</v>
      </c>
      <c r="F515" t="s">
        <v>3393</v>
      </c>
      <c r="G515" t="s">
        <v>3394</v>
      </c>
      <c r="H515" t="s">
        <v>3393</v>
      </c>
      <c r="I515" t="s">
        <v>3395</v>
      </c>
      <c r="J515" t="s">
        <v>3395</v>
      </c>
      <c r="K515" t="s">
        <v>3394</v>
      </c>
      <c r="L515" t="s">
        <v>3965</v>
      </c>
      <c r="M515" t="s">
        <v>3392</v>
      </c>
      <c r="N515" t="s">
        <v>3392</v>
      </c>
      <c r="O515" t="s">
        <v>9836</v>
      </c>
      <c r="P515" t="s">
        <v>9837</v>
      </c>
      <c r="Q515">
        <v>1</v>
      </c>
      <c r="R515" t="s">
        <v>3397</v>
      </c>
      <c r="AE515" t="s">
        <v>3394</v>
      </c>
      <c r="AK515" t="s">
        <v>3394</v>
      </c>
      <c r="AL515" t="s">
        <v>3394</v>
      </c>
      <c r="AM515" t="s">
        <v>3394</v>
      </c>
      <c r="AN515" t="s">
        <v>3394</v>
      </c>
      <c r="AO515" t="s">
        <v>3394</v>
      </c>
      <c r="AP515" t="s">
        <v>3394</v>
      </c>
      <c r="AQ515" t="s">
        <v>3394</v>
      </c>
      <c r="AR515" t="s">
        <v>3394</v>
      </c>
      <c r="AS515" t="s">
        <v>3394</v>
      </c>
      <c r="AT515" t="s">
        <v>3394</v>
      </c>
      <c r="AU515" t="s">
        <v>3394</v>
      </c>
      <c r="AV515" t="s">
        <v>3394</v>
      </c>
      <c r="AW515" t="s">
        <v>3394</v>
      </c>
      <c r="AX515" t="s">
        <v>3394</v>
      </c>
      <c r="AZ515" t="s">
        <v>3393</v>
      </c>
    </row>
    <row r="516" spans="1:52" x14ac:dyDescent="0.3">
      <c r="A516" s="1" t="s">
        <v>4520</v>
      </c>
      <c r="B516" t="s">
        <v>9840</v>
      </c>
      <c r="C516" t="s">
        <v>646</v>
      </c>
      <c r="D516" t="s">
        <v>3392</v>
      </c>
      <c r="F516" t="s">
        <v>3393</v>
      </c>
      <c r="G516" t="s">
        <v>3394</v>
      </c>
      <c r="H516" t="s">
        <v>3393</v>
      </c>
      <c r="I516" t="s">
        <v>3395</v>
      </c>
      <c r="J516" t="s">
        <v>3395</v>
      </c>
      <c r="K516" t="s">
        <v>3394</v>
      </c>
      <c r="L516" t="s">
        <v>3965</v>
      </c>
      <c r="M516" t="s">
        <v>3392</v>
      </c>
      <c r="N516" t="s">
        <v>3392</v>
      </c>
      <c r="O516" t="s">
        <v>9836</v>
      </c>
      <c r="P516" t="s">
        <v>9837</v>
      </c>
      <c r="Q516">
        <v>1</v>
      </c>
      <c r="R516" t="s">
        <v>3397</v>
      </c>
      <c r="AE516" t="s">
        <v>3394</v>
      </c>
      <c r="AK516" t="s">
        <v>3394</v>
      </c>
      <c r="AL516" t="s">
        <v>3394</v>
      </c>
      <c r="AM516" t="s">
        <v>3394</v>
      </c>
      <c r="AN516" t="s">
        <v>3394</v>
      </c>
      <c r="AO516" t="s">
        <v>3394</v>
      </c>
      <c r="AP516" t="s">
        <v>3394</v>
      </c>
      <c r="AQ516" t="s">
        <v>3394</v>
      </c>
      <c r="AR516" t="s">
        <v>3394</v>
      </c>
      <c r="AS516" t="s">
        <v>3394</v>
      </c>
      <c r="AT516" t="s">
        <v>3394</v>
      </c>
      <c r="AU516" t="s">
        <v>3394</v>
      </c>
      <c r="AV516" t="s">
        <v>3394</v>
      </c>
      <c r="AW516" t="s">
        <v>3394</v>
      </c>
      <c r="AX516" t="s">
        <v>3394</v>
      </c>
      <c r="AZ516" t="s">
        <v>3393</v>
      </c>
    </row>
    <row r="517" spans="1:52" x14ac:dyDescent="0.3">
      <c r="A517" s="1" t="s">
        <v>10368</v>
      </c>
      <c r="B517" t="s">
        <v>10369</v>
      </c>
      <c r="C517" t="s">
        <v>616</v>
      </c>
      <c r="D517" t="s">
        <v>4191</v>
      </c>
      <c r="F517" t="s">
        <v>3393</v>
      </c>
      <c r="G517" t="s">
        <v>3394</v>
      </c>
      <c r="H517" t="s">
        <v>3393</v>
      </c>
      <c r="I517" t="s">
        <v>3395</v>
      </c>
      <c r="J517" t="s">
        <v>3395</v>
      </c>
      <c r="K517" t="s">
        <v>3394</v>
      </c>
      <c r="L517" t="s">
        <v>3396</v>
      </c>
      <c r="M517" t="s">
        <v>66</v>
      </c>
      <c r="N517" t="s">
        <v>66</v>
      </c>
      <c r="O517" t="s">
        <v>9836</v>
      </c>
      <c r="P517" t="s">
        <v>9842</v>
      </c>
      <c r="Q517">
        <v>1</v>
      </c>
      <c r="R517" t="s">
        <v>3397</v>
      </c>
      <c r="AE517" t="s">
        <v>3394</v>
      </c>
      <c r="AK517" t="s">
        <v>3394</v>
      </c>
      <c r="AL517" t="s">
        <v>3394</v>
      </c>
      <c r="AM517" t="s">
        <v>3394</v>
      </c>
      <c r="AN517" t="s">
        <v>3394</v>
      </c>
      <c r="AO517" t="s">
        <v>3394</v>
      </c>
      <c r="AP517" t="s">
        <v>3394</v>
      </c>
      <c r="AQ517" t="s">
        <v>3394</v>
      </c>
      <c r="AR517" t="s">
        <v>3394</v>
      </c>
      <c r="AS517" t="s">
        <v>3394</v>
      </c>
      <c r="AT517" t="s">
        <v>3394</v>
      </c>
      <c r="AU517" t="s">
        <v>3394</v>
      </c>
      <c r="AV517" t="s">
        <v>3394</v>
      </c>
      <c r="AW517" t="s">
        <v>3394</v>
      </c>
      <c r="AX517" t="s">
        <v>3394</v>
      </c>
      <c r="AZ517" t="s">
        <v>3394</v>
      </c>
    </row>
    <row r="518" spans="1:52" x14ac:dyDescent="0.3">
      <c r="A518" s="1" t="s">
        <v>10370</v>
      </c>
      <c r="B518" t="s">
        <v>10371</v>
      </c>
      <c r="C518" t="s">
        <v>1517</v>
      </c>
      <c r="D518" t="s">
        <v>5908</v>
      </c>
      <c r="F518" t="s">
        <v>3393</v>
      </c>
      <c r="G518" t="s">
        <v>3394</v>
      </c>
      <c r="H518" t="s">
        <v>3393</v>
      </c>
      <c r="I518" t="s">
        <v>3395</v>
      </c>
      <c r="J518" t="s">
        <v>3395</v>
      </c>
      <c r="K518" t="s">
        <v>3394</v>
      </c>
      <c r="L518" t="s">
        <v>3396</v>
      </c>
      <c r="M518" t="s">
        <v>9957</v>
      </c>
      <c r="N518" t="s">
        <v>9957</v>
      </c>
      <c r="O518" t="s">
        <v>9836</v>
      </c>
      <c r="P518" t="s">
        <v>9842</v>
      </c>
      <c r="Q518">
        <v>1</v>
      </c>
      <c r="R518" t="s">
        <v>3397</v>
      </c>
      <c r="AE518" t="s">
        <v>3394</v>
      </c>
      <c r="AK518" t="s">
        <v>3394</v>
      </c>
      <c r="AL518" t="s">
        <v>3394</v>
      </c>
      <c r="AM518" t="s">
        <v>3394</v>
      </c>
      <c r="AN518" t="s">
        <v>3394</v>
      </c>
      <c r="AO518" t="s">
        <v>3394</v>
      </c>
      <c r="AP518" t="s">
        <v>3394</v>
      </c>
      <c r="AQ518" t="s">
        <v>3394</v>
      </c>
      <c r="AR518" t="s">
        <v>3394</v>
      </c>
      <c r="AS518" t="s">
        <v>3394</v>
      </c>
      <c r="AT518" t="s">
        <v>3394</v>
      </c>
      <c r="AU518" t="s">
        <v>3394</v>
      </c>
      <c r="AV518" t="s">
        <v>3394</v>
      </c>
      <c r="AW518" t="s">
        <v>3394</v>
      </c>
      <c r="AX518" t="s">
        <v>3394</v>
      </c>
      <c r="AZ518" t="s">
        <v>3393</v>
      </c>
    </row>
    <row r="519" spans="1:52" x14ac:dyDescent="0.3">
      <c r="A519" s="1" t="s">
        <v>10372</v>
      </c>
      <c r="B519" t="s">
        <v>10373</v>
      </c>
      <c r="C519" t="s">
        <v>1517</v>
      </c>
      <c r="D519" t="s">
        <v>5908</v>
      </c>
      <c r="F519" t="s">
        <v>3393</v>
      </c>
      <c r="G519" t="s">
        <v>3394</v>
      </c>
      <c r="H519" t="s">
        <v>3393</v>
      </c>
      <c r="I519" t="s">
        <v>3395</v>
      </c>
      <c r="J519" t="s">
        <v>3395</v>
      </c>
      <c r="K519" t="s">
        <v>3394</v>
      </c>
      <c r="L519" t="s">
        <v>3396</v>
      </c>
      <c r="M519" t="s">
        <v>9957</v>
      </c>
      <c r="N519" t="s">
        <v>9957</v>
      </c>
      <c r="O519" t="s">
        <v>9836</v>
      </c>
      <c r="P519" t="s">
        <v>9842</v>
      </c>
      <c r="Q519">
        <v>1</v>
      </c>
      <c r="R519" t="s">
        <v>3397</v>
      </c>
      <c r="AE519" t="s">
        <v>3394</v>
      </c>
      <c r="AK519" t="s">
        <v>3394</v>
      </c>
      <c r="AL519" t="s">
        <v>3394</v>
      </c>
      <c r="AM519" t="s">
        <v>3394</v>
      </c>
      <c r="AN519" t="s">
        <v>3394</v>
      </c>
      <c r="AO519" t="s">
        <v>3394</v>
      </c>
      <c r="AP519" t="s">
        <v>3394</v>
      </c>
      <c r="AQ519" t="s">
        <v>3394</v>
      </c>
      <c r="AR519" t="s">
        <v>3394</v>
      </c>
      <c r="AS519" t="s">
        <v>3394</v>
      </c>
      <c r="AT519" t="s">
        <v>3394</v>
      </c>
      <c r="AU519" t="s">
        <v>3394</v>
      </c>
      <c r="AV519" t="s">
        <v>3394</v>
      </c>
      <c r="AW519" t="s">
        <v>3394</v>
      </c>
      <c r="AX519" t="s">
        <v>3394</v>
      </c>
      <c r="AZ519" t="s">
        <v>3393</v>
      </c>
    </row>
    <row r="520" spans="1:52" x14ac:dyDescent="0.3">
      <c r="A520" s="1" t="s">
        <v>10374</v>
      </c>
      <c r="B520" t="s">
        <v>10375</v>
      </c>
      <c r="C520" t="s">
        <v>1517</v>
      </c>
      <c r="D520" t="s">
        <v>5908</v>
      </c>
      <c r="F520" t="s">
        <v>3393</v>
      </c>
      <c r="G520" t="s">
        <v>3394</v>
      </c>
      <c r="H520" t="s">
        <v>3393</v>
      </c>
      <c r="I520" t="s">
        <v>3395</v>
      </c>
      <c r="J520" t="s">
        <v>3395</v>
      </c>
      <c r="K520" t="s">
        <v>3394</v>
      </c>
      <c r="L520" t="s">
        <v>3396</v>
      </c>
      <c r="M520" t="s">
        <v>9957</v>
      </c>
      <c r="N520" t="s">
        <v>9957</v>
      </c>
      <c r="O520" t="s">
        <v>9836</v>
      </c>
      <c r="P520" t="s">
        <v>9842</v>
      </c>
      <c r="Q520">
        <v>1</v>
      </c>
      <c r="R520" t="s">
        <v>3397</v>
      </c>
      <c r="AE520" t="s">
        <v>3394</v>
      </c>
      <c r="AK520" t="s">
        <v>3394</v>
      </c>
      <c r="AL520" t="s">
        <v>3394</v>
      </c>
      <c r="AM520" t="s">
        <v>3394</v>
      </c>
      <c r="AN520" t="s">
        <v>3394</v>
      </c>
      <c r="AO520" t="s">
        <v>3394</v>
      </c>
      <c r="AP520" t="s">
        <v>3394</v>
      </c>
      <c r="AQ520" t="s">
        <v>3394</v>
      </c>
      <c r="AR520" t="s">
        <v>3394</v>
      </c>
      <c r="AS520" t="s">
        <v>3394</v>
      </c>
      <c r="AT520" t="s">
        <v>3394</v>
      </c>
      <c r="AU520" t="s">
        <v>3394</v>
      </c>
      <c r="AV520" t="s">
        <v>3394</v>
      </c>
      <c r="AW520" t="s">
        <v>3394</v>
      </c>
      <c r="AX520" t="s">
        <v>3394</v>
      </c>
      <c r="AZ520" t="s">
        <v>3393</v>
      </c>
    </row>
    <row r="521" spans="1:52" x14ac:dyDescent="0.3">
      <c r="A521" s="1" t="s">
        <v>10378</v>
      </c>
      <c r="B521" t="s">
        <v>10379</v>
      </c>
      <c r="C521" t="s">
        <v>1517</v>
      </c>
      <c r="D521" t="s">
        <v>5908</v>
      </c>
      <c r="F521" t="s">
        <v>3393</v>
      </c>
      <c r="G521" t="s">
        <v>3394</v>
      </c>
      <c r="H521" t="s">
        <v>3393</v>
      </c>
      <c r="I521" t="s">
        <v>3395</v>
      </c>
      <c r="J521" t="s">
        <v>3395</v>
      </c>
      <c r="K521" t="s">
        <v>3394</v>
      </c>
      <c r="L521" t="s">
        <v>3396</v>
      </c>
      <c r="M521" t="s">
        <v>9957</v>
      </c>
      <c r="N521" t="s">
        <v>9957</v>
      </c>
      <c r="O521" t="s">
        <v>9836</v>
      </c>
      <c r="P521" t="s">
        <v>9842</v>
      </c>
      <c r="Q521">
        <v>1</v>
      </c>
      <c r="R521" t="s">
        <v>3397</v>
      </c>
      <c r="AE521" t="s">
        <v>3394</v>
      </c>
      <c r="AK521" t="s">
        <v>3394</v>
      </c>
      <c r="AL521" t="s">
        <v>3394</v>
      </c>
      <c r="AM521" t="s">
        <v>3394</v>
      </c>
      <c r="AN521" t="s">
        <v>3394</v>
      </c>
      <c r="AO521" t="s">
        <v>3394</v>
      </c>
      <c r="AP521" t="s">
        <v>3394</v>
      </c>
      <c r="AQ521" t="s">
        <v>3394</v>
      </c>
      <c r="AR521" t="s">
        <v>3394</v>
      </c>
      <c r="AS521" t="s">
        <v>3394</v>
      </c>
      <c r="AT521" t="s">
        <v>3394</v>
      </c>
      <c r="AU521" t="s">
        <v>3394</v>
      </c>
      <c r="AV521" t="s">
        <v>3394</v>
      </c>
      <c r="AW521" t="s">
        <v>3394</v>
      </c>
      <c r="AX521" t="s">
        <v>3394</v>
      </c>
      <c r="AZ521" t="s">
        <v>3393</v>
      </c>
    </row>
    <row r="522" spans="1:52" x14ac:dyDescent="0.3">
      <c r="A522" s="1" t="s">
        <v>10380</v>
      </c>
      <c r="B522" t="s">
        <v>10381</v>
      </c>
      <c r="C522" t="s">
        <v>1517</v>
      </c>
      <c r="D522" t="s">
        <v>5908</v>
      </c>
      <c r="F522" t="s">
        <v>3393</v>
      </c>
      <c r="G522" t="s">
        <v>3394</v>
      </c>
      <c r="H522" t="s">
        <v>3393</v>
      </c>
      <c r="I522" t="s">
        <v>3395</v>
      </c>
      <c r="J522" t="s">
        <v>3395</v>
      </c>
      <c r="K522" t="s">
        <v>3394</v>
      </c>
      <c r="L522" t="s">
        <v>3396</v>
      </c>
      <c r="M522" t="s">
        <v>9957</v>
      </c>
      <c r="N522" t="s">
        <v>9957</v>
      </c>
      <c r="O522" t="s">
        <v>9836</v>
      </c>
      <c r="P522" t="s">
        <v>9842</v>
      </c>
      <c r="Q522">
        <v>1</v>
      </c>
      <c r="R522" t="s">
        <v>3397</v>
      </c>
      <c r="AE522" t="s">
        <v>3394</v>
      </c>
      <c r="AK522" t="s">
        <v>3394</v>
      </c>
      <c r="AL522" t="s">
        <v>3394</v>
      </c>
      <c r="AM522" t="s">
        <v>3394</v>
      </c>
      <c r="AN522" t="s">
        <v>3394</v>
      </c>
      <c r="AO522" t="s">
        <v>3394</v>
      </c>
      <c r="AP522" t="s">
        <v>3394</v>
      </c>
      <c r="AQ522" t="s">
        <v>3394</v>
      </c>
      <c r="AR522" t="s">
        <v>3394</v>
      </c>
      <c r="AS522" t="s">
        <v>3394</v>
      </c>
      <c r="AT522" t="s">
        <v>3394</v>
      </c>
      <c r="AU522" t="s">
        <v>3394</v>
      </c>
      <c r="AV522" t="s">
        <v>3394</v>
      </c>
      <c r="AW522" t="s">
        <v>3394</v>
      </c>
      <c r="AX522" t="s">
        <v>3394</v>
      </c>
      <c r="AZ522" t="s">
        <v>3393</v>
      </c>
    </row>
    <row r="523" spans="1:52" x14ac:dyDescent="0.3">
      <c r="A523" s="1" t="s">
        <v>10384</v>
      </c>
      <c r="B523" t="s">
        <v>10385</v>
      </c>
      <c r="C523" t="s">
        <v>616</v>
      </c>
      <c r="D523" t="s">
        <v>4191</v>
      </c>
      <c r="F523" t="s">
        <v>3393</v>
      </c>
      <c r="G523" t="s">
        <v>3394</v>
      </c>
      <c r="H523" t="s">
        <v>3393</v>
      </c>
      <c r="I523" t="s">
        <v>3395</v>
      </c>
      <c r="J523" t="s">
        <v>3395</v>
      </c>
      <c r="K523" t="s">
        <v>3394</v>
      </c>
      <c r="L523" t="s">
        <v>3396</v>
      </c>
      <c r="M523" t="s">
        <v>66</v>
      </c>
      <c r="N523" t="s">
        <v>66</v>
      </c>
      <c r="O523" t="s">
        <v>9836</v>
      </c>
      <c r="P523" t="s">
        <v>9842</v>
      </c>
      <c r="Q523">
        <v>1</v>
      </c>
      <c r="R523" t="s">
        <v>3397</v>
      </c>
      <c r="AE523" t="s">
        <v>3394</v>
      </c>
      <c r="AK523" t="s">
        <v>3394</v>
      </c>
      <c r="AL523" t="s">
        <v>3394</v>
      </c>
      <c r="AM523" t="s">
        <v>3394</v>
      </c>
      <c r="AN523" t="s">
        <v>3394</v>
      </c>
      <c r="AO523" t="s">
        <v>3394</v>
      </c>
      <c r="AP523" t="s">
        <v>3394</v>
      </c>
      <c r="AQ523" t="s">
        <v>3394</v>
      </c>
      <c r="AR523" t="s">
        <v>3394</v>
      </c>
      <c r="AS523" t="s">
        <v>3394</v>
      </c>
      <c r="AT523" t="s">
        <v>3394</v>
      </c>
      <c r="AU523" t="s">
        <v>3394</v>
      </c>
      <c r="AV523" t="s">
        <v>3394</v>
      </c>
      <c r="AW523" t="s">
        <v>3394</v>
      </c>
      <c r="AX523" t="s">
        <v>3394</v>
      </c>
      <c r="AZ523" t="s">
        <v>3394</v>
      </c>
    </row>
    <row r="524" spans="1:52" x14ac:dyDescent="0.3">
      <c r="A524" s="1" t="s">
        <v>11287</v>
      </c>
      <c r="B524" t="s">
        <v>11288</v>
      </c>
      <c r="C524" t="s">
        <v>646</v>
      </c>
      <c r="D524" t="s">
        <v>3392</v>
      </c>
      <c r="F524" t="s">
        <v>3393</v>
      </c>
      <c r="G524" t="s">
        <v>3394</v>
      </c>
      <c r="H524" t="s">
        <v>3393</v>
      </c>
      <c r="I524" t="s">
        <v>3395</v>
      </c>
      <c r="J524" t="s">
        <v>3395</v>
      </c>
      <c r="K524" t="s">
        <v>3394</v>
      </c>
      <c r="L524" t="s">
        <v>3396</v>
      </c>
      <c r="M524" t="s">
        <v>11289</v>
      </c>
      <c r="N524" t="s">
        <v>11290</v>
      </c>
      <c r="O524" t="s">
        <v>9836</v>
      </c>
      <c r="P524" t="s">
        <v>9842</v>
      </c>
      <c r="Q524">
        <v>1</v>
      </c>
      <c r="R524" t="s">
        <v>3397</v>
      </c>
      <c r="AE524" t="s">
        <v>3394</v>
      </c>
      <c r="AK524" t="s">
        <v>3394</v>
      </c>
      <c r="AL524" t="s">
        <v>3394</v>
      </c>
      <c r="AM524" t="s">
        <v>3394</v>
      </c>
      <c r="AN524" t="s">
        <v>3394</v>
      </c>
      <c r="AO524" t="s">
        <v>3394</v>
      </c>
      <c r="AP524" t="s">
        <v>3394</v>
      </c>
      <c r="AQ524" t="s">
        <v>3394</v>
      </c>
      <c r="AR524" t="s">
        <v>3394</v>
      </c>
      <c r="AS524" t="s">
        <v>3394</v>
      </c>
      <c r="AT524" t="s">
        <v>3394</v>
      </c>
      <c r="AU524" t="s">
        <v>3394</v>
      </c>
      <c r="AV524" t="s">
        <v>3394</v>
      </c>
      <c r="AW524" t="s">
        <v>3394</v>
      </c>
      <c r="AX524" t="s">
        <v>3394</v>
      </c>
      <c r="AZ524" t="s">
        <v>3393</v>
      </c>
    </row>
    <row r="525" spans="1:52" x14ac:dyDescent="0.3">
      <c r="A525" s="1" t="s">
        <v>11291</v>
      </c>
      <c r="B525" t="s">
        <v>11292</v>
      </c>
      <c r="C525" t="s">
        <v>646</v>
      </c>
      <c r="D525" t="s">
        <v>3392</v>
      </c>
      <c r="F525" t="s">
        <v>3393</v>
      </c>
      <c r="G525" t="s">
        <v>3394</v>
      </c>
      <c r="H525" t="s">
        <v>3393</v>
      </c>
      <c r="I525" t="s">
        <v>3395</v>
      </c>
      <c r="J525" t="s">
        <v>3395</v>
      </c>
      <c r="K525" t="s">
        <v>3394</v>
      </c>
      <c r="L525" t="s">
        <v>3396</v>
      </c>
      <c r="M525" t="s">
        <v>11289</v>
      </c>
      <c r="N525" t="s">
        <v>11290</v>
      </c>
      <c r="O525" t="s">
        <v>9836</v>
      </c>
      <c r="P525" t="s">
        <v>9842</v>
      </c>
      <c r="Q525">
        <v>1</v>
      </c>
      <c r="R525" t="s">
        <v>3397</v>
      </c>
      <c r="AE525" t="s">
        <v>3394</v>
      </c>
      <c r="AK525" t="s">
        <v>3394</v>
      </c>
      <c r="AL525" t="s">
        <v>3394</v>
      </c>
      <c r="AM525" t="s">
        <v>3394</v>
      </c>
      <c r="AN525" t="s">
        <v>3394</v>
      </c>
      <c r="AO525" t="s">
        <v>3394</v>
      </c>
      <c r="AP525" t="s">
        <v>3394</v>
      </c>
      <c r="AQ525" t="s">
        <v>3394</v>
      </c>
      <c r="AR525" t="s">
        <v>3394</v>
      </c>
      <c r="AS525" t="s">
        <v>3394</v>
      </c>
      <c r="AT525" t="s">
        <v>3394</v>
      </c>
      <c r="AU525" t="s">
        <v>3394</v>
      </c>
      <c r="AV525" t="s">
        <v>3394</v>
      </c>
      <c r="AW525" t="s">
        <v>3394</v>
      </c>
      <c r="AX525" t="s">
        <v>3394</v>
      </c>
      <c r="AZ525" t="s">
        <v>3393</v>
      </c>
    </row>
    <row r="526" spans="1:52" x14ac:dyDescent="0.3">
      <c r="A526" s="1" t="s">
        <v>4478</v>
      </c>
      <c r="B526" t="s">
        <v>4479</v>
      </c>
      <c r="C526" t="s">
        <v>634</v>
      </c>
      <c r="D526" t="s">
        <v>4403</v>
      </c>
      <c r="F526" t="s">
        <v>3394</v>
      </c>
      <c r="G526" t="s">
        <v>3394</v>
      </c>
      <c r="H526" t="s">
        <v>3393</v>
      </c>
      <c r="I526" t="s">
        <v>3395</v>
      </c>
      <c r="J526" t="s">
        <v>3395</v>
      </c>
      <c r="K526" t="s">
        <v>3394</v>
      </c>
      <c r="L526" t="s">
        <v>3396</v>
      </c>
      <c r="Q526">
        <v>1</v>
      </c>
      <c r="R526" t="s">
        <v>3397</v>
      </c>
      <c r="AC526" t="s">
        <v>4345</v>
      </c>
      <c r="AE526" t="s">
        <v>3394</v>
      </c>
      <c r="AK526" t="s">
        <v>3394</v>
      </c>
      <c r="AM526" t="s">
        <v>3394</v>
      </c>
      <c r="AN526" t="s">
        <v>3394</v>
      </c>
      <c r="AO526" t="s">
        <v>3394</v>
      </c>
      <c r="AP526" t="s">
        <v>3394</v>
      </c>
      <c r="AQ526" t="s">
        <v>3394</v>
      </c>
      <c r="AR526" t="s">
        <v>3394</v>
      </c>
      <c r="AS526" t="s">
        <v>3394</v>
      </c>
      <c r="AT526" t="s">
        <v>3394</v>
      </c>
      <c r="AU526" t="s">
        <v>3394</v>
      </c>
      <c r="AV526" t="s">
        <v>3394</v>
      </c>
      <c r="AW526" t="s">
        <v>3394</v>
      </c>
      <c r="AX526" t="s">
        <v>3394</v>
      </c>
      <c r="AZ526" t="s">
        <v>3394</v>
      </c>
    </row>
    <row r="527" spans="1:52" x14ac:dyDescent="0.3">
      <c r="A527" s="1" t="s">
        <v>4480</v>
      </c>
      <c r="B527" t="s">
        <v>4481</v>
      </c>
      <c r="C527" t="s">
        <v>634</v>
      </c>
      <c r="D527" t="s">
        <v>4403</v>
      </c>
      <c r="F527" t="s">
        <v>3394</v>
      </c>
      <c r="G527" t="s">
        <v>3394</v>
      </c>
      <c r="H527" t="s">
        <v>3393</v>
      </c>
      <c r="I527" t="s">
        <v>3395</v>
      </c>
      <c r="J527" t="s">
        <v>3395</v>
      </c>
      <c r="K527" t="s">
        <v>3394</v>
      </c>
      <c r="L527" t="s">
        <v>3965</v>
      </c>
      <c r="Q527">
        <v>1</v>
      </c>
      <c r="R527" t="s">
        <v>3397</v>
      </c>
      <c r="AC527" t="s">
        <v>4345</v>
      </c>
      <c r="AE527" t="s">
        <v>3394</v>
      </c>
      <c r="AK527" t="s">
        <v>3394</v>
      </c>
      <c r="AM527" t="s">
        <v>3394</v>
      </c>
      <c r="AN527" t="s">
        <v>3394</v>
      </c>
      <c r="AO527" t="s">
        <v>3394</v>
      </c>
      <c r="AP527" t="s">
        <v>3394</v>
      </c>
      <c r="AQ527" t="s">
        <v>3394</v>
      </c>
      <c r="AR527" t="s">
        <v>3394</v>
      </c>
      <c r="AS527" t="s">
        <v>3394</v>
      </c>
      <c r="AT527" t="s">
        <v>3394</v>
      </c>
      <c r="AU527" t="s">
        <v>3394</v>
      </c>
      <c r="AV527" t="s">
        <v>3394</v>
      </c>
      <c r="AW527" t="s">
        <v>3394</v>
      </c>
      <c r="AX527" t="s">
        <v>3394</v>
      </c>
      <c r="AZ527" t="s">
        <v>3394</v>
      </c>
    </row>
    <row r="528" spans="1:52" x14ac:dyDescent="0.3">
      <c r="A528" s="1" t="s">
        <v>4343</v>
      </c>
      <c r="B528" t="s">
        <v>4344</v>
      </c>
      <c r="C528" t="s">
        <v>492</v>
      </c>
      <c r="D528" t="s">
        <v>69</v>
      </c>
      <c r="F528" t="s">
        <v>3393</v>
      </c>
      <c r="G528" t="s">
        <v>3394</v>
      </c>
      <c r="H528" t="s">
        <v>3393</v>
      </c>
      <c r="I528" t="s">
        <v>3395</v>
      </c>
      <c r="J528" t="s">
        <v>3395</v>
      </c>
      <c r="K528" t="s">
        <v>3394</v>
      </c>
      <c r="L528" t="s">
        <v>3965</v>
      </c>
      <c r="M528" t="s">
        <v>9820</v>
      </c>
      <c r="N528" t="s">
        <v>9820</v>
      </c>
      <c r="O528" t="s">
        <v>9820</v>
      </c>
      <c r="P528" t="s">
        <v>9821</v>
      </c>
      <c r="Q528">
        <v>1</v>
      </c>
      <c r="R528" t="s">
        <v>3397</v>
      </c>
      <c r="AC528" t="s">
        <v>4345</v>
      </c>
      <c r="AE528" t="s">
        <v>3394</v>
      </c>
      <c r="AK528" t="s">
        <v>3394</v>
      </c>
      <c r="AM528" t="s">
        <v>3394</v>
      </c>
      <c r="AN528" t="s">
        <v>3394</v>
      </c>
      <c r="AO528" t="s">
        <v>3394</v>
      </c>
      <c r="AP528" t="s">
        <v>3394</v>
      </c>
      <c r="AQ528" t="s">
        <v>3394</v>
      </c>
      <c r="AR528" t="s">
        <v>3394</v>
      </c>
      <c r="AS528" t="s">
        <v>3394</v>
      </c>
      <c r="AT528" t="s">
        <v>3394</v>
      </c>
      <c r="AU528" t="s">
        <v>3394</v>
      </c>
      <c r="AV528" t="s">
        <v>3394</v>
      </c>
      <c r="AW528" t="s">
        <v>3394</v>
      </c>
      <c r="AX528" t="s">
        <v>3394</v>
      </c>
      <c r="AZ528" t="s">
        <v>3394</v>
      </c>
    </row>
    <row r="529" spans="1:52" x14ac:dyDescent="0.3">
      <c r="A529" s="1" t="s">
        <v>4346</v>
      </c>
      <c r="B529" t="s">
        <v>4347</v>
      </c>
      <c r="C529" t="s">
        <v>492</v>
      </c>
      <c r="D529" t="s">
        <v>69</v>
      </c>
      <c r="F529" t="s">
        <v>3393</v>
      </c>
      <c r="G529" t="s">
        <v>3394</v>
      </c>
      <c r="H529" t="s">
        <v>3393</v>
      </c>
      <c r="I529" t="s">
        <v>3395</v>
      </c>
      <c r="J529" t="s">
        <v>3395</v>
      </c>
      <c r="K529" t="s">
        <v>3394</v>
      </c>
      <c r="L529" t="s">
        <v>3965</v>
      </c>
      <c r="M529" t="s">
        <v>9820</v>
      </c>
      <c r="N529" t="s">
        <v>9820</v>
      </c>
      <c r="O529" t="s">
        <v>9820</v>
      </c>
      <c r="P529" t="s">
        <v>9821</v>
      </c>
      <c r="Q529">
        <v>1</v>
      </c>
      <c r="R529" t="s">
        <v>3397</v>
      </c>
      <c r="AC529" t="s">
        <v>4345</v>
      </c>
      <c r="AE529" t="s">
        <v>3394</v>
      </c>
      <c r="AK529" t="s">
        <v>3394</v>
      </c>
      <c r="AM529" t="s">
        <v>3394</v>
      </c>
      <c r="AN529" t="s">
        <v>3394</v>
      </c>
      <c r="AO529" t="s">
        <v>3394</v>
      </c>
      <c r="AP529" t="s">
        <v>3394</v>
      </c>
      <c r="AQ529" t="s">
        <v>3394</v>
      </c>
      <c r="AR529" t="s">
        <v>3394</v>
      </c>
      <c r="AS529" t="s">
        <v>3394</v>
      </c>
      <c r="AT529" t="s">
        <v>3394</v>
      </c>
      <c r="AU529" t="s">
        <v>3394</v>
      </c>
      <c r="AV529" t="s">
        <v>3394</v>
      </c>
      <c r="AW529" t="s">
        <v>3394</v>
      </c>
      <c r="AX529" t="s">
        <v>3394</v>
      </c>
      <c r="AZ529" t="s">
        <v>3394</v>
      </c>
    </row>
    <row r="530" spans="1:52" x14ac:dyDescent="0.3">
      <c r="A530" s="1" t="s">
        <v>4348</v>
      </c>
      <c r="B530" t="s">
        <v>4349</v>
      </c>
      <c r="C530" t="s">
        <v>492</v>
      </c>
      <c r="D530" t="s">
        <v>69</v>
      </c>
      <c r="F530" t="s">
        <v>3393</v>
      </c>
      <c r="G530" t="s">
        <v>3394</v>
      </c>
      <c r="H530" t="s">
        <v>3393</v>
      </c>
      <c r="I530" t="s">
        <v>3395</v>
      </c>
      <c r="J530" t="s">
        <v>3395</v>
      </c>
      <c r="K530" t="s">
        <v>3394</v>
      </c>
      <c r="L530" t="s">
        <v>3965</v>
      </c>
      <c r="M530" t="s">
        <v>9820</v>
      </c>
      <c r="N530" t="s">
        <v>9820</v>
      </c>
      <c r="O530" t="s">
        <v>9820</v>
      </c>
      <c r="P530" t="s">
        <v>9821</v>
      </c>
      <c r="Q530">
        <v>1</v>
      </c>
      <c r="R530" t="s">
        <v>3397</v>
      </c>
      <c r="AC530" t="s">
        <v>4345</v>
      </c>
      <c r="AE530" t="s">
        <v>3394</v>
      </c>
      <c r="AK530" t="s">
        <v>3394</v>
      </c>
      <c r="AM530" t="s">
        <v>3394</v>
      </c>
      <c r="AN530" t="s">
        <v>3394</v>
      </c>
      <c r="AO530" t="s">
        <v>3394</v>
      </c>
      <c r="AP530" t="s">
        <v>3394</v>
      </c>
      <c r="AQ530" t="s">
        <v>3394</v>
      </c>
      <c r="AR530" t="s">
        <v>3394</v>
      </c>
      <c r="AS530" t="s">
        <v>3394</v>
      </c>
      <c r="AT530" t="s">
        <v>3394</v>
      </c>
      <c r="AU530" t="s">
        <v>3394</v>
      </c>
      <c r="AV530" t="s">
        <v>3394</v>
      </c>
      <c r="AW530" t="s">
        <v>3394</v>
      </c>
      <c r="AX530" t="s">
        <v>3394</v>
      </c>
      <c r="AZ530" t="s">
        <v>3394</v>
      </c>
    </row>
    <row r="531" spans="1:52" x14ac:dyDescent="0.3">
      <c r="A531" s="1" t="s">
        <v>4350</v>
      </c>
      <c r="B531" t="s">
        <v>4351</v>
      </c>
      <c r="C531" t="s">
        <v>492</v>
      </c>
      <c r="D531" t="s">
        <v>69</v>
      </c>
      <c r="F531" t="s">
        <v>3393</v>
      </c>
      <c r="G531" t="s">
        <v>3394</v>
      </c>
      <c r="H531" t="s">
        <v>3393</v>
      </c>
      <c r="I531" t="s">
        <v>3395</v>
      </c>
      <c r="J531" t="s">
        <v>3395</v>
      </c>
      <c r="K531" t="s">
        <v>3394</v>
      </c>
      <c r="L531" t="s">
        <v>3965</v>
      </c>
      <c r="M531" t="s">
        <v>9820</v>
      </c>
      <c r="N531" t="s">
        <v>9820</v>
      </c>
      <c r="O531" t="s">
        <v>9820</v>
      </c>
      <c r="P531" t="s">
        <v>9821</v>
      </c>
      <c r="Q531">
        <v>1</v>
      </c>
      <c r="R531" t="s">
        <v>3397</v>
      </c>
      <c r="AC531" t="s">
        <v>4345</v>
      </c>
      <c r="AE531" t="s">
        <v>3394</v>
      </c>
      <c r="AK531" t="s">
        <v>3394</v>
      </c>
      <c r="AM531" t="s">
        <v>3394</v>
      </c>
      <c r="AN531" t="s">
        <v>3394</v>
      </c>
      <c r="AO531" t="s">
        <v>3394</v>
      </c>
      <c r="AP531" t="s">
        <v>3394</v>
      </c>
      <c r="AQ531" t="s">
        <v>3394</v>
      </c>
      <c r="AR531" t="s">
        <v>3394</v>
      </c>
      <c r="AS531" t="s">
        <v>3394</v>
      </c>
      <c r="AT531" t="s">
        <v>3394</v>
      </c>
      <c r="AU531" t="s">
        <v>3394</v>
      </c>
      <c r="AV531" t="s">
        <v>3394</v>
      </c>
      <c r="AW531" t="s">
        <v>3394</v>
      </c>
      <c r="AX531" t="s">
        <v>3394</v>
      </c>
      <c r="AZ531" t="s">
        <v>3394</v>
      </c>
    </row>
    <row r="532" spans="1:52" x14ac:dyDescent="0.3">
      <c r="A532" s="1" t="s">
        <v>4352</v>
      </c>
      <c r="B532" t="s">
        <v>4353</v>
      </c>
      <c r="C532" t="s">
        <v>492</v>
      </c>
      <c r="D532" t="s">
        <v>69</v>
      </c>
      <c r="F532" t="s">
        <v>3393</v>
      </c>
      <c r="G532" t="s">
        <v>3394</v>
      </c>
      <c r="H532" t="s">
        <v>3393</v>
      </c>
      <c r="I532" t="s">
        <v>3395</v>
      </c>
      <c r="J532" t="s">
        <v>3395</v>
      </c>
      <c r="K532" t="s">
        <v>3394</v>
      </c>
      <c r="L532" t="s">
        <v>3965</v>
      </c>
      <c r="M532" t="s">
        <v>9820</v>
      </c>
      <c r="N532" t="s">
        <v>9820</v>
      </c>
      <c r="O532" t="s">
        <v>9820</v>
      </c>
      <c r="P532" t="s">
        <v>9821</v>
      </c>
      <c r="Q532">
        <v>1</v>
      </c>
      <c r="R532" t="s">
        <v>3397</v>
      </c>
      <c r="AC532" t="s">
        <v>4345</v>
      </c>
      <c r="AE532" t="s">
        <v>3394</v>
      </c>
      <c r="AK532" t="s">
        <v>3394</v>
      </c>
      <c r="AM532" t="s">
        <v>3394</v>
      </c>
      <c r="AN532" t="s">
        <v>3394</v>
      </c>
      <c r="AO532" t="s">
        <v>3394</v>
      </c>
      <c r="AP532" t="s">
        <v>3394</v>
      </c>
      <c r="AQ532" t="s">
        <v>3394</v>
      </c>
      <c r="AR532" t="s">
        <v>3394</v>
      </c>
      <c r="AS532" t="s">
        <v>3394</v>
      </c>
      <c r="AT532" t="s">
        <v>3394</v>
      </c>
      <c r="AU532" t="s">
        <v>3394</v>
      </c>
      <c r="AV532" t="s">
        <v>3394</v>
      </c>
      <c r="AW532" t="s">
        <v>3394</v>
      </c>
      <c r="AX532" t="s">
        <v>3394</v>
      </c>
      <c r="AZ532" t="s">
        <v>3394</v>
      </c>
    </row>
    <row r="533" spans="1:52" x14ac:dyDescent="0.3">
      <c r="A533" s="1" t="s">
        <v>4354</v>
      </c>
      <c r="B533" t="s">
        <v>4355</v>
      </c>
      <c r="C533" t="s">
        <v>492</v>
      </c>
      <c r="D533" t="s">
        <v>69</v>
      </c>
      <c r="F533" t="s">
        <v>3393</v>
      </c>
      <c r="G533" t="s">
        <v>3394</v>
      </c>
      <c r="H533" t="s">
        <v>3393</v>
      </c>
      <c r="I533" t="s">
        <v>3395</v>
      </c>
      <c r="J533" t="s">
        <v>3395</v>
      </c>
      <c r="K533" t="s">
        <v>3394</v>
      </c>
      <c r="L533" t="s">
        <v>3965</v>
      </c>
      <c r="M533" t="s">
        <v>9820</v>
      </c>
      <c r="N533" t="s">
        <v>9820</v>
      </c>
      <c r="O533" t="s">
        <v>9820</v>
      </c>
      <c r="P533" t="s">
        <v>9821</v>
      </c>
      <c r="Q533">
        <v>1</v>
      </c>
      <c r="R533" t="s">
        <v>3397</v>
      </c>
      <c r="AC533" t="s">
        <v>4345</v>
      </c>
      <c r="AE533" t="s">
        <v>3394</v>
      </c>
      <c r="AK533" t="s">
        <v>3394</v>
      </c>
      <c r="AM533" t="s">
        <v>3394</v>
      </c>
      <c r="AN533" t="s">
        <v>3394</v>
      </c>
      <c r="AO533" t="s">
        <v>3394</v>
      </c>
      <c r="AP533" t="s">
        <v>3394</v>
      </c>
      <c r="AQ533" t="s">
        <v>3394</v>
      </c>
      <c r="AR533" t="s">
        <v>3394</v>
      </c>
      <c r="AS533" t="s">
        <v>3394</v>
      </c>
      <c r="AT533" t="s">
        <v>3394</v>
      </c>
      <c r="AU533" t="s">
        <v>3394</v>
      </c>
      <c r="AV533" t="s">
        <v>3394</v>
      </c>
      <c r="AW533" t="s">
        <v>3394</v>
      </c>
      <c r="AX533" t="s">
        <v>3394</v>
      </c>
      <c r="AZ533" t="s">
        <v>3394</v>
      </c>
    </row>
    <row r="534" spans="1:52" x14ac:dyDescent="0.3">
      <c r="A534" s="1" t="s">
        <v>4356</v>
      </c>
      <c r="B534" t="s">
        <v>4357</v>
      </c>
      <c r="C534" t="s">
        <v>492</v>
      </c>
      <c r="D534" t="s">
        <v>69</v>
      </c>
      <c r="F534" t="s">
        <v>3393</v>
      </c>
      <c r="G534" t="s">
        <v>3394</v>
      </c>
      <c r="H534" t="s">
        <v>3393</v>
      </c>
      <c r="I534" t="s">
        <v>3395</v>
      </c>
      <c r="J534" t="s">
        <v>3395</v>
      </c>
      <c r="K534" t="s">
        <v>3394</v>
      </c>
      <c r="L534" t="s">
        <v>3965</v>
      </c>
      <c r="M534" t="s">
        <v>9820</v>
      </c>
      <c r="N534" t="s">
        <v>9820</v>
      </c>
      <c r="O534" t="s">
        <v>9820</v>
      </c>
      <c r="P534" t="s">
        <v>9821</v>
      </c>
      <c r="Q534">
        <v>1</v>
      </c>
      <c r="R534" t="s">
        <v>3397</v>
      </c>
      <c r="AC534" t="s">
        <v>4345</v>
      </c>
      <c r="AE534" t="s">
        <v>3394</v>
      </c>
      <c r="AK534" t="s">
        <v>3394</v>
      </c>
      <c r="AM534" t="s">
        <v>3394</v>
      </c>
      <c r="AN534" t="s">
        <v>3394</v>
      </c>
      <c r="AO534" t="s">
        <v>3394</v>
      </c>
      <c r="AP534" t="s">
        <v>3394</v>
      </c>
      <c r="AQ534" t="s">
        <v>3394</v>
      </c>
      <c r="AR534" t="s">
        <v>3394</v>
      </c>
      <c r="AS534" t="s">
        <v>3394</v>
      </c>
      <c r="AT534" t="s">
        <v>3394</v>
      </c>
      <c r="AU534" t="s">
        <v>3394</v>
      </c>
      <c r="AV534" t="s">
        <v>3394</v>
      </c>
      <c r="AW534" t="s">
        <v>3394</v>
      </c>
      <c r="AX534" t="s">
        <v>3394</v>
      </c>
      <c r="AZ534" t="s">
        <v>3394</v>
      </c>
    </row>
    <row r="535" spans="1:52" x14ac:dyDescent="0.3">
      <c r="A535" s="1" t="s">
        <v>4358</v>
      </c>
      <c r="B535" t="s">
        <v>4359</v>
      </c>
      <c r="C535" t="s">
        <v>492</v>
      </c>
      <c r="D535" t="s">
        <v>69</v>
      </c>
      <c r="F535" t="s">
        <v>3393</v>
      </c>
      <c r="G535" t="s">
        <v>3394</v>
      </c>
      <c r="H535" t="s">
        <v>3393</v>
      </c>
      <c r="I535" t="s">
        <v>3395</v>
      </c>
      <c r="J535" t="s">
        <v>3395</v>
      </c>
      <c r="K535" t="s">
        <v>3394</v>
      </c>
      <c r="L535" t="s">
        <v>3965</v>
      </c>
      <c r="M535" t="s">
        <v>9820</v>
      </c>
      <c r="N535" t="s">
        <v>9820</v>
      </c>
      <c r="O535" t="s">
        <v>9820</v>
      </c>
      <c r="P535" t="s">
        <v>9821</v>
      </c>
      <c r="Q535">
        <v>1</v>
      </c>
      <c r="R535" t="s">
        <v>3397</v>
      </c>
      <c r="AC535" t="s">
        <v>4345</v>
      </c>
      <c r="AE535" t="s">
        <v>3394</v>
      </c>
      <c r="AK535" t="s">
        <v>3394</v>
      </c>
      <c r="AM535" t="s">
        <v>3394</v>
      </c>
      <c r="AN535" t="s">
        <v>3394</v>
      </c>
      <c r="AO535" t="s">
        <v>3394</v>
      </c>
      <c r="AP535" t="s">
        <v>3394</v>
      </c>
      <c r="AQ535" t="s">
        <v>3394</v>
      </c>
      <c r="AR535" t="s">
        <v>3394</v>
      </c>
      <c r="AS535" t="s">
        <v>3394</v>
      </c>
      <c r="AT535" t="s">
        <v>3394</v>
      </c>
      <c r="AU535" t="s">
        <v>3394</v>
      </c>
      <c r="AV535" t="s">
        <v>3394</v>
      </c>
      <c r="AW535" t="s">
        <v>3394</v>
      </c>
      <c r="AX535" t="s">
        <v>3394</v>
      </c>
      <c r="AZ535" t="s">
        <v>3394</v>
      </c>
    </row>
    <row r="536" spans="1:52" x14ac:dyDescent="0.3">
      <c r="A536" s="1" t="s">
        <v>4360</v>
      </c>
      <c r="B536" t="s">
        <v>4361</v>
      </c>
      <c r="C536" t="s">
        <v>4221</v>
      </c>
      <c r="D536" t="s">
        <v>4222</v>
      </c>
      <c r="F536" t="s">
        <v>3393</v>
      </c>
      <c r="G536" t="s">
        <v>3394</v>
      </c>
      <c r="H536" t="s">
        <v>3393</v>
      </c>
      <c r="I536" t="s">
        <v>3395</v>
      </c>
      <c r="J536" t="s">
        <v>3395</v>
      </c>
      <c r="K536" t="s">
        <v>3394</v>
      </c>
      <c r="L536" t="s">
        <v>3965</v>
      </c>
      <c r="M536" t="s">
        <v>9820</v>
      </c>
      <c r="N536" t="s">
        <v>9820</v>
      </c>
      <c r="O536" t="s">
        <v>9820</v>
      </c>
      <c r="P536" t="s">
        <v>9821</v>
      </c>
      <c r="Q536">
        <v>1</v>
      </c>
      <c r="R536" t="s">
        <v>3397</v>
      </c>
      <c r="AC536" t="s">
        <v>4345</v>
      </c>
      <c r="AE536" t="s">
        <v>3394</v>
      </c>
      <c r="AK536" t="s">
        <v>3394</v>
      </c>
      <c r="AM536" t="s">
        <v>3394</v>
      </c>
      <c r="AN536" t="s">
        <v>3394</v>
      </c>
      <c r="AO536" t="s">
        <v>3394</v>
      </c>
      <c r="AP536" t="s">
        <v>3394</v>
      </c>
      <c r="AQ536" t="s">
        <v>3394</v>
      </c>
      <c r="AR536" t="s">
        <v>3394</v>
      </c>
      <c r="AS536" t="s">
        <v>3394</v>
      </c>
      <c r="AT536" t="s">
        <v>3394</v>
      </c>
      <c r="AU536" t="s">
        <v>3394</v>
      </c>
      <c r="AV536" t="s">
        <v>3394</v>
      </c>
      <c r="AW536" t="s">
        <v>3394</v>
      </c>
      <c r="AX536" t="s">
        <v>3394</v>
      </c>
      <c r="AZ536" t="s">
        <v>3394</v>
      </c>
    </row>
    <row r="537" spans="1:52" x14ac:dyDescent="0.3">
      <c r="A537" s="1" t="s">
        <v>4362</v>
      </c>
      <c r="B537" t="s">
        <v>4363</v>
      </c>
      <c r="C537" t="s">
        <v>492</v>
      </c>
      <c r="D537" t="s">
        <v>69</v>
      </c>
      <c r="F537" t="s">
        <v>3393</v>
      </c>
      <c r="G537" t="s">
        <v>3394</v>
      </c>
      <c r="H537" t="s">
        <v>3393</v>
      </c>
      <c r="I537" t="s">
        <v>3395</v>
      </c>
      <c r="J537" t="s">
        <v>3395</v>
      </c>
      <c r="K537" t="s">
        <v>3394</v>
      </c>
      <c r="L537" t="s">
        <v>3965</v>
      </c>
      <c r="M537" t="s">
        <v>9820</v>
      </c>
      <c r="N537" t="s">
        <v>9820</v>
      </c>
      <c r="O537" t="s">
        <v>9820</v>
      </c>
      <c r="P537" t="s">
        <v>9821</v>
      </c>
      <c r="Q537">
        <v>1</v>
      </c>
      <c r="R537" t="s">
        <v>3397</v>
      </c>
      <c r="AC537" t="s">
        <v>4345</v>
      </c>
      <c r="AE537" t="s">
        <v>3394</v>
      </c>
      <c r="AK537" t="s">
        <v>3394</v>
      </c>
      <c r="AM537" t="s">
        <v>3394</v>
      </c>
      <c r="AN537" t="s">
        <v>3394</v>
      </c>
      <c r="AO537" t="s">
        <v>3394</v>
      </c>
      <c r="AP537" t="s">
        <v>3394</v>
      </c>
      <c r="AQ537" t="s">
        <v>3394</v>
      </c>
      <c r="AR537" t="s">
        <v>3394</v>
      </c>
      <c r="AS537" t="s">
        <v>3394</v>
      </c>
      <c r="AT537" t="s">
        <v>3394</v>
      </c>
      <c r="AU537" t="s">
        <v>3394</v>
      </c>
      <c r="AV537" t="s">
        <v>3394</v>
      </c>
      <c r="AW537" t="s">
        <v>3394</v>
      </c>
      <c r="AX537" t="s">
        <v>3394</v>
      </c>
      <c r="AZ537" t="s">
        <v>3394</v>
      </c>
    </row>
    <row r="538" spans="1:52" x14ac:dyDescent="0.3">
      <c r="A538" s="1" t="s">
        <v>4364</v>
      </c>
      <c r="B538" t="s">
        <v>4365</v>
      </c>
      <c r="C538" t="s">
        <v>4310</v>
      </c>
      <c r="D538" t="s">
        <v>4311</v>
      </c>
      <c r="F538" t="s">
        <v>3393</v>
      </c>
      <c r="G538" t="s">
        <v>3394</v>
      </c>
      <c r="H538" t="s">
        <v>3393</v>
      </c>
      <c r="I538" t="s">
        <v>3395</v>
      </c>
      <c r="J538" t="s">
        <v>3395</v>
      </c>
      <c r="K538" t="s">
        <v>3394</v>
      </c>
      <c r="L538" t="s">
        <v>3396</v>
      </c>
      <c r="M538" t="s">
        <v>9820</v>
      </c>
      <c r="N538" t="s">
        <v>9820</v>
      </c>
      <c r="O538" t="s">
        <v>9820</v>
      </c>
      <c r="P538" t="s">
        <v>9821</v>
      </c>
      <c r="Q538">
        <v>1</v>
      </c>
      <c r="R538" t="s">
        <v>3397</v>
      </c>
      <c r="AC538" t="s">
        <v>4345</v>
      </c>
      <c r="AE538" t="s">
        <v>3394</v>
      </c>
      <c r="AK538" t="s">
        <v>3394</v>
      </c>
      <c r="AM538" t="s">
        <v>3394</v>
      </c>
      <c r="AN538" t="s">
        <v>3394</v>
      </c>
      <c r="AO538" t="s">
        <v>3394</v>
      </c>
      <c r="AP538" t="s">
        <v>3394</v>
      </c>
      <c r="AQ538" t="s">
        <v>3394</v>
      </c>
      <c r="AR538" t="s">
        <v>3394</v>
      </c>
      <c r="AS538" t="s">
        <v>3394</v>
      </c>
      <c r="AT538" t="s">
        <v>3394</v>
      </c>
      <c r="AU538" t="s">
        <v>3394</v>
      </c>
      <c r="AV538" t="s">
        <v>3394</v>
      </c>
      <c r="AW538" t="s">
        <v>3394</v>
      </c>
      <c r="AX538" t="s">
        <v>3394</v>
      </c>
      <c r="AZ538" t="s">
        <v>3394</v>
      </c>
    </row>
    <row r="539" spans="1:52" x14ac:dyDescent="0.3">
      <c r="A539" s="1" t="s">
        <v>4366</v>
      </c>
      <c r="B539" t="s">
        <v>4367</v>
      </c>
      <c r="C539" t="s">
        <v>492</v>
      </c>
      <c r="D539" t="s">
        <v>69</v>
      </c>
      <c r="F539" t="s">
        <v>3393</v>
      </c>
      <c r="G539" t="s">
        <v>3394</v>
      </c>
      <c r="H539" t="s">
        <v>3393</v>
      </c>
      <c r="I539" t="s">
        <v>3395</v>
      </c>
      <c r="J539" t="s">
        <v>3395</v>
      </c>
      <c r="K539" t="s">
        <v>3394</v>
      </c>
      <c r="L539" t="s">
        <v>3965</v>
      </c>
      <c r="M539" t="s">
        <v>9820</v>
      </c>
      <c r="N539" t="s">
        <v>9820</v>
      </c>
      <c r="O539" t="s">
        <v>9820</v>
      </c>
      <c r="P539" t="s">
        <v>9821</v>
      </c>
      <c r="Q539">
        <v>1</v>
      </c>
      <c r="R539" t="s">
        <v>3397</v>
      </c>
      <c r="AC539" t="s">
        <v>4345</v>
      </c>
      <c r="AE539" t="s">
        <v>3394</v>
      </c>
      <c r="AK539" t="s">
        <v>3394</v>
      </c>
      <c r="AM539" t="s">
        <v>3394</v>
      </c>
      <c r="AN539" t="s">
        <v>3394</v>
      </c>
      <c r="AO539" t="s">
        <v>3394</v>
      </c>
      <c r="AP539" t="s">
        <v>3394</v>
      </c>
      <c r="AQ539" t="s">
        <v>3394</v>
      </c>
      <c r="AR539" t="s">
        <v>3394</v>
      </c>
      <c r="AS539" t="s">
        <v>3394</v>
      </c>
      <c r="AT539" t="s">
        <v>3394</v>
      </c>
      <c r="AU539" t="s">
        <v>3394</v>
      </c>
      <c r="AV539" t="s">
        <v>3394</v>
      </c>
      <c r="AW539" t="s">
        <v>3394</v>
      </c>
      <c r="AX539" t="s">
        <v>3394</v>
      </c>
      <c r="AZ539" t="s">
        <v>3394</v>
      </c>
    </row>
    <row r="540" spans="1:52" x14ac:dyDescent="0.3">
      <c r="A540" s="1" t="s">
        <v>4368</v>
      </c>
      <c r="B540" t="s">
        <v>4220</v>
      </c>
      <c r="C540" t="s">
        <v>4221</v>
      </c>
      <c r="D540" t="s">
        <v>4222</v>
      </c>
      <c r="F540" t="s">
        <v>3393</v>
      </c>
      <c r="G540" t="s">
        <v>3394</v>
      </c>
      <c r="H540" t="s">
        <v>3393</v>
      </c>
      <c r="I540" t="s">
        <v>3395</v>
      </c>
      <c r="J540" t="s">
        <v>3395</v>
      </c>
      <c r="K540" t="s">
        <v>3394</v>
      </c>
      <c r="L540" t="s">
        <v>3965</v>
      </c>
      <c r="M540" t="s">
        <v>9820</v>
      </c>
      <c r="N540" t="s">
        <v>9820</v>
      </c>
      <c r="O540" t="s">
        <v>9820</v>
      </c>
      <c r="P540" t="s">
        <v>9821</v>
      </c>
      <c r="Q540">
        <v>1</v>
      </c>
      <c r="R540" t="s">
        <v>3397</v>
      </c>
      <c r="AC540" t="s">
        <v>4345</v>
      </c>
      <c r="AE540" t="s">
        <v>3394</v>
      </c>
      <c r="AK540" t="s">
        <v>3394</v>
      </c>
      <c r="AM540" t="s">
        <v>3394</v>
      </c>
      <c r="AN540" t="s">
        <v>3394</v>
      </c>
      <c r="AO540" t="s">
        <v>3394</v>
      </c>
      <c r="AP540" t="s">
        <v>3394</v>
      </c>
      <c r="AQ540" t="s">
        <v>3394</v>
      </c>
      <c r="AR540" t="s">
        <v>3394</v>
      </c>
      <c r="AS540" t="s">
        <v>3394</v>
      </c>
      <c r="AT540" t="s">
        <v>3394</v>
      </c>
      <c r="AU540" t="s">
        <v>3394</v>
      </c>
      <c r="AV540" t="s">
        <v>3394</v>
      </c>
      <c r="AW540" t="s">
        <v>3394</v>
      </c>
      <c r="AX540" t="s">
        <v>3394</v>
      </c>
      <c r="AZ540" t="s">
        <v>3394</v>
      </c>
    </row>
    <row r="541" spans="1:52" x14ac:dyDescent="0.3">
      <c r="A541" s="1" t="s">
        <v>4369</v>
      </c>
      <c r="B541" t="s">
        <v>4370</v>
      </c>
      <c r="C541" t="s">
        <v>538</v>
      </c>
      <c r="D541" t="s">
        <v>67</v>
      </c>
      <c r="F541" t="s">
        <v>3393</v>
      </c>
      <c r="G541" t="s">
        <v>3394</v>
      </c>
      <c r="H541" t="s">
        <v>3393</v>
      </c>
      <c r="I541" t="s">
        <v>3395</v>
      </c>
      <c r="J541" t="s">
        <v>3395</v>
      </c>
      <c r="K541" t="s">
        <v>3394</v>
      </c>
      <c r="L541" t="s">
        <v>3396</v>
      </c>
      <c r="M541" t="s">
        <v>9820</v>
      </c>
      <c r="N541" t="s">
        <v>9820</v>
      </c>
      <c r="O541" t="s">
        <v>9820</v>
      </c>
      <c r="P541" t="s">
        <v>9821</v>
      </c>
      <c r="Q541">
        <v>1</v>
      </c>
      <c r="R541" t="s">
        <v>3397</v>
      </c>
      <c r="AC541" t="s">
        <v>4345</v>
      </c>
      <c r="AE541" t="s">
        <v>3394</v>
      </c>
      <c r="AK541" t="s">
        <v>3394</v>
      </c>
      <c r="AM541" t="s">
        <v>3394</v>
      </c>
      <c r="AN541" t="s">
        <v>3394</v>
      </c>
      <c r="AO541" t="s">
        <v>3394</v>
      </c>
      <c r="AP541" t="s">
        <v>3394</v>
      </c>
      <c r="AQ541" t="s">
        <v>3394</v>
      </c>
      <c r="AR541" t="s">
        <v>3394</v>
      </c>
      <c r="AS541" t="s">
        <v>3394</v>
      </c>
      <c r="AT541" t="s">
        <v>3394</v>
      </c>
      <c r="AU541" t="s">
        <v>3394</v>
      </c>
      <c r="AV541" t="s">
        <v>3394</v>
      </c>
      <c r="AW541" t="s">
        <v>3394</v>
      </c>
      <c r="AX541" t="s">
        <v>3394</v>
      </c>
      <c r="AZ541" t="s">
        <v>3394</v>
      </c>
    </row>
    <row r="542" spans="1:52" x14ac:dyDescent="0.3">
      <c r="A542" s="1" t="s">
        <v>4371</v>
      </c>
      <c r="B542" t="s">
        <v>4372</v>
      </c>
      <c r="C542" t="s">
        <v>4314</v>
      </c>
      <c r="D542" t="s">
        <v>65</v>
      </c>
      <c r="F542" t="s">
        <v>3393</v>
      </c>
      <c r="G542" t="s">
        <v>3393</v>
      </c>
      <c r="H542" t="s">
        <v>3393</v>
      </c>
      <c r="I542" t="s">
        <v>3395</v>
      </c>
      <c r="J542" t="s">
        <v>3395</v>
      </c>
      <c r="K542" t="s">
        <v>3394</v>
      </c>
      <c r="L542" t="s">
        <v>3965</v>
      </c>
      <c r="M542" t="s">
        <v>9820</v>
      </c>
      <c r="N542" t="s">
        <v>9820</v>
      </c>
      <c r="O542" t="s">
        <v>9820</v>
      </c>
      <c r="P542" t="s">
        <v>9821</v>
      </c>
      <c r="Q542">
        <v>1</v>
      </c>
      <c r="R542" t="s">
        <v>3397</v>
      </c>
      <c r="AC542" t="s">
        <v>4345</v>
      </c>
      <c r="AE542" t="s">
        <v>3394</v>
      </c>
      <c r="AK542" t="s">
        <v>3394</v>
      </c>
      <c r="AM542" t="s">
        <v>3394</v>
      </c>
      <c r="AN542" t="s">
        <v>3394</v>
      </c>
      <c r="AO542" t="s">
        <v>3394</v>
      </c>
      <c r="AP542" t="s">
        <v>3394</v>
      </c>
      <c r="AQ542" t="s">
        <v>3394</v>
      </c>
      <c r="AR542" t="s">
        <v>3394</v>
      </c>
      <c r="AS542" t="s">
        <v>3394</v>
      </c>
      <c r="AT542" t="s">
        <v>3394</v>
      </c>
      <c r="AU542" t="s">
        <v>3394</v>
      </c>
      <c r="AV542" t="s">
        <v>3394</v>
      </c>
      <c r="AW542" t="s">
        <v>3394</v>
      </c>
      <c r="AX542" t="s">
        <v>3394</v>
      </c>
      <c r="AZ542" t="s">
        <v>3394</v>
      </c>
    </row>
    <row r="543" spans="1:52" x14ac:dyDescent="0.3">
      <c r="A543" s="1" t="s">
        <v>4373</v>
      </c>
      <c r="B543" t="s">
        <v>4374</v>
      </c>
      <c r="C543" t="s">
        <v>492</v>
      </c>
      <c r="D543" t="s">
        <v>69</v>
      </c>
      <c r="F543" t="s">
        <v>3393</v>
      </c>
      <c r="G543" t="s">
        <v>3394</v>
      </c>
      <c r="H543" t="s">
        <v>3393</v>
      </c>
      <c r="I543" t="s">
        <v>3395</v>
      </c>
      <c r="J543" t="s">
        <v>3395</v>
      </c>
      <c r="K543" t="s">
        <v>3394</v>
      </c>
      <c r="L543" t="s">
        <v>3965</v>
      </c>
      <c r="M543" t="s">
        <v>9820</v>
      </c>
      <c r="N543" t="s">
        <v>9820</v>
      </c>
      <c r="O543" t="s">
        <v>9820</v>
      </c>
      <c r="P543" t="s">
        <v>9821</v>
      </c>
      <c r="Q543">
        <v>1</v>
      </c>
      <c r="R543" t="s">
        <v>3397</v>
      </c>
      <c r="AC543" t="s">
        <v>4345</v>
      </c>
      <c r="AE543" t="s">
        <v>3394</v>
      </c>
      <c r="AK543" t="s">
        <v>3394</v>
      </c>
      <c r="AM543" t="s">
        <v>3394</v>
      </c>
      <c r="AN543" t="s">
        <v>3394</v>
      </c>
      <c r="AO543" t="s">
        <v>3394</v>
      </c>
      <c r="AP543" t="s">
        <v>3394</v>
      </c>
      <c r="AQ543" t="s">
        <v>3394</v>
      </c>
      <c r="AR543" t="s">
        <v>3394</v>
      </c>
      <c r="AS543" t="s">
        <v>3394</v>
      </c>
      <c r="AT543" t="s">
        <v>3394</v>
      </c>
      <c r="AU543" t="s">
        <v>3394</v>
      </c>
      <c r="AV543" t="s">
        <v>3394</v>
      </c>
      <c r="AW543" t="s">
        <v>3394</v>
      </c>
      <c r="AX543" t="s">
        <v>3394</v>
      </c>
      <c r="AZ543" t="s">
        <v>3394</v>
      </c>
    </row>
    <row r="544" spans="1:52" x14ac:dyDescent="0.3">
      <c r="A544" s="1" t="s">
        <v>4375</v>
      </c>
      <c r="B544" t="s">
        <v>4376</v>
      </c>
      <c r="C544" t="s">
        <v>492</v>
      </c>
      <c r="D544" t="s">
        <v>69</v>
      </c>
      <c r="F544" t="s">
        <v>3393</v>
      </c>
      <c r="G544" t="s">
        <v>3394</v>
      </c>
      <c r="H544" t="s">
        <v>3393</v>
      </c>
      <c r="I544" t="s">
        <v>3395</v>
      </c>
      <c r="J544" t="s">
        <v>3395</v>
      </c>
      <c r="K544" t="s">
        <v>3394</v>
      </c>
      <c r="L544" t="s">
        <v>3965</v>
      </c>
      <c r="M544" t="s">
        <v>9820</v>
      </c>
      <c r="N544" t="s">
        <v>9820</v>
      </c>
      <c r="O544" t="s">
        <v>9820</v>
      </c>
      <c r="P544" t="s">
        <v>9821</v>
      </c>
      <c r="Q544">
        <v>1</v>
      </c>
      <c r="R544" t="s">
        <v>3397</v>
      </c>
      <c r="AC544" t="s">
        <v>4345</v>
      </c>
      <c r="AE544" t="s">
        <v>3394</v>
      </c>
      <c r="AK544" t="s">
        <v>3394</v>
      </c>
      <c r="AM544" t="s">
        <v>3394</v>
      </c>
      <c r="AN544" t="s">
        <v>3394</v>
      </c>
      <c r="AO544" t="s">
        <v>3394</v>
      </c>
      <c r="AP544" t="s">
        <v>3394</v>
      </c>
      <c r="AQ544" t="s">
        <v>3394</v>
      </c>
      <c r="AR544" t="s">
        <v>3394</v>
      </c>
      <c r="AS544" t="s">
        <v>3394</v>
      </c>
      <c r="AT544" t="s">
        <v>3394</v>
      </c>
      <c r="AU544" t="s">
        <v>3394</v>
      </c>
      <c r="AV544" t="s">
        <v>3394</v>
      </c>
      <c r="AW544" t="s">
        <v>3394</v>
      </c>
      <c r="AX544" t="s">
        <v>3394</v>
      </c>
      <c r="AZ544" t="s">
        <v>3394</v>
      </c>
    </row>
    <row r="545" spans="1:52" x14ac:dyDescent="0.3">
      <c r="A545" s="1" t="s">
        <v>4377</v>
      </c>
      <c r="B545" t="s">
        <v>4378</v>
      </c>
      <c r="C545" t="s">
        <v>492</v>
      </c>
      <c r="D545" t="s">
        <v>69</v>
      </c>
      <c r="F545" t="s">
        <v>3393</v>
      </c>
      <c r="G545" t="s">
        <v>3394</v>
      </c>
      <c r="H545" t="s">
        <v>3393</v>
      </c>
      <c r="I545" t="s">
        <v>3395</v>
      </c>
      <c r="J545" t="s">
        <v>3395</v>
      </c>
      <c r="K545" t="s">
        <v>3394</v>
      </c>
      <c r="L545" t="s">
        <v>3965</v>
      </c>
      <c r="M545" t="s">
        <v>9820</v>
      </c>
      <c r="N545" t="s">
        <v>9820</v>
      </c>
      <c r="O545" t="s">
        <v>9820</v>
      </c>
      <c r="P545" t="s">
        <v>9821</v>
      </c>
      <c r="Q545">
        <v>1</v>
      </c>
      <c r="R545" t="s">
        <v>3397</v>
      </c>
      <c r="AC545" t="s">
        <v>4345</v>
      </c>
      <c r="AE545" t="s">
        <v>3394</v>
      </c>
      <c r="AK545" t="s">
        <v>3394</v>
      </c>
      <c r="AM545" t="s">
        <v>3394</v>
      </c>
      <c r="AN545" t="s">
        <v>3394</v>
      </c>
      <c r="AO545" t="s">
        <v>3394</v>
      </c>
      <c r="AP545" t="s">
        <v>3394</v>
      </c>
      <c r="AQ545" t="s">
        <v>3394</v>
      </c>
      <c r="AR545" t="s">
        <v>3394</v>
      </c>
      <c r="AS545" t="s">
        <v>3394</v>
      </c>
      <c r="AT545" t="s">
        <v>3394</v>
      </c>
      <c r="AU545" t="s">
        <v>3394</v>
      </c>
      <c r="AV545" t="s">
        <v>3394</v>
      </c>
      <c r="AW545" t="s">
        <v>3394</v>
      </c>
      <c r="AX545" t="s">
        <v>3394</v>
      </c>
      <c r="AZ545" t="s">
        <v>3394</v>
      </c>
    </row>
    <row r="546" spans="1:52" x14ac:dyDescent="0.3">
      <c r="A546" s="1" t="s">
        <v>4379</v>
      </c>
      <c r="B546" t="s">
        <v>4380</v>
      </c>
      <c r="C546" t="s">
        <v>492</v>
      </c>
      <c r="D546" t="s">
        <v>69</v>
      </c>
      <c r="F546" t="s">
        <v>3393</v>
      </c>
      <c r="G546" t="s">
        <v>3394</v>
      </c>
      <c r="H546" t="s">
        <v>3393</v>
      </c>
      <c r="I546" t="s">
        <v>3395</v>
      </c>
      <c r="J546" t="s">
        <v>3395</v>
      </c>
      <c r="K546" t="s">
        <v>3394</v>
      </c>
      <c r="L546" t="s">
        <v>3965</v>
      </c>
      <c r="M546" t="s">
        <v>9820</v>
      </c>
      <c r="N546" t="s">
        <v>9820</v>
      </c>
      <c r="O546" t="s">
        <v>9820</v>
      </c>
      <c r="P546" t="s">
        <v>9821</v>
      </c>
      <c r="Q546">
        <v>1</v>
      </c>
      <c r="R546" t="s">
        <v>3397</v>
      </c>
      <c r="AC546" t="s">
        <v>4345</v>
      </c>
      <c r="AE546" t="s">
        <v>3394</v>
      </c>
      <c r="AK546" t="s">
        <v>3394</v>
      </c>
      <c r="AM546" t="s">
        <v>3394</v>
      </c>
      <c r="AN546" t="s">
        <v>3394</v>
      </c>
      <c r="AO546" t="s">
        <v>3394</v>
      </c>
      <c r="AP546" t="s">
        <v>3394</v>
      </c>
      <c r="AQ546" t="s">
        <v>3394</v>
      </c>
      <c r="AR546" t="s">
        <v>3394</v>
      </c>
      <c r="AS546" t="s">
        <v>3394</v>
      </c>
      <c r="AT546" t="s">
        <v>3394</v>
      </c>
      <c r="AU546" t="s">
        <v>3394</v>
      </c>
      <c r="AV546" t="s">
        <v>3394</v>
      </c>
      <c r="AW546" t="s">
        <v>3394</v>
      </c>
      <c r="AX546" t="s">
        <v>3394</v>
      </c>
      <c r="AZ546" t="s">
        <v>3394</v>
      </c>
    </row>
    <row r="547" spans="1:52" x14ac:dyDescent="0.3">
      <c r="A547" s="1" t="s">
        <v>4381</v>
      </c>
      <c r="B547" t="s">
        <v>4382</v>
      </c>
      <c r="C547" t="s">
        <v>492</v>
      </c>
      <c r="D547" t="s">
        <v>69</v>
      </c>
      <c r="F547" t="s">
        <v>3393</v>
      </c>
      <c r="G547" t="s">
        <v>3394</v>
      </c>
      <c r="H547" t="s">
        <v>3393</v>
      </c>
      <c r="I547" t="s">
        <v>3395</v>
      </c>
      <c r="J547" t="s">
        <v>3395</v>
      </c>
      <c r="K547" t="s">
        <v>3394</v>
      </c>
      <c r="L547" t="s">
        <v>3965</v>
      </c>
      <c r="M547" t="s">
        <v>9820</v>
      </c>
      <c r="N547" t="s">
        <v>9820</v>
      </c>
      <c r="O547" t="s">
        <v>9820</v>
      </c>
      <c r="P547" t="s">
        <v>9821</v>
      </c>
      <c r="Q547">
        <v>1</v>
      </c>
      <c r="R547" t="s">
        <v>3397</v>
      </c>
      <c r="AC547" t="s">
        <v>4345</v>
      </c>
      <c r="AE547" t="s">
        <v>3394</v>
      </c>
      <c r="AK547" t="s">
        <v>3394</v>
      </c>
      <c r="AM547" t="s">
        <v>3394</v>
      </c>
      <c r="AN547" t="s">
        <v>3394</v>
      </c>
      <c r="AO547" t="s">
        <v>3394</v>
      </c>
      <c r="AP547" t="s">
        <v>3394</v>
      </c>
      <c r="AQ547" t="s">
        <v>3394</v>
      </c>
      <c r="AR547" t="s">
        <v>3394</v>
      </c>
      <c r="AS547" t="s">
        <v>3394</v>
      </c>
      <c r="AT547" t="s">
        <v>3394</v>
      </c>
      <c r="AU547" t="s">
        <v>3394</v>
      </c>
      <c r="AV547" t="s">
        <v>3394</v>
      </c>
      <c r="AW547" t="s">
        <v>3394</v>
      </c>
      <c r="AX547" t="s">
        <v>3394</v>
      </c>
      <c r="AZ547" t="s">
        <v>3394</v>
      </c>
    </row>
    <row r="548" spans="1:52" x14ac:dyDescent="0.3">
      <c r="A548" s="1" t="s">
        <v>4383</v>
      </c>
      <c r="B548" t="s">
        <v>4384</v>
      </c>
      <c r="C548" t="s">
        <v>538</v>
      </c>
      <c r="D548" t="s">
        <v>67</v>
      </c>
      <c r="F548" t="s">
        <v>3393</v>
      </c>
      <c r="G548" t="s">
        <v>3394</v>
      </c>
      <c r="H548" t="s">
        <v>3393</v>
      </c>
      <c r="I548" t="s">
        <v>3395</v>
      </c>
      <c r="J548" t="s">
        <v>3395</v>
      </c>
      <c r="K548" t="s">
        <v>3394</v>
      </c>
      <c r="L548" t="s">
        <v>3965</v>
      </c>
      <c r="M548" t="s">
        <v>9820</v>
      </c>
      <c r="N548" t="s">
        <v>9820</v>
      </c>
      <c r="O548" t="s">
        <v>9820</v>
      </c>
      <c r="P548" t="s">
        <v>9821</v>
      </c>
      <c r="Q548">
        <v>1</v>
      </c>
      <c r="R548" t="s">
        <v>3397</v>
      </c>
      <c r="AC548" t="s">
        <v>4345</v>
      </c>
      <c r="AE548" t="s">
        <v>3394</v>
      </c>
      <c r="AK548" t="s">
        <v>3394</v>
      </c>
      <c r="AM548" t="s">
        <v>3394</v>
      </c>
      <c r="AN548" t="s">
        <v>3394</v>
      </c>
      <c r="AO548" t="s">
        <v>3394</v>
      </c>
      <c r="AP548" t="s">
        <v>3394</v>
      </c>
      <c r="AQ548" t="s">
        <v>3394</v>
      </c>
      <c r="AR548" t="s">
        <v>3394</v>
      </c>
      <c r="AS548" t="s">
        <v>3394</v>
      </c>
      <c r="AT548" t="s">
        <v>3394</v>
      </c>
      <c r="AU548" t="s">
        <v>3394</v>
      </c>
      <c r="AV548" t="s">
        <v>3394</v>
      </c>
      <c r="AW548" t="s">
        <v>3394</v>
      </c>
      <c r="AX548" t="s">
        <v>3394</v>
      </c>
      <c r="AZ548" t="s">
        <v>3394</v>
      </c>
    </row>
    <row r="549" spans="1:52" x14ac:dyDescent="0.3">
      <c r="A549" s="1" t="s">
        <v>4385</v>
      </c>
      <c r="B549" t="s">
        <v>4386</v>
      </c>
      <c r="C549" t="s">
        <v>492</v>
      </c>
      <c r="D549" t="s">
        <v>69</v>
      </c>
      <c r="F549" t="s">
        <v>3393</v>
      </c>
      <c r="G549" t="s">
        <v>3394</v>
      </c>
      <c r="H549" t="s">
        <v>3393</v>
      </c>
      <c r="I549" t="s">
        <v>3395</v>
      </c>
      <c r="J549" t="s">
        <v>3395</v>
      </c>
      <c r="K549" t="s">
        <v>3394</v>
      </c>
      <c r="L549" t="s">
        <v>3965</v>
      </c>
      <c r="M549" t="s">
        <v>9820</v>
      </c>
      <c r="N549" t="s">
        <v>9820</v>
      </c>
      <c r="O549" t="s">
        <v>9820</v>
      </c>
      <c r="P549" t="s">
        <v>9821</v>
      </c>
      <c r="Q549">
        <v>1</v>
      </c>
      <c r="R549" t="s">
        <v>3397</v>
      </c>
      <c r="AC549" t="s">
        <v>4345</v>
      </c>
      <c r="AE549" t="s">
        <v>3394</v>
      </c>
      <c r="AK549" t="s">
        <v>3394</v>
      </c>
      <c r="AM549" t="s">
        <v>3394</v>
      </c>
      <c r="AN549" t="s">
        <v>3394</v>
      </c>
      <c r="AO549" t="s">
        <v>3394</v>
      </c>
      <c r="AP549" t="s">
        <v>3394</v>
      </c>
      <c r="AQ549" t="s">
        <v>3394</v>
      </c>
      <c r="AR549" t="s">
        <v>3394</v>
      </c>
      <c r="AS549" t="s">
        <v>3394</v>
      </c>
      <c r="AT549" t="s">
        <v>3394</v>
      </c>
      <c r="AU549" t="s">
        <v>3394</v>
      </c>
      <c r="AV549" t="s">
        <v>3394</v>
      </c>
      <c r="AW549" t="s">
        <v>3394</v>
      </c>
      <c r="AX549" t="s">
        <v>3394</v>
      </c>
      <c r="AZ549" t="s">
        <v>3394</v>
      </c>
    </row>
    <row r="550" spans="1:52" x14ac:dyDescent="0.3">
      <c r="A550" s="1" t="s">
        <v>4387</v>
      </c>
      <c r="B550" t="s">
        <v>4388</v>
      </c>
      <c r="C550" t="s">
        <v>492</v>
      </c>
      <c r="D550" t="s">
        <v>69</v>
      </c>
      <c r="F550" t="s">
        <v>3393</v>
      </c>
      <c r="G550" t="s">
        <v>3394</v>
      </c>
      <c r="H550" t="s">
        <v>3393</v>
      </c>
      <c r="I550" t="s">
        <v>3395</v>
      </c>
      <c r="J550" t="s">
        <v>3395</v>
      </c>
      <c r="K550" t="s">
        <v>3394</v>
      </c>
      <c r="L550" t="s">
        <v>3965</v>
      </c>
      <c r="M550" t="s">
        <v>9820</v>
      </c>
      <c r="N550" t="s">
        <v>9820</v>
      </c>
      <c r="O550" t="s">
        <v>9820</v>
      </c>
      <c r="P550" t="s">
        <v>9821</v>
      </c>
      <c r="Q550">
        <v>1</v>
      </c>
      <c r="R550" t="s">
        <v>3397</v>
      </c>
      <c r="AC550" t="s">
        <v>4345</v>
      </c>
      <c r="AE550" t="s">
        <v>3394</v>
      </c>
      <c r="AK550" t="s">
        <v>3394</v>
      </c>
      <c r="AM550" t="s">
        <v>3394</v>
      </c>
      <c r="AN550" t="s">
        <v>3394</v>
      </c>
      <c r="AO550" t="s">
        <v>3394</v>
      </c>
      <c r="AP550" t="s">
        <v>3394</v>
      </c>
      <c r="AQ550" t="s">
        <v>3394</v>
      </c>
      <c r="AR550" t="s">
        <v>3394</v>
      </c>
      <c r="AS550" t="s">
        <v>3394</v>
      </c>
      <c r="AT550" t="s">
        <v>3394</v>
      </c>
      <c r="AU550" t="s">
        <v>3394</v>
      </c>
      <c r="AV550" t="s">
        <v>3394</v>
      </c>
      <c r="AW550" t="s">
        <v>3394</v>
      </c>
      <c r="AX550" t="s">
        <v>3394</v>
      </c>
      <c r="AZ550" t="s">
        <v>3394</v>
      </c>
    </row>
    <row r="551" spans="1:52" x14ac:dyDescent="0.3">
      <c r="A551" s="1" t="s">
        <v>4389</v>
      </c>
      <c r="B551" t="s">
        <v>4390</v>
      </c>
      <c r="C551" t="s">
        <v>492</v>
      </c>
      <c r="D551" t="s">
        <v>69</v>
      </c>
      <c r="F551" t="s">
        <v>3393</v>
      </c>
      <c r="G551" t="s">
        <v>3394</v>
      </c>
      <c r="H551" t="s">
        <v>3393</v>
      </c>
      <c r="I551" t="s">
        <v>3395</v>
      </c>
      <c r="J551" t="s">
        <v>3395</v>
      </c>
      <c r="K551" t="s">
        <v>3394</v>
      </c>
      <c r="L551" t="s">
        <v>3965</v>
      </c>
      <c r="M551" t="s">
        <v>9820</v>
      </c>
      <c r="N551" t="s">
        <v>9820</v>
      </c>
      <c r="O551" t="s">
        <v>9820</v>
      </c>
      <c r="P551" t="s">
        <v>9821</v>
      </c>
      <c r="Q551">
        <v>1</v>
      </c>
      <c r="R551" t="s">
        <v>3397</v>
      </c>
      <c r="AC551" t="s">
        <v>4345</v>
      </c>
      <c r="AE551" t="s">
        <v>3394</v>
      </c>
      <c r="AK551" t="s">
        <v>3394</v>
      </c>
      <c r="AM551" t="s">
        <v>3394</v>
      </c>
      <c r="AN551" t="s">
        <v>3394</v>
      </c>
      <c r="AO551" t="s">
        <v>3394</v>
      </c>
      <c r="AP551" t="s">
        <v>3394</v>
      </c>
      <c r="AQ551" t="s">
        <v>3394</v>
      </c>
      <c r="AR551" t="s">
        <v>3394</v>
      </c>
      <c r="AS551" t="s">
        <v>3394</v>
      </c>
      <c r="AT551" t="s">
        <v>3394</v>
      </c>
      <c r="AU551" t="s">
        <v>3394</v>
      </c>
      <c r="AV551" t="s">
        <v>3394</v>
      </c>
      <c r="AW551" t="s">
        <v>3394</v>
      </c>
      <c r="AX551" t="s">
        <v>3394</v>
      </c>
      <c r="AZ551" t="s">
        <v>3394</v>
      </c>
    </row>
    <row r="552" spans="1:52" x14ac:dyDescent="0.3">
      <c r="A552" s="1" t="s">
        <v>4391</v>
      </c>
      <c r="B552" t="s">
        <v>4392</v>
      </c>
      <c r="C552" t="s">
        <v>492</v>
      </c>
      <c r="D552" t="s">
        <v>69</v>
      </c>
      <c r="F552" t="s">
        <v>3393</v>
      </c>
      <c r="G552" t="s">
        <v>3394</v>
      </c>
      <c r="H552" t="s">
        <v>3393</v>
      </c>
      <c r="I552" t="s">
        <v>3395</v>
      </c>
      <c r="J552" t="s">
        <v>3395</v>
      </c>
      <c r="K552" t="s">
        <v>3394</v>
      </c>
      <c r="L552" t="s">
        <v>3965</v>
      </c>
      <c r="M552" t="s">
        <v>9820</v>
      </c>
      <c r="N552" t="s">
        <v>9820</v>
      </c>
      <c r="O552" t="s">
        <v>9820</v>
      </c>
      <c r="P552" t="s">
        <v>9821</v>
      </c>
      <c r="Q552">
        <v>1</v>
      </c>
      <c r="R552" t="s">
        <v>3397</v>
      </c>
      <c r="AC552" t="s">
        <v>4345</v>
      </c>
      <c r="AE552" t="s">
        <v>3394</v>
      </c>
      <c r="AK552" t="s">
        <v>3394</v>
      </c>
      <c r="AM552" t="s">
        <v>3394</v>
      </c>
      <c r="AN552" t="s">
        <v>3394</v>
      </c>
      <c r="AO552" t="s">
        <v>3394</v>
      </c>
      <c r="AP552" t="s">
        <v>3394</v>
      </c>
      <c r="AQ552" t="s">
        <v>3394</v>
      </c>
      <c r="AR552" t="s">
        <v>3394</v>
      </c>
      <c r="AS552" t="s">
        <v>3394</v>
      </c>
      <c r="AT552" t="s">
        <v>3394</v>
      </c>
      <c r="AU552" t="s">
        <v>3394</v>
      </c>
      <c r="AV552" t="s">
        <v>3394</v>
      </c>
      <c r="AW552" t="s">
        <v>3394</v>
      </c>
      <c r="AX552" t="s">
        <v>3394</v>
      </c>
      <c r="AZ552" t="s">
        <v>3394</v>
      </c>
    </row>
    <row r="553" spans="1:52" x14ac:dyDescent="0.3">
      <c r="A553" s="1" t="s">
        <v>4393</v>
      </c>
      <c r="B553" t="s">
        <v>4394</v>
      </c>
      <c r="C553" t="s">
        <v>492</v>
      </c>
      <c r="D553" t="s">
        <v>69</v>
      </c>
      <c r="F553" t="s">
        <v>3393</v>
      </c>
      <c r="G553" t="s">
        <v>3394</v>
      </c>
      <c r="H553" t="s">
        <v>3393</v>
      </c>
      <c r="I553" t="s">
        <v>3395</v>
      </c>
      <c r="J553" t="s">
        <v>3395</v>
      </c>
      <c r="K553" t="s">
        <v>3394</v>
      </c>
      <c r="L553" t="s">
        <v>3965</v>
      </c>
      <c r="M553" t="s">
        <v>9820</v>
      </c>
      <c r="N553" t="s">
        <v>9820</v>
      </c>
      <c r="O553" t="s">
        <v>9820</v>
      </c>
      <c r="P553" t="s">
        <v>9821</v>
      </c>
      <c r="Q553">
        <v>1</v>
      </c>
      <c r="R553" t="s">
        <v>3397</v>
      </c>
      <c r="AC553" t="s">
        <v>4345</v>
      </c>
      <c r="AE553" t="s">
        <v>3394</v>
      </c>
      <c r="AK553" t="s">
        <v>3394</v>
      </c>
      <c r="AM553" t="s">
        <v>3394</v>
      </c>
      <c r="AN553" t="s">
        <v>3394</v>
      </c>
      <c r="AO553" t="s">
        <v>3394</v>
      </c>
      <c r="AP553" t="s">
        <v>3394</v>
      </c>
      <c r="AQ553" t="s">
        <v>3394</v>
      </c>
      <c r="AR553" t="s">
        <v>3394</v>
      </c>
      <c r="AS553" t="s">
        <v>3394</v>
      </c>
      <c r="AT553" t="s">
        <v>3394</v>
      </c>
      <c r="AU553" t="s">
        <v>3394</v>
      </c>
      <c r="AV553" t="s">
        <v>3394</v>
      </c>
      <c r="AW553" t="s">
        <v>3394</v>
      </c>
      <c r="AX553" t="s">
        <v>3394</v>
      </c>
      <c r="AZ553" t="s">
        <v>3394</v>
      </c>
    </row>
    <row r="554" spans="1:52" x14ac:dyDescent="0.3">
      <c r="A554" s="1" t="s">
        <v>4395</v>
      </c>
      <c r="B554" t="s">
        <v>4396</v>
      </c>
      <c r="C554" t="s">
        <v>492</v>
      </c>
      <c r="D554" t="s">
        <v>69</v>
      </c>
      <c r="F554" t="s">
        <v>3393</v>
      </c>
      <c r="G554" t="s">
        <v>3394</v>
      </c>
      <c r="H554" t="s">
        <v>3393</v>
      </c>
      <c r="I554" t="s">
        <v>3395</v>
      </c>
      <c r="J554" t="s">
        <v>3395</v>
      </c>
      <c r="K554" t="s">
        <v>3394</v>
      </c>
      <c r="L554" t="s">
        <v>3965</v>
      </c>
      <c r="M554" t="s">
        <v>9820</v>
      </c>
      <c r="N554" t="s">
        <v>9820</v>
      </c>
      <c r="O554" t="s">
        <v>9820</v>
      </c>
      <c r="P554" t="s">
        <v>9821</v>
      </c>
      <c r="Q554">
        <v>1</v>
      </c>
      <c r="R554" t="s">
        <v>3397</v>
      </c>
      <c r="AC554" t="s">
        <v>4345</v>
      </c>
      <c r="AE554" t="s">
        <v>3394</v>
      </c>
      <c r="AK554" t="s">
        <v>3394</v>
      </c>
      <c r="AM554" t="s">
        <v>3394</v>
      </c>
      <c r="AN554" t="s">
        <v>3394</v>
      </c>
      <c r="AO554" t="s">
        <v>3394</v>
      </c>
      <c r="AP554" t="s">
        <v>3394</v>
      </c>
      <c r="AQ554" t="s">
        <v>3394</v>
      </c>
      <c r="AR554" t="s">
        <v>3394</v>
      </c>
      <c r="AS554" t="s">
        <v>3394</v>
      </c>
      <c r="AT554" t="s">
        <v>3394</v>
      </c>
      <c r="AU554" t="s">
        <v>3394</v>
      </c>
      <c r="AV554" t="s">
        <v>3394</v>
      </c>
      <c r="AW554" t="s">
        <v>3394</v>
      </c>
      <c r="AX554" t="s">
        <v>3394</v>
      </c>
      <c r="AZ554" t="s">
        <v>3394</v>
      </c>
    </row>
    <row r="555" spans="1:52" x14ac:dyDescent="0.3">
      <c r="A555" s="1" t="s">
        <v>4397</v>
      </c>
      <c r="B555" t="s">
        <v>4398</v>
      </c>
      <c r="C555" t="s">
        <v>492</v>
      </c>
      <c r="D555" t="s">
        <v>69</v>
      </c>
      <c r="F555" t="s">
        <v>3393</v>
      </c>
      <c r="G555" t="s">
        <v>3394</v>
      </c>
      <c r="H555" t="s">
        <v>3393</v>
      </c>
      <c r="I555" t="s">
        <v>3395</v>
      </c>
      <c r="J555" t="s">
        <v>3395</v>
      </c>
      <c r="K555" t="s">
        <v>3394</v>
      </c>
      <c r="L555" t="s">
        <v>3965</v>
      </c>
      <c r="M555" t="s">
        <v>9820</v>
      </c>
      <c r="N555" t="s">
        <v>9820</v>
      </c>
      <c r="O555" t="s">
        <v>9820</v>
      </c>
      <c r="P555" t="s">
        <v>9821</v>
      </c>
      <c r="Q555">
        <v>1</v>
      </c>
      <c r="R555" t="s">
        <v>3397</v>
      </c>
      <c r="AC555" t="s">
        <v>4345</v>
      </c>
      <c r="AE555" t="s">
        <v>3394</v>
      </c>
      <c r="AK555" t="s">
        <v>3394</v>
      </c>
      <c r="AM555" t="s">
        <v>3394</v>
      </c>
      <c r="AN555" t="s">
        <v>3394</v>
      </c>
      <c r="AO555" t="s">
        <v>3394</v>
      </c>
      <c r="AP555" t="s">
        <v>3394</v>
      </c>
      <c r="AQ555" t="s">
        <v>3394</v>
      </c>
      <c r="AR555" t="s">
        <v>3394</v>
      </c>
      <c r="AS555" t="s">
        <v>3394</v>
      </c>
      <c r="AT555" t="s">
        <v>3394</v>
      </c>
      <c r="AU555" t="s">
        <v>3394</v>
      </c>
      <c r="AV555" t="s">
        <v>3394</v>
      </c>
      <c r="AW555" t="s">
        <v>3394</v>
      </c>
      <c r="AX555" t="s">
        <v>3394</v>
      </c>
      <c r="AZ555" t="s">
        <v>3394</v>
      </c>
    </row>
    <row r="556" spans="1:52" x14ac:dyDescent="0.3">
      <c r="A556" s="1" t="s">
        <v>4399</v>
      </c>
      <c r="B556" t="s">
        <v>4400</v>
      </c>
      <c r="C556" t="s">
        <v>492</v>
      </c>
      <c r="D556" t="s">
        <v>69</v>
      </c>
      <c r="F556" t="s">
        <v>3393</v>
      </c>
      <c r="G556" t="s">
        <v>3394</v>
      </c>
      <c r="H556" t="s">
        <v>3393</v>
      </c>
      <c r="I556" t="s">
        <v>3395</v>
      </c>
      <c r="J556" t="s">
        <v>3395</v>
      </c>
      <c r="K556" t="s">
        <v>3394</v>
      </c>
      <c r="L556" t="s">
        <v>3965</v>
      </c>
      <c r="M556" t="s">
        <v>9820</v>
      </c>
      <c r="N556" t="s">
        <v>9820</v>
      </c>
      <c r="O556" t="s">
        <v>9820</v>
      </c>
      <c r="P556" t="s">
        <v>9821</v>
      </c>
      <c r="Q556">
        <v>1</v>
      </c>
      <c r="R556" t="s">
        <v>3397</v>
      </c>
      <c r="AC556" t="s">
        <v>4345</v>
      </c>
      <c r="AE556" t="s">
        <v>3394</v>
      </c>
      <c r="AK556" t="s">
        <v>3394</v>
      </c>
      <c r="AM556" t="s">
        <v>3394</v>
      </c>
      <c r="AN556" t="s">
        <v>3394</v>
      </c>
      <c r="AO556" t="s">
        <v>3394</v>
      </c>
      <c r="AP556" t="s">
        <v>3394</v>
      </c>
      <c r="AQ556" t="s">
        <v>3394</v>
      </c>
      <c r="AR556" t="s">
        <v>3394</v>
      </c>
      <c r="AS556" t="s">
        <v>3394</v>
      </c>
      <c r="AT556" t="s">
        <v>3394</v>
      </c>
      <c r="AU556" t="s">
        <v>3394</v>
      </c>
      <c r="AV556" t="s">
        <v>3394</v>
      </c>
      <c r="AW556" t="s">
        <v>3394</v>
      </c>
      <c r="AX556" t="s">
        <v>3394</v>
      </c>
      <c r="AZ556" t="s">
        <v>3394</v>
      </c>
    </row>
    <row r="557" spans="1:52" x14ac:dyDescent="0.3">
      <c r="A557" s="1" t="s">
        <v>4401</v>
      </c>
      <c r="B557" t="s">
        <v>4402</v>
      </c>
      <c r="C557" t="s">
        <v>634</v>
      </c>
      <c r="D557" t="s">
        <v>4403</v>
      </c>
      <c r="F557" t="s">
        <v>3394</v>
      </c>
      <c r="G557" t="s">
        <v>3393</v>
      </c>
      <c r="H557" t="s">
        <v>3393</v>
      </c>
      <c r="I557" t="s">
        <v>3395</v>
      </c>
      <c r="J557" t="s">
        <v>3395</v>
      </c>
      <c r="K557" t="s">
        <v>3394</v>
      </c>
      <c r="L557" t="s">
        <v>3965</v>
      </c>
      <c r="M557" t="s">
        <v>9820</v>
      </c>
      <c r="N557" t="s">
        <v>9820</v>
      </c>
      <c r="O557" t="s">
        <v>9820</v>
      </c>
      <c r="P557" t="s">
        <v>9821</v>
      </c>
      <c r="Q557">
        <v>1</v>
      </c>
      <c r="R557" t="s">
        <v>3397</v>
      </c>
      <c r="AC557" t="s">
        <v>4345</v>
      </c>
      <c r="AE557" t="s">
        <v>3394</v>
      </c>
      <c r="AK557" t="s">
        <v>3394</v>
      </c>
      <c r="AM557" t="s">
        <v>3394</v>
      </c>
      <c r="AN557" t="s">
        <v>3394</v>
      </c>
      <c r="AO557" t="s">
        <v>3394</v>
      </c>
      <c r="AP557" t="s">
        <v>3394</v>
      </c>
      <c r="AQ557" t="s">
        <v>3394</v>
      </c>
      <c r="AR557" t="s">
        <v>3394</v>
      </c>
      <c r="AS557" t="s">
        <v>3394</v>
      </c>
      <c r="AT557" t="s">
        <v>3394</v>
      </c>
      <c r="AU557" t="s">
        <v>3394</v>
      </c>
      <c r="AV557" t="s">
        <v>3394</v>
      </c>
      <c r="AW557" t="s">
        <v>3394</v>
      </c>
      <c r="AX557" t="s">
        <v>3394</v>
      </c>
      <c r="AZ557" t="s">
        <v>3394</v>
      </c>
    </row>
    <row r="558" spans="1:52" x14ac:dyDescent="0.3">
      <c r="A558" s="1" t="s">
        <v>4404</v>
      </c>
      <c r="B558" t="s">
        <v>4405</v>
      </c>
      <c r="C558" t="s">
        <v>634</v>
      </c>
      <c r="D558" t="s">
        <v>4403</v>
      </c>
      <c r="F558" t="s">
        <v>3394</v>
      </c>
      <c r="G558" t="s">
        <v>3393</v>
      </c>
      <c r="H558" t="s">
        <v>3393</v>
      </c>
      <c r="I558" t="s">
        <v>3395</v>
      </c>
      <c r="J558" t="s">
        <v>3395</v>
      </c>
      <c r="K558" t="s">
        <v>3394</v>
      </c>
      <c r="L558" t="s">
        <v>3965</v>
      </c>
      <c r="M558" t="s">
        <v>9820</v>
      </c>
      <c r="N558" t="s">
        <v>9820</v>
      </c>
      <c r="O558" t="s">
        <v>9820</v>
      </c>
      <c r="P558" t="s">
        <v>9821</v>
      </c>
      <c r="Q558">
        <v>1</v>
      </c>
      <c r="R558" t="s">
        <v>3397</v>
      </c>
      <c r="AC558" t="s">
        <v>4345</v>
      </c>
      <c r="AE558" t="s">
        <v>3394</v>
      </c>
      <c r="AK558" t="s">
        <v>3394</v>
      </c>
      <c r="AM558" t="s">
        <v>3394</v>
      </c>
      <c r="AN558" t="s">
        <v>3394</v>
      </c>
      <c r="AO558" t="s">
        <v>3394</v>
      </c>
      <c r="AP558" t="s">
        <v>3394</v>
      </c>
      <c r="AQ558" t="s">
        <v>3394</v>
      </c>
      <c r="AR558" t="s">
        <v>3394</v>
      </c>
      <c r="AS558" t="s">
        <v>3394</v>
      </c>
      <c r="AT558" t="s">
        <v>3394</v>
      </c>
      <c r="AU558" t="s">
        <v>3394</v>
      </c>
      <c r="AV558" t="s">
        <v>3394</v>
      </c>
      <c r="AW558" t="s">
        <v>3394</v>
      </c>
      <c r="AX558" t="s">
        <v>3394</v>
      </c>
      <c r="AZ558" t="s">
        <v>3394</v>
      </c>
    </row>
    <row r="559" spans="1:52" x14ac:dyDescent="0.3">
      <c r="A559" s="1" t="s">
        <v>4406</v>
      </c>
      <c r="B559" t="s">
        <v>4407</v>
      </c>
      <c r="C559" t="s">
        <v>634</v>
      </c>
      <c r="D559" t="s">
        <v>4403</v>
      </c>
      <c r="F559" t="s">
        <v>3394</v>
      </c>
      <c r="G559" t="s">
        <v>3393</v>
      </c>
      <c r="H559" t="s">
        <v>3393</v>
      </c>
      <c r="I559" t="s">
        <v>3395</v>
      </c>
      <c r="J559" t="s">
        <v>3395</v>
      </c>
      <c r="K559" t="s">
        <v>3394</v>
      </c>
      <c r="L559" t="s">
        <v>3965</v>
      </c>
      <c r="M559" t="s">
        <v>9820</v>
      </c>
      <c r="N559" t="s">
        <v>9820</v>
      </c>
      <c r="O559" t="s">
        <v>9820</v>
      </c>
      <c r="P559" t="s">
        <v>9821</v>
      </c>
      <c r="Q559">
        <v>1</v>
      </c>
      <c r="R559" t="s">
        <v>3397</v>
      </c>
      <c r="AC559" t="s">
        <v>4345</v>
      </c>
      <c r="AE559" t="s">
        <v>3394</v>
      </c>
      <c r="AK559" t="s">
        <v>3394</v>
      </c>
      <c r="AM559" t="s">
        <v>3394</v>
      </c>
      <c r="AN559" t="s">
        <v>3394</v>
      </c>
      <c r="AO559" t="s">
        <v>3394</v>
      </c>
      <c r="AP559" t="s">
        <v>3394</v>
      </c>
      <c r="AQ559" t="s">
        <v>3394</v>
      </c>
      <c r="AR559" t="s">
        <v>3394</v>
      </c>
      <c r="AS559" t="s">
        <v>3394</v>
      </c>
      <c r="AT559" t="s">
        <v>3394</v>
      </c>
      <c r="AU559" t="s">
        <v>3394</v>
      </c>
      <c r="AV559" t="s">
        <v>3394</v>
      </c>
      <c r="AW559" t="s">
        <v>3394</v>
      </c>
      <c r="AX559" t="s">
        <v>3394</v>
      </c>
      <c r="AZ559" t="s">
        <v>3394</v>
      </c>
    </row>
    <row r="560" spans="1:52" x14ac:dyDescent="0.3">
      <c r="A560" s="1" t="s">
        <v>4408</v>
      </c>
      <c r="B560" t="s">
        <v>4409</v>
      </c>
      <c r="C560" t="s">
        <v>277</v>
      </c>
      <c r="D560" t="s">
        <v>4307</v>
      </c>
      <c r="F560" t="s">
        <v>3393</v>
      </c>
      <c r="G560" t="s">
        <v>3394</v>
      </c>
      <c r="H560" t="s">
        <v>3393</v>
      </c>
      <c r="I560" t="s">
        <v>3395</v>
      </c>
      <c r="J560" t="s">
        <v>3395</v>
      </c>
      <c r="K560" t="s">
        <v>3394</v>
      </c>
      <c r="L560" t="s">
        <v>3396</v>
      </c>
      <c r="M560" t="s">
        <v>9820</v>
      </c>
      <c r="N560" t="s">
        <v>9820</v>
      </c>
      <c r="O560" t="s">
        <v>9820</v>
      </c>
      <c r="P560" t="s">
        <v>9821</v>
      </c>
      <c r="Q560">
        <v>1</v>
      </c>
      <c r="R560" t="s">
        <v>3397</v>
      </c>
      <c r="AC560" t="s">
        <v>4345</v>
      </c>
      <c r="AE560" t="s">
        <v>3394</v>
      </c>
      <c r="AK560" t="s">
        <v>3394</v>
      </c>
      <c r="AM560" t="s">
        <v>3394</v>
      </c>
      <c r="AN560" t="s">
        <v>3394</v>
      </c>
      <c r="AO560" t="s">
        <v>3394</v>
      </c>
      <c r="AP560" t="s">
        <v>3394</v>
      </c>
      <c r="AQ560" t="s">
        <v>3394</v>
      </c>
      <c r="AR560" t="s">
        <v>3394</v>
      </c>
      <c r="AS560" t="s">
        <v>3394</v>
      </c>
      <c r="AT560" t="s">
        <v>3394</v>
      </c>
      <c r="AU560" t="s">
        <v>3394</v>
      </c>
      <c r="AV560" t="s">
        <v>3394</v>
      </c>
      <c r="AW560" t="s">
        <v>3394</v>
      </c>
      <c r="AX560" t="s">
        <v>3394</v>
      </c>
      <c r="AZ560" t="s">
        <v>3394</v>
      </c>
    </row>
    <row r="561" spans="1:52" x14ac:dyDescent="0.3">
      <c r="A561" s="1" t="s">
        <v>4410</v>
      </c>
      <c r="B561" t="s">
        <v>4411</v>
      </c>
      <c r="C561" t="s">
        <v>492</v>
      </c>
      <c r="D561" t="s">
        <v>69</v>
      </c>
      <c r="F561" t="s">
        <v>3393</v>
      </c>
      <c r="G561" t="s">
        <v>3394</v>
      </c>
      <c r="H561" t="s">
        <v>3393</v>
      </c>
      <c r="I561" t="s">
        <v>3395</v>
      </c>
      <c r="J561" t="s">
        <v>3395</v>
      </c>
      <c r="K561" t="s">
        <v>3394</v>
      </c>
      <c r="L561" t="s">
        <v>3965</v>
      </c>
      <c r="M561" t="s">
        <v>9820</v>
      </c>
      <c r="N561" t="s">
        <v>9820</v>
      </c>
      <c r="O561" t="s">
        <v>9820</v>
      </c>
      <c r="P561" t="s">
        <v>9821</v>
      </c>
      <c r="Q561">
        <v>1</v>
      </c>
      <c r="R561" t="s">
        <v>3397</v>
      </c>
      <c r="AC561" t="s">
        <v>4345</v>
      </c>
      <c r="AE561" t="s">
        <v>3394</v>
      </c>
      <c r="AK561" t="s">
        <v>3394</v>
      </c>
      <c r="AM561" t="s">
        <v>3394</v>
      </c>
      <c r="AN561" t="s">
        <v>3394</v>
      </c>
      <c r="AO561" t="s">
        <v>3394</v>
      </c>
      <c r="AP561" t="s">
        <v>3394</v>
      </c>
      <c r="AQ561" t="s">
        <v>3394</v>
      </c>
      <c r="AR561" t="s">
        <v>3394</v>
      </c>
      <c r="AS561" t="s">
        <v>3394</v>
      </c>
      <c r="AT561" t="s">
        <v>3394</v>
      </c>
      <c r="AU561" t="s">
        <v>3394</v>
      </c>
      <c r="AV561" t="s">
        <v>3394</v>
      </c>
      <c r="AW561" t="s">
        <v>3394</v>
      </c>
      <c r="AX561" t="s">
        <v>3394</v>
      </c>
      <c r="AZ561" t="s">
        <v>3394</v>
      </c>
    </row>
    <row r="562" spans="1:52" x14ac:dyDescent="0.3">
      <c r="A562" s="1" t="s">
        <v>4412</v>
      </c>
      <c r="B562" t="s">
        <v>4413</v>
      </c>
      <c r="C562" t="s">
        <v>492</v>
      </c>
      <c r="D562" t="s">
        <v>69</v>
      </c>
      <c r="F562" t="s">
        <v>3393</v>
      </c>
      <c r="G562" t="s">
        <v>3394</v>
      </c>
      <c r="H562" t="s">
        <v>3393</v>
      </c>
      <c r="I562" t="s">
        <v>3395</v>
      </c>
      <c r="J562" t="s">
        <v>3395</v>
      </c>
      <c r="K562" t="s">
        <v>3394</v>
      </c>
      <c r="L562" t="s">
        <v>3965</v>
      </c>
      <c r="M562" t="s">
        <v>9820</v>
      </c>
      <c r="N562" t="s">
        <v>9820</v>
      </c>
      <c r="O562" t="s">
        <v>9820</v>
      </c>
      <c r="P562" t="s">
        <v>9821</v>
      </c>
      <c r="Q562">
        <v>1</v>
      </c>
      <c r="R562" t="s">
        <v>3397</v>
      </c>
      <c r="AC562" t="s">
        <v>4345</v>
      </c>
      <c r="AE562" t="s">
        <v>3394</v>
      </c>
      <c r="AK562" t="s">
        <v>3394</v>
      </c>
      <c r="AM562" t="s">
        <v>3394</v>
      </c>
      <c r="AN562" t="s">
        <v>3394</v>
      </c>
      <c r="AO562" t="s">
        <v>3394</v>
      </c>
      <c r="AP562" t="s">
        <v>3394</v>
      </c>
      <c r="AQ562" t="s">
        <v>3394</v>
      </c>
      <c r="AR562" t="s">
        <v>3394</v>
      </c>
      <c r="AS562" t="s">
        <v>3394</v>
      </c>
      <c r="AT562" t="s">
        <v>3394</v>
      </c>
      <c r="AU562" t="s">
        <v>3394</v>
      </c>
      <c r="AV562" t="s">
        <v>3394</v>
      </c>
      <c r="AW562" t="s">
        <v>3394</v>
      </c>
      <c r="AX562" t="s">
        <v>3394</v>
      </c>
      <c r="AZ562" t="s">
        <v>3394</v>
      </c>
    </row>
    <row r="563" spans="1:52" x14ac:dyDescent="0.3">
      <c r="A563" s="1" t="s">
        <v>4414</v>
      </c>
      <c r="B563" t="s">
        <v>4415</v>
      </c>
      <c r="C563" t="s">
        <v>3963</v>
      </c>
      <c r="D563" t="s">
        <v>3964</v>
      </c>
      <c r="F563" t="s">
        <v>3393</v>
      </c>
      <c r="G563" t="s">
        <v>3394</v>
      </c>
      <c r="H563" t="s">
        <v>3393</v>
      </c>
      <c r="I563" t="s">
        <v>3395</v>
      </c>
      <c r="J563" t="s">
        <v>3395</v>
      </c>
      <c r="K563" t="s">
        <v>3394</v>
      </c>
      <c r="L563" t="s">
        <v>3965</v>
      </c>
      <c r="M563" t="s">
        <v>9820</v>
      </c>
      <c r="N563" t="s">
        <v>9820</v>
      </c>
      <c r="O563" t="s">
        <v>9820</v>
      </c>
      <c r="P563" t="s">
        <v>9821</v>
      </c>
      <c r="Q563">
        <v>1</v>
      </c>
      <c r="R563" t="s">
        <v>3397</v>
      </c>
      <c r="AC563" t="s">
        <v>4345</v>
      </c>
      <c r="AE563" t="s">
        <v>3394</v>
      </c>
      <c r="AK563" t="s">
        <v>3394</v>
      </c>
      <c r="AM563" t="s">
        <v>3394</v>
      </c>
      <c r="AN563" t="s">
        <v>3394</v>
      </c>
      <c r="AO563" t="s">
        <v>3394</v>
      </c>
      <c r="AP563" t="s">
        <v>3394</v>
      </c>
      <c r="AQ563" t="s">
        <v>3394</v>
      </c>
      <c r="AR563" t="s">
        <v>3394</v>
      </c>
      <c r="AS563" t="s">
        <v>3394</v>
      </c>
      <c r="AT563" t="s">
        <v>3394</v>
      </c>
      <c r="AU563" t="s">
        <v>3394</v>
      </c>
      <c r="AV563" t="s">
        <v>3394</v>
      </c>
      <c r="AW563" t="s">
        <v>3394</v>
      </c>
      <c r="AX563" t="s">
        <v>3394</v>
      </c>
      <c r="AZ563" t="s">
        <v>3394</v>
      </c>
    </row>
    <row r="564" spans="1:52" x14ac:dyDescent="0.3">
      <c r="A564" s="1" t="s">
        <v>4416</v>
      </c>
      <c r="B564" t="s">
        <v>4417</v>
      </c>
      <c r="C564" t="s">
        <v>492</v>
      </c>
      <c r="D564" t="s">
        <v>69</v>
      </c>
      <c r="F564" t="s">
        <v>3393</v>
      </c>
      <c r="G564" t="s">
        <v>3394</v>
      </c>
      <c r="H564" t="s">
        <v>3393</v>
      </c>
      <c r="I564" t="s">
        <v>3395</v>
      </c>
      <c r="J564" t="s">
        <v>3395</v>
      </c>
      <c r="K564" t="s">
        <v>3394</v>
      </c>
      <c r="L564" t="s">
        <v>3965</v>
      </c>
      <c r="M564" t="s">
        <v>9820</v>
      </c>
      <c r="N564" t="s">
        <v>9820</v>
      </c>
      <c r="O564" t="s">
        <v>9820</v>
      </c>
      <c r="P564" t="s">
        <v>9821</v>
      </c>
      <c r="Q564">
        <v>1</v>
      </c>
      <c r="R564" t="s">
        <v>3397</v>
      </c>
      <c r="AC564" t="s">
        <v>4345</v>
      </c>
      <c r="AE564" t="s">
        <v>3394</v>
      </c>
      <c r="AK564" t="s">
        <v>3394</v>
      </c>
      <c r="AM564" t="s">
        <v>3394</v>
      </c>
      <c r="AN564" t="s">
        <v>3394</v>
      </c>
      <c r="AO564" t="s">
        <v>3394</v>
      </c>
      <c r="AP564" t="s">
        <v>3394</v>
      </c>
      <c r="AQ564" t="s">
        <v>3394</v>
      </c>
      <c r="AR564" t="s">
        <v>3394</v>
      </c>
      <c r="AS564" t="s">
        <v>3394</v>
      </c>
      <c r="AT564" t="s">
        <v>3394</v>
      </c>
      <c r="AU564" t="s">
        <v>3394</v>
      </c>
      <c r="AV564" t="s">
        <v>3394</v>
      </c>
      <c r="AW564" t="s">
        <v>3394</v>
      </c>
      <c r="AX564" t="s">
        <v>3394</v>
      </c>
      <c r="AZ564" t="s">
        <v>3394</v>
      </c>
    </row>
    <row r="565" spans="1:52" x14ac:dyDescent="0.3">
      <c r="A565" s="1" t="s">
        <v>4418</v>
      </c>
      <c r="B565" t="s">
        <v>4419</v>
      </c>
      <c r="C565" t="s">
        <v>492</v>
      </c>
      <c r="D565" t="s">
        <v>69</v>
      </c>
      <c r="F565" t="s">
        <v>3393</v>
      </c>
      <c r="G565" t="s">
        <v>3394</v>
      </c>
      <c r="H565" t="s">
        <v>3393</v>
      </c>
      <c r="I565" t="s">
        <v>3395</v>
      </c>
      <c r="J565" t="s">
        <v>3395</v>
      </c>
      <c r="K565" t="s">
        <v>3394</v>
      </c>
      <c r="L565" t="s">
        <v>3965</v>
      </c>
      <c r="M565" t="s">
        <v>9820</v>
      </c>
      <c r="N565" t="s">
        <v>9820</v>
      </c>
      <c r="O565" t="s">
        <v>9820</v>
      </c>
      <c r="P565" t="s">
        <v>9821</v>
      </c>
      <c r="Q565">
        <v>1</v>
      </c>
      <c r="R565" t="s">
        <v>3397</v>
      </c>
      <c r="AC565" t="s">
        <v>4345</v>
      </c>
      <c r="AE565" t="s">
        <v>3394</v>
      </c>
      <c r="AK565" t="s">
        <v>3394</v>
      </c>
      <c r="AM565" t="s">
        <v>3394</v>
      </c>
      <c r="AN565" t="s">
        <v>3394</v>
      </c>
      <c r="AO565" t="s">
        <v>3394</v>
      </c>
      <c r="AP565" t="s">
        <v>3394</v>
      </c>
      <c r="AQ565" t="s">
        <v>3394</v>
      </c>
      <c r="AR565" t="s">
        <v>3394</v>
      </c>
      <c r="AS565" t="s">
        <v>3394</v>
      </c>
      <c r="AT565" t="s">
        <v>3394</v>
      </c>
      <c r="AU565" t="s">
        <v>3394</v>
      </c>
      <c r="AV565" t="s">
        <v>3394</v>
      </c>
      <c r="AW565" t="s">
        <v>3394</v>
      </c>
      <c r="AX565" t="s">
        <v>3394</v>
      </c>
      <c r="AZ565" t="s">
        <v>3394</v>
      </c>
    </row>
    <row r="566" spans="1:52" x14ac:dyDescent="0.3">
      <c r="A566" s="1" t="s">
        <v>4420</v>
      </c>
      <c r="B566" t="s">
        <v>4421</v>
      </c>
      <c r="C566" t="s">
        <v>492</v>
      </c>
      <c r="D566" t="s">
        <v>69</v>
      </c>
      <c r="F566" t="s">
        <v>3393</v>
      </c>
      <c r="G566" t="s">
        <v>3394</v>
      </c>
      <c r="H566" t="s">
        <v>3393</v>
      </c>
      <c r="I566" t="s">
        <v>3395</v>
      </c>
      <c r="J566" t="s">
        <v>3395</v>
      </c>
      <c r="K566" t="s">
        <v>3394</v>
      </c>
      <c r="L566" t="s">
        <v>3965</v>
      </c>
      <c r="M566" t="s">
        <v>9820</v>
      </c>
      <c r="N566" t="s">
        <v>9820</v>
      </c>
      <c r="O566" t="s">
        <v>9820</v>
      </c>
      <c r="P566" t="s">
        <v>9821</v>
      </c>
      <c r="Q566">
        <v>1</v>
      </c>
      <c r="R566" t="s">
        <v>3397</v>
      </c>
      <c r="AC566" t="s">
        <v>4345</v>
      </c>
      <c r="AE566" t="s">
        <v>3394</v>
      </c>
      <c r="AK566" t="s">
        <v>3394</v>
      </c>
      <c r="AM566" t="s">
        <v>3394</v>
      </c>
      <c r="AN566" t="s">
        <v>3394</v>
      </c>
      <c r="AO566" t="s">
        <v>3394</v>
      </c>
      <c r="AP566" t="s">
        <v>3394</v>
      </c>
      <c r="AQ566" t="s">
        <v>3394</v>
      </c>
      <c r="AR566" t="s">
        <v>3394</v>
      </c>
      <c r="AS566" t="s">
        <v>3394</v>
      </c>
      <c r="AT566" t="s">
        <v>3394</v>
      </c>
      <c r="AU566" t="s">
        <v>3394</v>
      </c>
      <c r="AV566" t="s">
        <v>3394</v>
      </c>
      <c r="AW566" t="s">
        <v>3394</v>
      </c>
      <c r="AX566" t="s">
        <v>3394</v>
      </c>
      <c r="AZ566" t="s">
        <v>3394</v>
      </c>
    </row>
    <row r="567" spans="1:52" x14ac:dyDescent="0.3">
      <c r="A567" s="1" t="s">
        <v>4422</v>
      </c>
      <c r="B567" t="s">
        <v>4423</v>
      </c>
      <c r="C567" t="s">
        <v>492</v>
      </c>
      <c r="D567" t="s">
        <v>69</v>
      </c>
      <c r="F567" t="s">
        <v>3393</v>
      </c>
      <c r="G567" t="s">
        <v>3394</v>
      </c>
      <c r="H567" t="s">
        <v>3393</v>
      </c>
      <c r="I567" t="s">
        <v>3395</v>
      </c>
      <c r="J567" t="s">
        <v>3395</v>
      </c>
      <c r="K567" t="s">
        <v>3394</v>
      </c>
      <c r="L567" t="s">
        <v>3965</v>
      </c>
      <c r="M567" t="s">
        <v>9820</v>
      </c>
      <c r="N567" t="s">
        <v>9820</v>
      </c>
      <c r="O567" t="s">
        <v>9820</v>
      </c>
      <c r="P567" t="s">
        <v>9821</v>
      </c>
      <c r="Q567">
        <v>1</v>
      </c>
      <c r="R567" t="s">
        <v>3397</v>
      </c>
      <c r="AC567" t="s">
        <v>4345</v>
      </c>
      <c r="AE567" t="s">
        <v>3394</v>
      </c>
      <c r="AK567" t="s">
        <v>3394</v>
      </c>
      <c r="AM567" t="s">
        <v>3394</v>
      </c>
      <c r="AN567" t="s">
        <v>3394</v>
      </c>
      <c r="AO567" t="s">
        <v>3394</v>
      </c>
      <c r="AP567" t="s">
        <v>3394</v>
      </c>
      <c r="AQ567" t="s">
        <v>3394</v>
      </c>
      <c r="AR567" t="s">
        <v>3394</v>
      </c>
      <c r="AS567" t="s">
        <v>3394</v>
      </c>
      <c r="AT567" t="s">
        <v>3394</v>
      </c>
      <c r="AU567" t="s">
        <v>3394</v>
      </c>
      <c r="AV567" t="s">
        <v>3394</v>
      </c>
      <c r="AW567" t="s">
        <v>3394</v>
      </c>
      <c r="AX567" t="s">
        <v>3394</v>
      </c>
      <c r="AZ567" t="s">
        <v>3394</v>
      </c>
    </row>
    <row r="568" spans="1:52" x14ac:dyDescent="0.3">
      <c r="A568" s="1" t="s">
        <v>4424</v>
      </c>
      <c r="B568" t="s">
        <v>4425</v>
      </c>
      <c r="C568" t="s">
        <v>492</v>
      </c>
      <c r="D568" t="s">
        <v>69</v>
      </c>
      <c r="F568" t="s">
        <v>3393</v>
      </c>
      <c r="G568" t="s">
        <v>3394</v>
      </c>
      <c r="H568" t="s">
        <v>3393</v>
      </c>
      <c r="I568" t="s">
        <v>3395</v>
      </c>
      <c r="J568" t="s">
        <v>3395</v>
      </c>
      <c r="K568" t="s">
        <v>3394</v>
      </c>
      <c r="L568" t="s">
        <v>3965</v>
      </c>
      <c r="M568" t="s">
        <v>9820</v>
      </c>
      <c r="N568" t="s">
        <v>9820</v>
      </c>
      <c r="O568" t="s">
        <v>9820</v>
      </c>
      <c r="P568" t="s">
        <v>9821</v>
      </c>
      <c r="Q568">
        <v>1</v>
      </c>
      <c r="R568" t="s">
        <v>3397</v>
      </c>
      <c r="AC568" t="s">
        <v>4345</v>
      </c>
      <c r="AE568" t="s">
        <v>3394</v>
      </c>
      <c r="AK568" t="s">
        <v>3394</v>
      </c>
      <c r="AM568" t="s">
        <v>3394</v>
      </c>
      <c r="AN568" t="s">
        <v>3394</v>
      </c>
      <c r="AO568" t="s">
        <v>3394</v>
      </c>
      <c r="AP568" t="s">
        <v>3394</v>
      </c>
      <c r="AQ568" t="s">
        <v>3394</v>
      </c>
      <c r="AR568" t="s">
        <v>3394</v>
      </c>
      <c r="AS568" t="s">
        <v>3394</v>
      </c>
      <c r="AT568" t="s">
        <v>3394</v>
      </c>
      <c r="AU568" t="s">
        <v>3394</v>
      </c>
      <c r="AV568" t="s">
        <v>3394</v>
      </c>
      <c r="AW568" t="s">
        <v>3394</v>
      </c>
      <c r="AX568" t="s">
        <v>3394</v>
      </c>
      <c r="AZ568" t="s">
        <v>3394</v>
      </c>
    </row>
    <row r="569" spans="1:52" x14ac:dyDescent="0.3">
      <c r="A569" s="1" t="s">
        <v>4426</v>
      </c>
      <c r="B569" t="s">
        <v>4427</v>
      </c>
      <c r="C569" t="s">
        <v>492</v>
      </c>
      <c r="D569" t="s">
        <v>69</v>
      </c>
      <c r="F569" t="s">
        <v>3393</v>
      </c>
      <c r="G569" t="s">
        <v>3394</v>
      </c>
      <c r="H569" t="s">
        <v>3393</v>
      </c>
      <c r="I569" t="s">
        <v>3395</v>
      </c>
      <c r="J569" t="s">
        <v>3395</v>
      </c>
      <c r="K569" t="s">
        <v>3394</v>
      </c>
      <c r="L569" t="s">
        <v>3965</v>
      </c>
      <c r="M569" t="s">
        <v>9820</v>
      </c>
      <c r="N569" t="s">
        <v>9820</v>
      </c>
      <c r="O569" t="s">
        <v>9820</v>
      </c>
      <c r="P569" t="s">
        <v>9821</v>
      </c>
      <c r="Q569">
        <v>1</v>
      </c>
      <c r="R569" t="s">
        <v>3397</v>
      </c>
      <c r="AC569" t="s">
        <v>4345</v>
      </c>
      <c r="AE569" t="s">
        <v>3394</v>
      </c>
      <c r="AK569" t="s">
        <v>3394</v>
      </c>
      <c r="AM569" t="s">
        <v>3394</v>
      </c>
      <c r="AN569" t="s">
        <v>3394</v>
      </c>
      <c r="AO569" t="s">
        <v>3394</v>
      </c>
      <c r="AP569" t="s">
        <v>3394</v>
      </c>
      <c r="AQ569" t="s">
        <v>3394</v>
      </c>
      <c r="AR569" t="s">
        <v>3394</v>
      </c>
      <c r="AS569" t="s">
        <v>3394</v>
      </c>
      <c r="AT569" t="s">
        <v>3394</v>
      </c>
      <c r="AU569" t="s">
        <v>3394</v>
      </c>
      <c r="AV569" t="s">
        <v>3394</v>
      </c>
      <c r="AW569" t="s">
        <v>3394</v>
      </c>
      <c r="AX569" t="s">
        <v>3394</v>
      </c>
      <c r="AZ569" t="s">
        <v>3394</v>
      </c>
    </row>
    <row r="570" spans="1:52" x14ac:dyDescent="0.3">
      <c r="A570" s="1" t="s">
        <v>4428</v>
      </c>
      <c r="B570" t="s">
        <v>4429</v>
      </c>
      <c r="C570" t="s">
        <v>492</v>
      </c>
      <c r="D570" t="s">
        <v>69</v>
      </c>
      <c r="F570" t="s">
        <v>3393</v>
      </c>
      <c r="G570" t="s">
        <v>3394</v>
      </c>
      <c r="H570" t="s">
        <v>3393</v>
      </c>
      <c r="I570" t="s">
        <v>3395</v>
      </c>
      <c r="J570" t="s">
        <v>3395</v>
      </c>
      <c r="K570" t="s">
        <v>3394</v>
      </c>
      <c r="L570" t="s">
        <v>3965</v>
      </c>
      <c r="M570" t="s">
        <v>9820</v>
      </c>
      <c r="N570" t="s">
        <v>9820</v>
      </c>
      <c r="O570" t="s">
        <v>9820</v>
      </c>
      <c r="P570" t="s">
        <v>9821</v>
      </c>
      <c r="Q570">
        <v>1</v>
      </c>
      <c r="R570" t="s">
        <v>3397</v>
      </c>
      <c r="AC570" t="s">
        <v>4345</v>
      </c>
      <c r="AE570" t="s">
        <v>3394</v>
      </c>
      <c r="AK570" t="s">
        <v>3394</v>
      </c>
      <c r="AM570" t="s">
        <v>3394</v>
      </c>
      <c r="AN570" t="s">
        <v>3394</v>
      </c>
      <c r="AO570" t="s">
        <v>3394</v>
      </c>
      <c r="AP570" t="s">
        <v>3394</v>
      </c>
      <c r="AQ570" t="s">
        <v>3394</v>
      </c>
      <c r="AR570" t="s">
        <v>3394</v>
      </c>
      <c r="AS570" t="s">
        <v>3394</v>
      </c>
      <c r="AT570" t="s">
        <v>3394</v>
      </c>
      <c r="AU570" t="s">
        <v>3394</v>
      </c>
      <c r="AV570" t="s">
        <v>3394</v>
      </c>
      <c r="AW570" t="s">
        <v>3394</v>
      </c>
      <c r="AX570" t="s">
        <v>3394</v>
      </c>
      <c r="AZ570" t="s">
        <v>3394</v>
      </c>
    </row>
    <row r="571" spans="1:52" x14ac:dyDescent="0.3">
      <c r="A571" s="1" t="s">
        <v>4430</v>
      </c>
      <c r="B571" t="s">
        <v>4431</v>
      </c>
      <c r="C571" t="s">
        <v>492</v>
      </c>
      <c r="D571" t="s">
        <v>69</v>
      </c>
      <c r="F571" t="s">
        <v>3393</v>
      </c>
      <c r="G571" t="s">
        <v>3394</v>
      </c>
      <c r="H571" t="s">
        <v>3393</v>
      </c>
      <c r="I571" t="s">
        <v>3395</v>
      </c>
      <c r="J571" t="s">
        <v>3395</v>
      </c>
      <c r="K571" t="s">
        <v>3394</v>
      </c>
      <c r="L571" t="s">
        <v>3965</v>
      </c>
      <c r="M571" t="s">
        <v>9820</v>
      </c>
      <c r="N571" t="s">
        <v>9820</v>
      </c>
      <c r="O571" t="s">
        <v>9820</v>
      </c>
      <c r="P571" t="s">
        <v>9821</v>
      </c>
      <c r="Q571">
        <v>1</v>
      </c>
      <c r="R571" t="s">
        <v>3397</v>
      </c>
      <c r="AC571" t="s">
        <v>4345</v>
      </c>
      <c r="AE571" t="s">
        <v>3394</v>
      </c>
      <c r="AK571" t="s">
        <v>3394</v>
      </c>
      <c r="AM571" t="s">
        <v>3394</v>
      </c>
      <c r="AN571" t="s">
        <v>3394</v>
      </c>
      <c r="AO571" t="s">
        <v>3394</v>
      </c>
      <c r="AP571" t="s">
        <v>3394</v>
      </c>
      <c r="AQ571" t="s">
        <v>3394</v>
      </c>
      <c r="AR571" t="s">
        <v>3394</v>
      </c>
      <c r="AS571" t="s">
        <v>3394</v>
      </c>
      <c r="AT571" t="s">
        <v>3394</v>
      </c>
      <c r="AU571" t="s">
        <v>3394</v>
      </c>
      <c r="AV571" t="s">
        <v>3394</v>
      </c>
      <c r="AW571" t="s">
        <v>3394</v>
      </c>
      <c r="AX571" t="s">
        <v>3394</v>
      </c>
      <c r="AZ571" t="s">
        <v>3394</v>
      </c>
    </row>
    <row r="572" spans="1:52" x14ac:dyDescent="0.3">
      <c r="A572" s="1" t="s">
        <v>4432</v>
      </c>
      <c r="B572" t="s">
        <v>4433</v>
      </c>
      <c r="C572" t="s">
        <v>492</v>
      </c>
      <c r="D572" t="s">
        <v>69</v>
      </c>
      <c r="F572" t="s">
        <v>3393</v>
      </c>
      <c r="G572" t="s">
        <v>3394</v>
      </c>
      <c r="H572" t="s">
        <v>3393</v>
      </c>
      <c r="I572" t="s">
        <v>3395</v>
      </c>
      <c r="J572" t="s">
        <v>3395</v>
      </c>
      <c r="K572" t="s">
        <v>3394</v>
      </c>
      <c r="L572" t="s">
        <v>3965</v>
      </c>
      <c r="M572" t="s">
        <v>9820</v>
      </c>
      <c r="N572" t="s">
        <v>9820</v>
      </c>
      <c r="O572" t="s">
        <v>9820</v>
      </c>
      <c r="P572" t="s">
        <v>9821</v>
      </c>
      <c r="Q572">
        <v>1</v>
      </c>
      <c r="R572" t="s">
        <v>3397</v>
      </c>
      <c r="AC572" t="s">
        <v>4345</v>
      </c>
      <c r="AE572" t="s">
        <v>3394</v>
      </c>
      <c r="AK572" t="s">
        <v>3394</v>
      </c>
      <c r="AM572" t="s">
        <v>3394</v>
      </c>
      <c r="AN572" t="s">
        <v>3394</v>
      </c>
      <c r="AO572" t="s">
        <v>3394</v>
      </c>
      <c r="AP572" t="s">
        <v>3394</v>
      </c>
      <c r="AQ572" t="s">
        <v>3394</v>
      </c>
      <c r="AR572" t="s">
        <v>3394</v>
      </c>
      <c r="AS572" t="s">
        <v>3394</v>
      </c>
      <c r="AT572" t="s">
        <v>3394</v>
      </c>
      <c r="AU572" t="s">
        <v>3394</v>
      </c>
      <c r="AV572" t="s">
        <v>3394</v>
      </c>
      <c r="AW572" t="s">
        <v>3394</v>
      </c>
      <c r="AX572" t="s">
        <v>3394</v>
      </c>
      <c r="AZ572" t="s">
        <v>3394</v>
      </c>
    </row>
    <row r="573" spans="1:52" x14ac:dyDescent="0.3">
      <c r="A573" s="1" t="s">
        <v>4434</v>
      </c>
      <c r="B573" t="s">
        <v>4435</v>
      </c>
      <c r="C573" t="s">
        <v>492</v>
      </c>
      <c r="D573" t="s">
        <v>69</v>
      </c>
      <c r="F573" t="s">
        <v>3393</v>
      </c>
      <c r="G573" t="s">
        <v>3394</v>
      </c>
      <c r="H573" t="s">
        <v>3393</v>
      </c>
      <c r="I573" t="s">
        <v>3395</v>
      </c>
      <c r="J573" t="s">
        <v>3395</v>
      </c>
      <c r="K573" t="s">
        <v>3394</v>
      </c>
      <c r="L573" t="s">
        <v>3965</v>
      </c>
      <c r="M573" t="s">
        <v>9820</v>
      </c>
      <c r="N573" t="s">
        <v>9820</v>
      </c>
      <c r="O573" t="s">
        <v>9820</v>
      </c>
      <c r="P573" t="s">
        <v>9821</v>
      </c>
      <c r="Q573">
        <v>1</v>
      </c>
      <c r="R573" t="s">
        <v>3397</v>
      </c>
      <c r="AC573" t="s">
        <v>4345</v>
      </c>
      <c r="AE573" t="s">
        <v>3394</v>
      </c>
      <c r="AK573" t="s">
        <v>3394</v>
      </c>
      <c r="AM573" t="s">
        <v>3394</v>
      </c>
      <c r="AN573" t="s">
        <v>3394</v>
      </c>
      <c r="AO573" t="s">
        <v>3394</v>
      </c>
      <c r="AP573" t="s">
        <v>3394</v>
      </c>
      <c r="AQ573" t="s">
        <v>3394</v>
      </c>
      <c r="AR573" t="s">
        <v>3394</v>
      </c>
      <c r="AS573" t="s">
        <v>3394</v>
      </c>
      <c r="AT573" t="s">
        <v>3394</v>
      </c>
      <c r="AU573" t="s">
        <v>3394</v>
      </c>
      <c r="AV573" t="s">
        <v>3394</v>
      </c>
      <c r="AW573" t="s">
        <v>3394</v>
      </c>
      <c r="AX573" t="s">
        <v>3394</v>
      </c>
      <c r="AZ573" t="s">
        <v>3394</v>
      </c>
    </row>
    <row r="574" spans="1:52" x14ac:dyDescent="0.3">
      <c r="A574" s="1" t="s">
        <v>4436</v>
      </c>
      <c r="B574" t="s">
        <v>4437</v>
      </c>
      <c r="C574" t="s">
        <v>492</v>
      </c>
      <c r="D574" t="s">
        <v>69</v>
      </c>
      <c r="F574" t="s">
        <v>3393</v>
      </c>
      <c r="G574" t="s">
        <v>3394</v>
      </c>
      <c r="H574" t="s">
        <v>3393</v>
      </c>
      <c r="I574" t="s">
        <v>3395</v>
      </c>
      <c r="J574" t="s">
        <v>3395</v>
      </c>
      <c r="K574" t="s">
        <v>3394</v>
      </c>
      <c r="L574" t="s">
        <v>3965</v>
      </c>
      <c r="M574" t="s">
        <v>9820</v>
      </c>
      <c r="N574" t="s">
        <v>9820</v>
      </c>
      <c r="O574" t="s">
        <v>9820</v>
      </c>
      <c r="P574" t="s">
        <v>9821</v>
      </c>
      <c r="Q574">
        <v>1</v>
      </c>
      <c r="R574" t="s">
        <v>3397</v>
      </c>
      <c r="AC574" t="s">
        <v>4345</v>
      </c>
      <c r="AE574" t="s">
        <v>3394</v>
      </c>
      <c r="AK574" t="s">
        <v>3394</v>
      </c>
      <c r="AM574" t="s">
        <v>3394</v>
      </c>
      <c r="AN574" t="s">
        <v>3394</v>
      </c>
      <c r="AO574" t="s">
        <v>3394</v>
      </c>
      <c r="AP574" t="s">
        <v>3394</v>
      </c>
      <c r="AQ574" t="s">
        <v>3394</v>
      </c>
      <c r="AR574" t="s">
        <v>3394</v>
      </c>
      <c r="AS574" t="s">
        <v>3394</v>
      </c>
      <c r="AT574" t="s">
        <v>3394</v>
      </c>
      <c r="AU574" t="s">
        <v>3394</v>
      </c>
      <c r="AV574" t="s">
        <v>3394</v>
      </c>
      <c r="AW574" t="s">
        <v>3394</v>
      </c>
      <c r="AX574" t="s">
        <v>3394</v>
      </c>
      <c r="AZ574" t="s">
        <v>3394</v>
      </c>
    </row>
    <row r="575" spans="1:52" x14ac:dyDescent="0.3">
      <c r="A575" s="1" t="s">
        <v>4438</v>
      </c>
      <c r="B575" t="s">
        <v>4439</v>
      </c>
      <c r="C575" t="s">
        <v>492</v>
      </c>
      <c r="D575" t="s">
        <v>69</v>
      </c>
      <c r="F575" t="s">
        <v>3393</v>
      </c>
      <c r="G575" t="s">
        <v>3394</v>
      </c>
      <c r="H575" t="s">
        <v>3393</v>
      </c>
      <c r="I575" t="s">
        <v>3395</v>
      </c>
      <c r="J575" t="s">
        <v>3395</v>
      </c>
      <c r="K575" t="s">
        <v>3394</v>
      </c>
      <c r="L575" t="s">
        <v>3965</v>
      </c>
      <c r="M575" t="s">
        <v>9820</v>
      </c>
      <c r="N575" t="s">
        <v>9820</v>
      </c>
      <c r="O575" t="s">
        <v>9820</v>
      </c>
      <c r="P575" t="s">
        <v>9821</v>
      </c>
      <c r="Q575">
        <v>1</v>
      </c>
      <c r="R575" t="s">
        <v>3397</v>
      </c>
      <c r="AC575" t="s">
        <v>4345</v>
      </c>
      <c r="AE575" t="s">
        <v>3394</v>
      </c>
      <c r="AK575" t="s">
        <v>3394</v>
      </c>
      <c r="AM575" t="s">
        <v>3394</v>
      </c>
      <c r="AN575" t="s">
        <v>3394</v>
      </c>
      <c r="AO575" t="s">
        <v>3394</v>
      </c>
      <c r="AP575" t="s">
        <v>3394</v>
      </c>
      <c r="AQ575" t="s">
        <v>3394</v>
      </c>
      <c r="AR575" t="s">
        <v>3394</v>
      </c>
      <c r="AS575" t="s">
        <v>3394</v>
      </c>
      <c r="AT575" t="s">
        <v>3394</v>
      </c>
      <c r="AU575" t="s">
        <v>3394</v>
      </c>
      <c r="AV575" t="s">
        <v>3394</v>
      </c>
      <c r="AW575" t="s">
        <v>3394</v>
      </c>
      <c r="AX575" t="s">
        <v>3394</v>
      </c>
      <c r="AZ575" t="s">
        <v>3394</v>
      </c>
    </row>
    <row r="576" spans="1:52" x14ac:dyDescent="0.3">
      <c r="A576" s="1" t="s">
        <v>4440</v>
      </c>
      <c r="B576" t="s">
        <v>4441</v>
      </c>
      <c r="C576" t="s">
        <v>492</v>
      </c>
      <c r="D576" t="s">
        <v>69</v>
      </c>
      <c r="F576" t="s">
        <v>3393</v>
      </c>
      <c r="G576" t="s">
        <v>3394</v>
      </c>
      <c r="H576" t="s">
        <v>3393</v>
      </c>
      <c r="I576" t="s">
        <v>3395</v>
      </c>
      <c r="J576" t="s">
        <v>3395</v>
      </c>
      <c r="K576" t="s">
        <v>3394</v>
      </c>
      <c r="L576" t="s">
        <v>3965</v>
      </c>
      <c r="M576" t="s">
        <v>9820</v>
      </c>
      <c r="N576" t="s">
        <v>9820</v>
      </c>
      <c r="O576" t="s">
        <v>9820</v>
      </c>
      <c r="P576" t="s">
        <v>9821</v>
      </c>
      <c r="Q576">
        <v>1</v>
      </c>
      <c r="R576" t="s">
        <v>3397</v>
      </c>
      <c r="AC576" t="s">
        <v>4345</v>
      </c>
      <c r="AE576" t="s">
        <v>3394</v>
      </c>
      <c r="AK576" t="s">
        <v>3394</v>
      </c>
      <c r="AM576" t="s">
        <v>3394</v>
      </c>
      <c r="AN576" t="s">
        <v>3394</v>
      </c>
      <c r="AO576" t="s">
        <v>3394</v>
      </c>
      <c r="AP576" t="s">
        <v>3394</v>
      </c>
      <c r="AQ576" t="s">
        <v>3394</v>
      </c>
      <c r="AR576" t="s">
        <v>3394</v>
      </c>
      <c r="AS576" t="s">
        <v>3394</v>
      </c>
      <c r="AT576" t="s">
        <v>3394</v>
      </c>
      <c r="AU576" t="s">
        <v>3394</v>
      </c>
      <c r="AV576" t="s">
        <v>3394</v>
      </c>
      <c r="AW576" t="s">
        <v>3394</v>
      </c>
      <c r="AX576" t="s">
        <v>3394</v>
      </c>
      <c r="AZ576" t="s">
        <v>3394</v>
      </c>
    </row>
    <row r="577" spans="1:52" x14ac:dyDescent="0.3">
      <c r="A577" s="1" t="s">
        <v>4442</v>
      </c>
      <c r="B577" t="s">
        <v>4443</v>
      </c>
      <c r="C577" t="s">
        <v>492</v>
      </c>
      <c r="D577" t="s">
        <v>69</v>
      </c>
      <c r="F577" t="s">
        <v>3393</v>
      </c>
      <c r="G577" t="s">
        <v>3394</v>
      </c>
      <c r="H577" t="s">
        <v>3393</v>
      </c>
      <c r="I577" t="s">
        <v>3395</v>
      </c>
      <c r="J577" t="s">
        <v>3395</v>
      </c>
      <c r="K577" t="s">
        <v>3394</v>
      </c>
      <c r="L577" t="s">
        <v>3965</v>
      </c>
      <c r="M577" t="s">
        <v>9820</v>
      </c>
      <c r="N577" t="s">
        <v>9820</v>
      </c>
      <c r="O577" t="s">
        <v>9820</v>
      </c>
      <c r="P577" t="s">
        <v>9821</v>
      </c>
      <c r="Q577">
        <v>1</v>
      </c>
      <c r="R577" t="s">
        <v>3397</v>
      </c>
      <c r="AC577" t="s">
        <v>4345</v>
      </c>
      <c r="AE577" t="s">
        <v>3394</v>
      </c>
      <c r="AK577" t="s">
        <v>3394</v>
      </c>
      <c r="AM577" t="s">
        <v>3394</v>
      </c>
      <c r="AN577" t="s">
        <v>3394</v>
      </c>
      <c r="AO577" t="s">
        <v>3394</v>
      </c>
      <c r="AP577" t="s">
        <v>3394</v>
      </c>
      <c r="AQ577" t="s">
        <v>3394</v>
      </c>
      <c r="AR577" t="s">
        <v>3394</v>
      </c>
      <c r="AS577" t="s">
        <v>3394</v>
      </c>
      <c r="AT577" t="s">
        <v>3394</v>
      </c>
      <c r="AU577" t="s">
        <v>3394</v>
      </c>
      <c r="AV577" t="s">
        <v>3394</v>
      </c>
      <c r="AW577" t="s">
        <v>3394</v>
      </c>
      <c r="AX577" t="s">
        <v>3394</v>
      </c>
      <c r="AZ577" t="s">
        <v>3394</v>
      </c>
    </row>
    <row r="578" spans="1:52" x14ac:dyDescent="0.3">
      <c r="A578" s="1" t="s">
        <v>4444</v>
      </c>
      <c r="B578" t="s">
        <v>4445</v>
      </c>
      <c r="C578" t="s">
        <v>492</v>
      </c>
      <c r="D578" t="s">
        <v>69</v>
      </c>
      <c r="F578" t="s">
        <v>3393</v>
      </c>
      <c r="G578" t="s">
        <v>3394</v>
      </c>
      <c r="H578" t="s">
        <v>3393</v>
      </c>
      <c r="I578" t="s">
        <v>3395</v>
      </c>
      <c r="J578" t="s">
        <v>3395</v>
      </c>
      <c r="K578" t="s">
        <v>3394</v>
      </c>
      <c r="L578" t="s">
        <v>3965</v>
      </c>
      <c r="M578" t="s">
        <v>9820</v>
      </c>
      <c r="N578" t="s">
        <v>9820</v>
      </c>
      <c r="O578" t="s">
        <v>9820</v>
      </c>
      <c r="P578" t="s">
        <v>9821</v>
      </c>
      <c r="Q578">
        <v>1</v>
      </c>
      <c r="R578" t="s">
        <v>3397</v>
      </c>
      <c r="AC578" t="s">
        <v>4345</v>
      </c>
      <c r="AE578" t="s">
        <v>3394</v>
      </c>
      <c r="AK578" t="s">
        <v>3394</v>
      </c>
      <c r="AM578" t="s">
        <v>3394</v>
      </c>
      <c r="AN578" t="s">
        <v>3394</v>
      </c>
      <c r="AO578" t="s">
        <v>3394</v>
      </c>
      <c r="AP578" t="s">
        <v>3394</v>
      </c>
      <c r="AQ578" t="s">
        <v>3394</v>
      </c>
      <c r="AR578" t="s">
        <v>3394</v>
      </c>
      <c r="AS578" t="s">
        <v>3394</v>
      </c>
      <c r="AT578" t="s">
        <v>3394</v>
      </c>
      <c r="AU578" t="s">
        <v>3394</v>
      </c>
      <c r="AV578" t="s">
        <v>3394</v>
      </c>
      <c r="AW578" t="s">
        <v>3394</v>
      </c>
      <c r="AX578" t="s">
        <v>3394</v>
      </c>
      <c r="AZ578" t="s">
        <v>3394</v>
      </c>
    </row>
    <row r="579" spans="1:52" x14ac:dyDescent="0.3">
      <c r="A579" s="1" t="s">
        <v>4446</v>
      </c>
      <c r="B579" t="s">
        <v>4447</v>
      </c>
      <c r="C579" t="s">
        <v>538</v>
      </c>
      <c r="D579" t="s">
        <v>67</v>
      </c>
      <c r="F579" t="s">
        <v>3393</v>
      </c>
      <c r="G579" t="s">
        <v>3394</v>
      </c>
      <c r="H579" t="s">
        <v>3393</v>
      </c>
      <c r="I579" t="s">
        <v>3395</v>
      </c>
      <c r="J579" t="s">
        <v>3395</v>
      </c>
      <c r="K579" t="s">
        <v>3394</v>
      </c>
      <c r="L579" t="s">
        <v>4448</v>
      </c>
      <c r="M579" t="s">
        <v>9820</v>
      </c>
      <c r="N579" t="s">
        <v>9820</v>
      </c>
      <c r="O579" t="s">
        <v>9820</v>
      </c>
      <c r="P579" t="s">
        <v>9821</v>
      </c>
      <c r="Q579">
        <v>1</v>
      </c>
      <c r="R579" t="s">
        <v>3397</v>
      </c>
      <c r="AC579" t="s">
        <v>4345</v>
      </c>
      <c r="AE579" t="s">
        <v>3394</v>
      </c>
      <c r="AK579" t="s">
        <v>3394</v>
      </c>
      <c r="AM579" t="s">
        <v>3394</v>
      </c>
      <c r="AN579" t="s">
        <v>3394</v>
      </c>
      <c r="AO579" t="s">
        <v>3394</v>
      </c>
      <c r="AP579" t="s">
        <v>3394</v>
      </c>
      <c r="AQ579" t="s">
        <v>3394</v>
      </c>
      <c r="AR579" t="s">
        <v>3394</v>
      </c>
      <c r="AS579" t="s">
        <v>3394</v>
      </c>
      <c r="AT579" t="s">
        <v>3394</v>
      </c>
      <c r="AU579" t="s">
        <v>3394</v>
      </c>
      <c r="AV579" t="s">
        <v>3394</v>
      </c>
      <c r="AW579" t="s">
        <v>3394</v>
      </c>
      <c r="AX579" t="s">
        <v>3394</v>
      </c>
      <c r="AZ579" t="s">
        <v>3394</v>
      </c>
    </row>
    <row r="580" spans="1:52" x14ac:dyDescent="0.3">
      <c r="A580" s="1" t="s">
        <v>4449</v>
      </c>
      <c r="B580" t="s">
        <v>4450</v>
      </c>
      <c r="C580" t="s">
        <v>492</v>
      </c>
      <c r="D580" t="s">
        <v>69</v>
      </c>
      <c r="F580" t="s">
        <v>3393</v>
      </c>
      <c r="G580" t="s">
        <v>3394</v>
      </c>
      <c r="H580" t="s">
        <v>3393</v>
      </c>
      <c r="I580" t="s">
        <v>3395</v>
      </c>
      <c r="J580" t="s">
        <v>3395</v>
      </c>
      <c r="K580" t="s">
        <v>3394</v>
      </c>
      <c r="L580" t="s">
        <v>3965</v>
      </c>
      <c r="M580" t="s">
        <v>9820</v>
      </c>
      <c r="N580" t="s">
        <v>9820</v>
      </c>
      <c r="O580" t="s">
        <v>9820</v>
      </c>
      <c r="P580" t="s">
        <v>9821</v>
      </c>
      <c r="Q580">
        <v>1</v>
      </c>
      <c r="R580" t="s">
        <v>3397</v>
      </c>
      <c r="AC580" t="s">
        <v>4345</v>
      </c>
      <c r="AE580" t="s">
        <v>3394</v>
      </c>
      <c r="AK580" t="s">
        <v>3394</v>
      </c>
      <c r="AM580" t="s">
        <v>3394</v>
      </c>
      <c r="AN580" t="s">
        <v>3394</v>
      </c>
      <c r="AO580" t="s">
        <v>3394</v>
      </c>
      <c r="AP580" t="s">
        <v>3394</v>
      </c>
      <c r="AQ580" t="s">
        <v>3394</v>
      </c>
      <c r="AR580" t="s">
        <v>3394</v>
      </c>
      <c r="AS580" t="s">
        <v>3394</v>
      </c>
      <c r="AT580" t="s">
        <v>3394</v>
      </c>
      <c r="AU580" t="s">
        <v>3394</v>
      </c>
      <c r="AV580" t="s">
        <v>3394</v>
      </c>
      <c r="AW580" t="s">
        <v>3394</v>
      </c>
      <c r="AX580" t="s">
        <v>3394</v>
      </c>
      <c r="AZ580" t="s">
        <v>3394</v>
      </c>
    </row>
    <row r="581" spans="1:52" x14ac:dyDescent="0.3">
      <c r="A581" s="1" t="s">
        <v>4451</v>
      </c>
      <c r="B581" t="s">
        <v>4452</v>
      </c>
      <c r="C581" t="s">
        <v>492</v>
      </c>
      <c r="D581" t="s">
        <v>69</v>
      </c>
      <c r="F581" t="s">
        <v>3393</v>
      </c>
      <c r="G581" t="s">
        <v>3394</v>
      </c>
      <c r="H581" t="s">
        <v>3393</v>
      </c>
      <c r="I581" t="s">
        <v>3395</v>
      </c>
      <c r="J581" t="s">
        <v>3395</v>
      </c>
      <c r="K581" t="s">
        <v>3394</v>
      </c>
      <c r="L581" t="s">
        <v>3965</v>
      </c>
      <c r="M581" t="s">
        <v>9820</v>
      </c>
      <c r="N581" t="s">
        <v>9820</v>
      </c>
      <c r="O581" t="s">
        <v>9820</v>
      </c>
      <c r="P581" t="s">
        <v>9821</v>
      </c>
      <c r="Q581">
        <v>1</v>
      </c>
      <c r="R581" t="s">
        <v>3397</v>
      </c>
      <c r="AC581" t="s">
        <v>4345</v>
      </c>
      <c r="AE581" t="s">
        <v>3394</v>
      </c>
      <c r="AK581" t="s">
        <v>3394</v>
      </c>
      <c r="AM581" t="s">
        <v>3394</v>
      </c>
      <c r="AN581" t="s">
        <v>3394</v>
      </c>
      <c r="AO581" t="s">
        <v>3394</v>
      </c>
      <c r="AP581" t="s">
        <v>3394</v>
      </c>
      <c r="AQ581" t="s">
        <v>3394</v>
      </c>
      <c r="AR581" t="s">
        <v>3394</v>
      </c>
      <c r="AS581" t="s">
        <v>3394</v>
      </c>
      <c r="AT581" t="s">
        <v>3394</v>
      </c>
      <c r="AU581" t="s">
        <v>3394</v>
      </c>
      <c r="AV581" t="s">
        <v>3394</v>
      </c>
      <c r="AW581" t="s">
        <v>3394</v>
      </c>
      <c r="AX581" t="s">
        <v>3394</v>
      </c>
      <c r="AZ581" t="s">
        <v>3394</v>
      </c>
    </row>
    <row r="582" spans="1:52" x14ac:dyDescent="0.3">
      <c r="A582" s="1" t="s">
        <v>4453</v>
      </c>
      <c r="B582" t="s">
        <v>4454</v>
      </c>
      <c r="C582" t="s">
        <v>538</v>
      </c>
      <c r="D582" t="s">
        <v>67</v>
      </c>
      <c r="F582" t="s">
        <v>3393</v>
      </c>
      <c r="G582" t="s">
        <v>3394</v>
      </c>
      <c r="H582" t="s">
        <v>3393</v>
      </c>
      <c r="I582" t="s">
        <v>3395</v>
      </c>
      <c r="J582" t="s">
        <v>3395</v>
      </c>
      <c r="K582" t="s">
        <v>3394</v>
      </c>
      <c r="L582" t="s">
        <v>3396</v>
      </c>
      <c r="M582" t="s">
        <v>9820</v>
      </c>
      <c r="N582" t="s">
        <v>9820</v>
      </c>
      <c r="O582" t="s">
        <v>9820</v>
      </c>
      <c r="P582" t="s">
        <v>9821</v>
      </c>
      <c r="Q582">
        <v>1</v>
      </c>
      <c r="R582" t="s">
        <v>3397</v>
      </c>
      <c r="AC582" t="s">
        <v>4345</v>
      </c>
      <c r="AE582" t="s">
        <v>3394</v>
      </c>
      <c r="AK582" t="s">
        <v>3394</v>
      </c>
      <c r="AM582" t="s">
        <v>3394</v>
      </c>
      <c r="AN582" t="s">
        <v>3394</v>
      </c>
      <c r="AO582" t="s">
        <v>3394</v>
      </c>
      <c r="AP582" t="s">
        <v>3394</v>
      </c>
      <c r="AQ582" t="s">
        <v>3394</v>
      </c>
      <c r="AR582" t="s">
        <v>3394</v>
      </c>
      <c r="AS582" t="s">
        <v>3394</v>
      </c>
      <c r="AT582" t="s">
        <v>3394</v>
      </c>
      <c r="AU582" t="s">
        <v>3394</v>
      </c>
      <c r="AV582" t="s">
        <v>3394</v>
      </c>
      <c r="AW582" t="s">
        <v>3394</v>
      </c>
      <c r="AX582" t="s">
        <v>3394</v>
      </c>
      <c r="AZ582" t="s">
        <v>3394</v>
      </c>
    </row>
    <row r="583" spans="1:52" x14ac:dyDescent="0.3">
      <c r="A583" s="1" t="s">
        <v>4455</v>
      </c>
      <c r="B583" t="s">
        <v>4456</v>
      </c>
      <c r="C583" t="s">
        <v>492</v>
      </c>
      <c r="D583" t="s">
        <v>69</v>
      </c>
      <c r="F583" t="s">
        <v>3393</v>
      </c>
      <c r="G583" t="s">
        <v>3394</v>
      </c>
      <c r="H583" t="s">
        <v>3393</v>
      </c>
      <c r="I583" t="s">
        <v>3395</v>
      </c>
      <c r="J583" t="s">
        <v>3395</v>
      </c>
      <c r="K583" t="s">
        <v>3394</v>
      </c>
      <c r="L583" t="s">
        <v>3396</v>
      </c>
      <c r="M583" t="s">
        <v>9820</v>
      </c>
      <c r="N583" t="s">
        <v>9820</v>
      </c>
      <c r="O583" t="s">
        <v>9820</v>
      </c>
      <c r="P583" t="s">
        <v>9821</v>
      </c>
      <c r="Q583">
        <v>1</v>
      </c>
      <c r="R583" t="s">
        <v>3397</v>
      </c>
      <c r="AC583" t="s">
        <v>4345</v>
      </c>
      <c r="AE583" t="s">
        <v>3394</v>
      </c>
      <c r="AK583" t="s">
        <v>3394</v>
      </c>
      <c r="AM583" t="s">
        <v>3394</v>
      </c>
      <c r="AN583" t="s">
        <v>3394</v>
      </c>
      <c r="AO583" t="s">
        <v>3394</v>
      </c>
      <c r="AP583" t="s">
        <v>3394</v>
      </c>
      <c r="AQ583" t="s">
        <v>3394</v>
      </c>
      <c r="AR583" t="s">
        <v>3394</v>
      </c>
      <c r="AS583" t="s">
        <v>3394</v>
      </c>
      <c r="AT583" t="s">
        <v>3394</v>
      </c>
      <c r="AU583" t="s">
        <v>3394</v>
      </c>
      <c r="AV583" t="s">
        <v>3394</v>
      </c>
      <c r="AW583" t="s">
        <v>3394</v>
      </c>
      <c r="AX583" t="s">
        <v>3394</v>
      </c>
      <c r="AZ583" t="s">
        <v>3394</v>
      </c>
    </row>
    <row r="584" spans="1:52" x14ac:dyDescent="0.3">
      <c r="A584" s="1" t="s">
        <v>4457</v>
      </c>
      <c r="B584" t="s">
        <v>4458</v>
      </c>
      <c r="C584" t="s">
        <v>538</v>
      </c>
      <c r="D584" t="s">
        <v>67</v>
      </c>
      <c r="F584" t="s">
        <v>3393</v>
      </c>
      <c r="G584" t="s">
        <v>3394</v>
      </c>
      <c r="H584" t="s">
        <v>3393</v>
      </c>
      <c r="I584" t="s">
        <v>3395</v>
      </c>
      <c r="J584" t="s">
        <v>3395</v>
      </c>
      <c r="K584" t="s">
        <v>3394</v>
      </c>
      <c r="L584" t="s">
        <v>4448</v>
      </c>
      <c r="M584" t="s">
        <v>9820</v>
      </c>
      <c r="N584" t="s">
        <v>9820</v>
      </c>
      <c r="O584" t="s">
        <v>9820</v>
      </c>
      <c r="P584" t="s">
        <v>9821</v>
      </c>
      <c r="Q584">
        <v>1</v>
      </c>
      <c r="R584" t="s">
        <v>3397</v>
      </c>
      <c r="AC584" t="s">
        <v>4345</v>
      </c>
      <c r="AE584" t="s">
        <v>3394</v>
      </c>
      <c r="AK584" t="s">
        <v>3394</v>
      </c>
      <c r="AM584" t="s">
        <v>3394</v>
      </c>
      <c r="AN584" t="s">
        <v>3394</v>
      </c>
      <c r="AO584" t="s">
        <v>3394</v>
      </c>
      <c r="AP584" t="s">
        <v>3394</v>
      </c>
      <c r="AQ584" t="s">
        <v>3394</v>
      </c>
      <c r="AR584" t="s">
        <v>3394</v>
      </c>
      <c r="AS584" t="s">
        <v>3394</v>
      </c>
      <c r="AT584" t="s">
        <v>3394</v>
      </c>
      <c r="AU584" t="s">
        <v>3394</v>
      </c>
      <c r="AV584" t="s">
        <v>3394</v>
      </c>
      <c r="AW584" t="s">
        <v>3394</v>
      </c>
      <c r="AX584" t="s">
        <v>3394</v>
      </c>
      <c r="AZ584" t="s">
        <v>3394</v>
      </c>
    </row>
    <row r="585" spans="1:52" x14ac:dyDescent="0.3">
      <c r="A585" s="1" t="s">
        <v>4459</v>
      </c>
      <c r="B585" t="s">
        <v>4460</v>
      </c>
      <c r="C585" t="s">
        <v>538</v>
      </c>
      <c r="D585" t="s">
        <v>67</v>
      </c>
      <c r="F585" t="s">
        <v>3393</v>
      </c>
      <c r="G585" t="s">
        <v>3394</v>
      </c>
      <c r="H585" t="s">
        <v>3393</v>
      </c>
      <c r="I585" t="s">
        <v>3395</v>
      </c>
      <c r="J585" t="s">
        <v>3395</v>
      </c>
      <c r="K585" t="s">
        <v>3394</v>
      </c>
      <c r="L585" t="s">
        <v>3396</v>
      </c>
      <c r="M585" t="s">
        <v>9820</v>
      </c>
      <c r="N585" t="s">
        <v>9820</v>
      </c>
      <c r="O585" t="s">
        <v>9820</v>
      </c>
      <c r="P585" t="s">
        <v>9821</v>
      </c>
      <c r="Q585">
        <v>1</v>
      </c>
      <c r="R585" t="s">
        <v>3397</v>
      </c>
      <c r="AC585" t="s">
        <v>4345</v>
      </c>
      <c r="AE585" t="s">
        <v>3394</v>
      </c>
      <c r="AK585" t="s">
        <v>3394</v>
      </c>
      <c r="AM585" t="s">
        <v>3394</v>
      </c>
      <c r="AN585" t="s">
        <v>3394</v>
      </c>
      <c r="AO585" t="s">
        <v>3394</v>
      </c>
      <c r="AP585" t="s">
        <v>3394</v>
      </c>
      <c r="AQ585" t="s">
        <v>3394</v>
      </c>
      <c r="AR585" t="s">
        <v>3394</v>
      </c>
      <c r="AS585" t="s">
        <v>3394</v>
      </c>
      <c r="AT585" t="s">
        <v>3394</v>
      </c>
      <c r="AU585" t="s">
        <v>3394</v>
      </c>
      <c r="AV585" t="s">
        <v>3394</v>
      </c>
      <c r="AW585" t="s">
        <v>3394</v>
      </c>
      <c r="AX585" t="s">
        <v>3394</v>
      </c>
      <c r="AZ585" t="s">
        <v>3394</v>
      </c>
    </row>
    <row r="586" spans="1:52" x14ac:dyDescent="0.3">
      <c r="A586" s="1" t="s">
        <v>4461</v>
      </c>
      <c r="B586" t="s">
        <v>4462</v>
      </c>
      <c r="C586" t="s">
        <v>492</v>
      </c>
      <c r="D586" t="s">
        <v>69</v>
      </c>
      <c r="F586" t="s">
        <v>3393</v>
      </c>
      <c r="G586" t="s">
        <v>3394</v>
      </c>
      <c r="H586" t="s">
        <v>3393</v>
      </c>
      <c r="I586" t="s">
        <v>3395</v>
      </c>
      <c r="J586" t="s">
        <v>3395</v>
      </c>
      <c r="K586" t="s">
        <v>3394</v>
      </c>
      <c r="L586" t="s">
        <v>3965</v>
      </c>
      <c r="M586" t="s">
        <v>9820</v>
      </c>
      <c r="N586" t="s">
        <v>9820</v>
      </c>
      <c r="O586" t="s">
        <v>9820</v>
      </c>
      <c r="P586" t="s">
        <v>9821</v>
      </c>
      <c r="Q586">
        <v>1</v>
      </c>
      <c r="R586" t="s">
        <v>3397</v>
      </c>
      <c r="AC586" t="s">
        <v>4345</v>
      </c>
      <c r="AE586" t="s">
        <v>3394</v>
      </c>
      <c r="AK586" t="s">
        <v>3394</v>
      </c>
      <c r="AM586" t="s">
        <v>3394</v>
      </c>
      <c r="AN586" t="s">
        <v>3394</v>
      </c>
      <c r="AO586" t="s">
        <v>3394</v>
      </c>
      <c r="AP586" t="s">
        <v>3394</v>
      </c>
      <c r="AQ586" t="s">
        <v>3394</v>
      </c>
      <c r="AR586" t="s">
        <v>3394</v>
      </c>
      <c r="AS586" t="s">
        <v>3394</v>
      </c>
      <c r="AT586" t="s">
        <v>3394</v>
      </c>
      <c r="AU586" t="s">
        <v>3394</v>
      </c>
      <c r="AV586" t="s">
        <v>3394</v>
      </c>
      <c r="AW586" t="s">
        <v>3394</v>
      </c>
      <c r="AX586" t="s">
        <v>3394</v>
      </c>
      <c r="AZ586" t="s">
        <v>3394</v>
      </c>
    </row>
    <row r="587" spans="1:52" x14ac:dyDescent="0.3">
      <c r="A587" s="1" t="s">
        <v>4463</v>
      </c>
      <c r="B587" t="s">
        <v>4464</v>
      </c>
      <c r="C587" t="s">
        <v>492</v>
      </c>
      <c r="D587" t="s">
        <v>69</v>
      </c>
      <c r="F587" t="s">
        <v>3393</v>
      </c>
      <c r="G587" t="s">
        <v>3394</v>
      </c>
      <c r="H587" t="s">
        <v>3393</v>
      </c>
      <c r="I587" t="s">
        <v>3395</v>
      </c>
      <c r="J587" t="s">
        <v>3395</v>
      </c>
      <c r="K587" t="s">
        <v>3394</v>
      </c>
      <c r="L587" t="s">
        <v>3965</v>
      </c>
      <c r="M587" t="s">
        <v>9820</v>
      </c>
      <c r="N587" t="s">
        <v>9820</v>
      </c>
      <c r="O587" t="s">
        <v>9820</v>
      </c>
      <c r="P587" t="s">
        <v>9821</v>
      </c>
      <c r="Q587">
        <v>1</v>
      </c>
      <c r="R587" t="s">
        <v>3397</v>
      </c>
      <c r="AC587" t="s">
        <v>4345</v>
      </c>
      <c r="AE587" t="s">
        <v>3394</v>
      </c>
      <c r="AK587" t="s">
        <v>3394</v>
      </c>
      <c r="AM587" t="s">
        <v>3394</v>
      </c>
      <c r="AN587" t="s">
        <v>3394</v>
      </c>
      <c r="AO587" t="s">
        <v>3394</v>
      </c>
      <c r="AP587" t="s">
        <v>3394</v>
      </c>
      <c r="AQ587" t="s">
        <v>3394</v>
      </c>
      <c r="AR587" t="s">
        <v>3394</v>
      </c>
      <c r="AS587" t="s">
        <v>3394</v>
      </c>
      <c r="AT587" t="s">
        <v>3394</v>
      </c>
      <c r="AU587" t="s">
        <v>3394</v>
      </c>
      <c r="AV587" t="s">
        <v>3394</v>
      </c>
      <c r="AW587" t="s">
        <v>3394</v>
      </c>
      <c r="AX587" t="s">
        <v>3394</v>
      </c>
      <c r="AZ587" t="s">
        <v>3394</v>
      </c>
    </row>
    <row r="588" spans="1:52" x14ac:dyDescent="0.3">
      <c r="A588" s="1" t="s">
        <v>4466</v>
      </c>
      <c r="B588" t="s">
        <v>4467</v>
      </c>
      <c r="C588" t="s">
        <v>4221</v>
      </c>
      <c r="D588" t="s">
        <v>4222</v>
      </c>
      <c r="F588" t="s">
        <v>3393</v>
      </c>
      <c r="G588" t="s">
        <v>3394</v>
      </c>
      <c r="H588" t="s">
        <v>3393</v>
      </c>
      <c r="I588" t="s">
        <v>3395</v>
      </c>
      <c r="J588" t="s">
        <v>3395</v>
      </c>
      <c r="K588" t="s">
        <v>3394</v>
      </c>
      <c r="L588" t="s">
        <v>3965</v>
      </c>
      <c r="M588" t="s">
        <v>9820</v>
      </c>
      <c r="N588" t="s">
        <v>9820</v>
      </c>
      <c r="O588" t="s">
        <v>9820</v>
      </c>
      <c r="P588" t="s">
        <v>9821</v>
      </c>
      <c r="Q588">
        <v>1</v>
      </c>
      <c r="R588" t="s">
        <v>3397</v>
      </c>
      <c r="AC588" t="s">
        <v>4345</v>
      </c>
      <c r="AE588" t="s">
        <v>3394</v>
      </c>
      <c r="AK588" t="s">
        <v>3394</v>
      </c>
      <c r="AM588" t="s">
        <v>3394</v>
      </c>
      <c r="AN588" t="s">
        <v>3394</v>
      </c>
      <c r="AO588" t="s">
        <v>3394</v>
      </c>
      <c r="AP588" t="s">
        <v>3394</v>
      </c>
      <c r="AQ588" t="s">
        <v>3394</v>
      </c>
      <c r="AR588" t="s">
        <v>3394</v>
      </c>
      <c r="AS588" t="s">
        <v>3394</v>
      </c>
      <c r="AT588" t="s">
        <v>3394</v>
      </c>
      <c r="AU588" t="s">
        <v>3394</v>
      </c>
      <c r="AV588" t="s">
        <v>3394</v>
      </c>
      <c r="AW588" t="s">
        <v>3394</v>
      </c>
      <c r="AX588" t="s">
        <v>3394</v>
      </c>
      <c r="AZ588" t="s">
        <v>3394</v>
      </c>
    </row>
    <row r="589" spans="1:52" x14ac:dyDescent="0.3">
      <c r="A589" s="1" t="s">
        <v>4468</v>
      </c>
      <c r="B589" t="s">
        <v>4469</v>
      </c>
      <c r="C589" t="s">
        <v>538</v>
      </c>
      <c r="D589" t="s">
        <v>67</v>
      </c>
      <c r="F589" t="s">
        <v>3393</v>
      </c>
      <c r="G589" t="s">
        <v>3394</v>
      </c>
      <c r="H589" t="s">
        <v>3393</v>
      </c>
      <c r="I589" t="s">
        <v>3395</v>
      </c>
      <c r="J589" t="s">
        <v>3395</v>
      </c>
      <c r="K589" t="s">
        <v>3394</v>
      </c>
      <c r="L589" t="s">
        <v>3396</v>
      </c>
      <c r="M589" t="s">
        <v>9820</v>
      </c>
      <c r="N589" t="s">
        <v>9820</v>
      </c>
      <c r="O589" t="s">
        <v>9820</v>
      </c>
      <c r="P589" t="s">
        <v>9821</v>
      </c>
      <c r="Q589">
        <v>1</v>
      </c>
      <c r="R589" t="s">
        <v>3397</v>
      </c>
      <c r="AC589" t="s">
        <v>4345</v>
      </c>
      <c r="AE589" t="s">
        <v>3394</v>
      </c>
      <c r="AK589" t="s">
        <v>3394</v>
      </c>
      <c r="AM589" t="s">
        <v>3394</v>
      </c>
      <c r="AN589" t="s">
        <v>3394</v>
      </c>
      <c r="AO589" t="s">
        <v>3394</v>
      </c>
      <c r="AP589" t="s">
        <v>3394</v>
      </c>
      <c r="AQ589" t="s">
        <v>3394</v>
      </c>
      <c r="AR589" t="s">
        <v>3394</v>
      </c>
      <c r="AS589" t="s">
        <v>3394</v>
      </c>
      <c r="AT589" t="s">
        <v>3394</v>
      </c>
      <c r="AU589" t="s">
        <v>3394</v>
      </c>
      <c r="AV589" t="s">
        <v>3394</v>
      </c>
      <c r="AW589" t="s">
        <v>3394</v>
      </c>
      <c r="AX589" t="s">
        <v>3394</v>
      </c>
      <c r="AZ589" t="s">
        <v>3394</v>
      </c>
    </row>
    <row r="590" spans="1:52" x14ac:dyDescent="0.3">
      <c r="A590" s="1" t="s">
        <v>4470</v>
      </c>
      <c r="B590" t="s">
        <v>4471</v>
      </c>
      <c r="C590" t="s">
        <v>538</v>
      </c>
      <c r="D590" t="s">
        <v>67</v>
      </c>
      <c r="F590" t="s">
        <v>3393</v>
      </c>
      <c r="G590" t="s">
        <v>3394</v>
      </c>
      <c r="H590" t="s">
        <v>3393</v>
      </c>
      <c r="I590" t="s">
        <v>3395</v>
      </c>
      <c r="J590" t="s">
        <v>3395</v>
      </c>
      <c r="K590" t="s">
        <v>3394</v>
      </c>
      <c r="L590" t="s">
        <v>3396</v>
      </c>
      <c r="M590" t="s">
        <v>9820</v>
      </c>
      <c r="N590" t="s">
        <v>9820</v>
      </c>
      <c r="O590" t="s">
        <v>9820</v>
      </c>
      <c r="P590" t="s">
        <v>9821</v>
      </c>
      <c r="Q590">
        <v>1</v>
      </c>
      <c r="R590" t="s">
        <v>3397</v>
      </c>
      <c r="AC590" t="s">
        <v>4345</v>
      </c>
      <c r="AE590" t="s">
        <v>3394</v>
      </c>
      <c r="AK590" t="s">
        <v>3394</v>
      </c>
      <c r="AM590" t="s">
        <v>3394</v>
      </c>
      <c r="AN590" t="s">
        <v>3394</v>
      </c>
      <c r="AO590" t="s">
        <v>3394</v>
      </c>
      <c r="AP590" t="s">
        <v>3394</v>
      </c>
      <c r="AQ590" t="s">
        <v>3394</v>
      </c>
      <c r="AR590" t="s">
        <v>3394</v>
      </c>
      <c r="AS590" t="s">
        <v>3394</v>
      </c>
      <c r="AT590" t="s">
        <v>3394</v>
      </c>
      <c r="AU590" t="s">
        <v>3394</v>
      </c>
      <c r="AV590" t="s">
        <v>3394</v>
      </c>
      <c r="AW590" t="s">
        <v>3394</v>
      </c>
      <c r="AX590" t="s">
        <v>3394</v>
      </c>
      <c r="AZ590" t="s">
        <v>3394</v>
      </c>
    </row>
    <row r="591" spans="1:52" x14ac:dyDescent="0.3">
      <c r="A591" s="1" t="s">
        <v>4472</v>
      </c>
      <c r="B591" t="s">
        <v>4473</v>
      </c>
      <c r="C591" t="s">
        <v>538</v>
      </c>
      <c r="D591" t="s">
        <v>67</v>
      </c>
      <c r="F591" t="s">
        <v>3393</v>
      </c>
      <c r="G591" t="s">
        <v>3394</v>
      </c>
      <c r="H591" t="s">
        <v>3393</v>
      </c>
      <c r="I591" t="s">
        <v>3395</v>
      </c>
      <c r="J591" t="s">
        <v>3395</v>
      </c>
      <c r="K591" t="s">
        <v>3394</v>
      </c>
      <c r="L591" t="s">
        <v>3396</v>
      </c>
      <c r="M591" t="s">
        <v>9820</v>
      </c>
      <c r="N591" t="s">
        <v>9820</v>
      </c>
      <c r="O591" t="s">
        <v>9820</v>
      </c>
      <c r="P591" t="s">
        <v>9821</v>
      </c>
      <c r="Q591">
        <v>1</v>
      </c>
      <c r="R591" t="s">
        <v>3397</v>
      </c>
      <c r="AC591" t="s">
        <v>4345</v>
      </c>
      <c r="AE591" t="s">
        <v>3394</v>
      </c>
      <c r="AK591" t="s">
        <v>3394</v>
      </c>
      <c r="AM591" t="s">
        <v>3394</v>
      </c>
      <c r="AN591" t="s">
        <v>3394</v>
      </c>
      <c r="AO591" t="s">
        <v>3394</v>
      </c>
      <c r="AP591" t="s">
        <v>3394</v>
      </c>
      <c r="AQ591" t="s">
        <v>3394</v>
      </c>
      <c r="AR591" t="s">
        <v>3394</v>
      </c>
      <c r="AS591" t="s">
        <v>3394</v>
      </c>
      <c r="AT591" t="s">
        <v>3394</v>
      </c>
      <c r="AU591" t="s">
        <v>3394</v>
      </c>
      <c r="AV591" t="s">
        <v>3394</v>
      </c>
      <c r="AW591" t="s">
        <v>3394</v>
      </c>
      <c r="AX591" t="s">
        <v>3394</v>
      </c>
      <c r="AZ591" t="s">
        <v>3394</v>
      </c>
    </row>
    <row r="592" spans="1:52" x14ac:dyDescent="0.3">
      <c r="A592" s="1" t="s">
        <v>4474</v>
      </c>
      <c r="B592" t="s">
        <v>4475</v>
      </c>
      <c r="C592" t="s">
        <v>538</v>
      </c>
      <c r="D592" t="s">
        <v>67</v>
      </c>
      <c r="F592" t="s">
        <v>3393</v>
      </c>
      <c r="G592" t="s">
        <v>3394</v>
      </c>
      <c r="H592" t="s">
        <v>3393</v>
      </c>
      <c r="I592" t="s">
        <v>3395</v>
      </c>
      <c r="J592" t="s">
        <v>3395</v>
      </c>
      <c r="K592" t="s">
        <v>3394</v>
      </c>
      <c r="L592" t="s">
        <v>3396</v>
      </c>
      <c r="M592" t="s">
        <v>9820</v>
      </c>
      <c r="N592" t="s">
        <v>9820</v>
      </c>
      <c r="O592" t="s">
        <v>9820</v>
      </c>
      <c r="P592" t="s">
        <v>9821</v>
      </c>
      <c r="Q592">
        <v>1</v>
      </c>
      <c r="R592" t="s">
        <v>3397</v>
      </c>
      <c r="AC592" t="s">
        <v>4345</v>
      </c>
      <c r="AE592" t="s">
        <v>3394</v>
      </c>
      <c r="AK592" t="s">
        <v>3394</v>
      </c>
      <c r="AM592" t="s">
        <v>3394</v>
      </c>
      <c r="AN592" t="s">
        <v>3394</v>
      </c>
      <c r="AO592" t="s">
        <v>3394</v>
      </c>
      <c r="AP592" t="s">
        <v>3394</v>
      </c>
      <c r="AQ592" t="s">
        <v>3394</v>
      </c>
      <c r="AR592" t="s">
        <v>3394</v>
      </c>
      <c r="AS592" t="s">
        <v>3394</v>
      </c>
      <c r="AT592" t="s">
        <v>3394</v>
      </c>
      <c r="AU592" t="s">
        <v>3394</v>
      </c>
      <c r="AV592" t="s">
        <v>3394</v>
      </c>
      <c r="AW592" t="s">
        <v>3394</v>
      </c>
      <c r="AX592" t="s">
        <v>3394</v>
      </c>
      <c r="AZ592" t="s">
        <v>3394</v>
      </c>
    </row>
    <row r="593" spans="1:52" x14ac:dyDescent="0.3">
      <c r="A593" s="1" t="s">
        <v>4476</v>
      </c>
      <c r="B593" t="s">
        <v>4477</v>
      </c>
      <c r="C593" t="s">
        <v>538</v>
      </c>
      <c r="D593" t="s">
        <v>67</v>
      </c>
      <c r="F593" t="s">
        <v>3393</v>
      </c>
      <c r="G593" t="s">
        <v>3394</v>
      </c>
      <c r="H593" t="s">
        <v>3393</v>
      </c>
      <c r="I593" t="s">
        <v>3395</v>
      </c>
      <c r="J593" t="s">
        <v>3395</v>
      </c>
      <c r="K593" t="s">
        <v>3394</v>
      </c>
      <c r="L593" t="s">
        <v>3396</v>
      </c>
      <c r="M593" t="s">
        <v>9820</v>
      </c>
      <c r="N593" t="s">
        <v>9820</v>
      </c>
      <c r="O593" t="s">
        <v>9820</v>
      </c>
      <c r="P593" t="s">
        <v>9821</v>
      </c>
      <c r="Q593">
        <v>1</v>
      </c>
      <c r="R593" t="s">
        <v>3397</v>
      </c>
      <c r="AC593" t="s">
        <v>4345</v>
      </c>
      <c r="AE593" t="s">
        <v>3394</v>
      </c>
      <c r="AK593" t="s">
        <v>3394</v>
      </c>
      <c r="AM593" t="s">
        <v>3394</v>
      </c>
      <c r="AN593" t="s">
        <v>3394</v>
      </c>
      <c r="AO593" t="s">
        <v>3394</v>
      </c>
      <c r="AP593" t="s">
        <v>3394</v>
      </c>
      <c r="AQ593" t="s">
        <v>3394</v>
      </c>
      <c r="AR593" t="s">
        <v>3394</v>
      </c>
      <c r="AS593" t="s">
        <v>3394</v>
      </c>
      <c r="AT593" t="s">
        <v>3394</v>
      </c>
      <c r="AU593" t="s">
        <v>3394</v>
      </c>
      <c r="AV593" t="s">
        <v>3394</v>
      </c>
      <c r="AW593" t="s">
        <v>3394</v>
      </c>
      <c r="AX593" t="s">
        <v>3394</v>
      </c>
      <c r="AZ593" t="s">
        <v>3394</v>
      </c>
    </row>
    <row r="594" spans="1:52" x14ac:dyDescent="0.3">
      <c r="A594" s="1" t="s">
        <v>4485</v>
      </c>
      <c r="B594" t="s">
        <v>4486</v>
      </c>
      <c r="C594" t="s">
        <v>538</v>
      </c>
      <c r="D594" t="s">
        <v>67</v>
      </c>
      <c r="F594" t="s">
        <v>3394</v>
      </c>
      <c r="G594" t="s">
        <v>3394</v>
      </c>
      <c r="H594" t="s">
        <v>3393</v>
      </c>
      <c r="I594" t="s">
        <v>3395</v>
      </c>
      <c r="J594" t="s">
        <v>3395</v>
      </c>
      <c r="K594" t="s">
        <v>3394</v>
      </c>
      <c r="L594" t="s">
        <v>3396</v>
      </c>
      <c r="M594" t="s">
        <v>9820</v>
      </c>
      <c r="N594" t="s">
        <v>9820</v>
      </c>
      <c r="O594" t="s">
        <v>9820</v>
      </c>
      <c r="P594" t="s">
        <v>9821</v>
      </c>
      <c r="Q594">
        <v>1</v>
      </c>
      <c r="R594" t="s">
        <v>3397</v>
      </c>
      <c r="AC594" t="s">
        <v>4345</v>
      </c>
      <c r="AE594" t="s">
        <v>3394</v>
      </c>
      <c r="AJ594" t="s">
        <v>4484</v>
      </c>
      <c r="AK594" t="s">
        <v>3394</v>
      </c>
      <c r="AM594" t="s">
        <v>3394</v>
      </c>
      <c r="AN594" t="s">
        <v>3394</v>
      </c>
      <c r="AO594" t="s">
        <v>3394</v>
      </c>
      <c r="AP594" t="s">
        <v>3394</v>
      </c>
      <c r="AQ594" t="s">
        <v>3394</v>
      </c>
      <c r="AR594" t="s">
        <v>3394</v>
      </c>
      <c r="AS594" t="s">
        <v>3394</v>
      </c>
      <c r="AT594" t="s">
        <v>3394</v>
      </c>
      <c r="AU594" t="s">
        <v>3394</v>
      </c>
      <c r="AV594" t="s">
        <v>3394</v>
      </c>
      <c r="AW594" t="s">
        <v>3394</v>
      </c>
      <c r="AX594" t="s">
        <v>3394</v>
      </c>
      <c r="AZ594" t="s">
        <v>3394</v>
      </c>
    </row>
    <row r="595" spans="1:52" x14ac:dyDescent="0.3">
      <c r="A595" s="1" t="s">
        <v>10376</v>
      </c>
      <c r="B595" t="s">
        <v>10377</v>
      </c>
      <c r="C595" t="s">
        <v>1517</v>
      </c>
      <c r="D595" t="s">
        <v>5908</v>
      </c>
      <c r="F595" t="s">
        <v>3393</v>
      </c>
      <c r="G595" t="s">
        <v>3394</v>
      </c>
      <c r="H595" t="s">
        <v>3393</v>
      </c>
      <c r="I595" t="s">
        <v>3395</v>
      </c>
      <c r="J595" t="s">
        <v>3395</v>
      </c>
      <c r="K595" t="s">
        <v>3394</v>
      </c>
      <c r="L595" t="s">
        <v>3396</v>
      </c>
      <c r="M595" t="s">
        <v>9957</v>
      </c>
      <c r="N595" t="s">
        <v>9957</v>
      </c>
      <c r="O595" t="s">
        <v>9836</v>
      </c>
      <c r="P595" t="s">
        <v>9842</v>
      </c>
      <c r="Q595">
        <v>1500</v>
      </c>
      <c r="R595" t="s">
        <v>3397</v>
      </c>
      <c r="AE595" t="s">
        <v>3394</v>
      </c>
      <c r="AK595" t="s">
        <v>3394</v>
      </c>
      <c r="AL595" t="s">
        <v>3394</v>
      </c>
      <c r="AM595" t="s">
        <v>3394</v>
      </c>
      <c r="AN595" t="s">
        <v>3394</v>
      </c>
      <c r="AO595" t="s">
        <v>3394</v>
      </c>
      <c r="AP595" t="s">
        <v>3394</v>
      </c>
      <c r="AQ595" t="s">
        <v>3394</v>
      </c>
      <c r="AR595" t="s">
        <v>3394</v>
      </c>
      <c r="AS595" t="s">
        <v>3394</v>
      </c>
      <c r="AT595" t="s">
        <v>3394</v>
      </c>
      <c r="AU595" t="s">
        <v>3394</v>
      </c>
      <c r="AV595" t="s">
        <v>3394</v>
      </c>
      <c r="AW595" t="s">
        <v>3394</v>
      </c>
      <c r="AX595" t="s">
        <v>3394</v>
      </c>
      <c r="AZ595" t="s">
        <v>3393</v>
      </c>
    </row>
    <row r="596" spans="1:52" x14ac:dyDescent="0.3">
      <c r="A596" s="1" t="s">
        <v>11293</v>
      </c>
      <c r="B596" t="s">
        <v>11294</v>
      </c>
      <c r="C596" t="s">
        <v>492</v>
      </c>
      <c r="D596" t="s">
        <v>69</v>
      </c>
      <c r="F596" t="s">
        <v>3393</v>
      </c>
      <c r="G596" t="s">
        <v>3393</v>
      </c>
      <c r="H596" t="s">
        <v>3393</v>
      </c>
      <c r="I596" t="s">
        <v>3395</v>
      </c>
      <c r="J596" t="s">
        <v>3395</v>
      </c>
      <c r="K596" t="s">
        <v>4342</v>
      </c>
      <c r="L596" t="s">
        <v>3396</v>
      </c>
      <c r="M596" t="s">
        <v>11295</v>
      </c>
      <c r="N596" t="s">
        <v>11296</v>
      </c>
      <c r="O596" t="s">
        <v>9836</v>
      </c>
      <c r="P596" t="s">
        <v>9842</v>
      </c>
      <c r="Q596">
        <v>500</v>
      </c>
      <c r="R596" t="s">
        <v>3397</v>
      </c>
      <c r="AE596" t="s">
        <v>3394</v>
      </c>
      <c r="AK596" t="s">
        <v>3394</v>
      </c>
      <c r="AL596" t="s">
        <v>3394</v>
      </c>
      <c r="AM596" t="s">
        <v>3394</v>
      </c>
      <c r="AN596" t="s">
        <v>3394</v>
      </c>
      <c r="AO596" t="s">
        <v>3394</v>
      </c>
      <c r="AP596" t="s">
        <v>3394</v>
      </c>
      <c r="AQ596" t="s">
        <v>3394</v>
      </c>
      <c r="AR596" t="s">
        <v>3394</v>
      </c>
      <c r="AS596" t="s">
        <v>3394</v>
      </c>
      <c r="AT596" t="s">
        <v>3394</v>
      </c>
      <c r="AU596" t="s">
        <v>3394</v>
      </c>
      <c r="AV596" t="s">
        <v>3394</v>
      </c>
      <c r="AW596" t="s">
        <v>3394</v>
      </c>
      <c r="AX596" t="s">
        <v>3394</v>
      </c>
      <c r="AZ596" t="s">
        <v>3394</v>
      </c>
    </row>
    <row r="597" spans="1:52" x14ac:dyDescent="0.3">
      <c r="A597" s="1" t="s">
        <v>11297</v>
      </c>
      <c r="B597" t="s">
        <v>11298</v>
      </c>
      <c r="C597" t="s">
        <v>492</v>
      </c>
      <c r="D597" t="s">
        <v>69</v>
      </c>
      <c r="F597" t="s">
        <v>3393</v>
      </c>
      <c r="G597" t="s">
        <v>3393</v>
      </c>
      <c r="H597" t="s">
        <v>3393</v>
      </c>
      <c r="I597" t="s">
        <v>3395</v>
      </c>
      <c r="J597" t="s">
        <v>3395</v>
      </c>
      <c r="K597" t="s">
        <v>4342</v>
      </c>
      <c r="L597" t="s">
        <v>3396</v>
      </c>
      <c r="M597" t="s">
        <v>11295</v>
      </c>
      <c r="N597" t="s">
        <v>11296</v>
      </c>
      <c r="O597" t="s">
        <v>9836</v>
      </c>
      <c r="P597" t="s">
        <v>9842</v>
      </c>
      <c r="Q597">
        <v>400</v>
      </c>
      <c r="R597" t="s">
        <v>3397</v>
      </c>
      <c r="AE597" t="s">
        <v>3394</v>
      </c>
      <c r="AK597" t="s">
        <v>3394</v>
      </c>
      <c r="AL597" t="s">
        <v>3394</v>
      </c>
      <c r="AM597" t="s">
        <v>3394</v>
      </c>
      <c r="AN597" t="s">
        <v>3394</v>
      </c>
      <c r="AO597" t="s">
        <v>3394</v>
      </c>
      <c r="AP597" t="s">
        <v>3394</v>
      </c>
      <c r="AQ597" t="s">
        <v>3394</v>
      </c>
      <c r="AR597" t="s">
        <v>3394</v>
      </c>
      <c r="AS597" t="s">
        <v>3394</v>
      </c>
      <c r="AT597" t="s">
        <v>3394</v>
      </c>
      <c r="AU597" t="s">
        <v>3394</v>
      </c>
      <c r="AV597" t="s">
        <v>3394</v>
      </c>
      <c r="AW597" t="s">
        <v>3394</v>
      </c>
      <c r="AX597" t="s">
        <v>3394</v>
      </c>
      <c r="AZ597" t="s">
        <v>3394</v>
      </c>
    </row>
    <row r="598" spans="1:52" x14ac:dyDescent="0.3">
      <c r="A598" s="1" t="s">
        <v>11299</v>
      </c>
      <c r="B598" t="s">
        <v>11300</v>
      </c>
      <c r="C598" t="s">
        <v>1517</v>
      </c>
      <c r="D598" t="s">
        <v>5908</v>
      </c>
      <c r="F598" t="s">
        <v>3393</v>
      </c>
      <c r="G598" t="s">
        <v>3394</v>
      </c>
      <c r="H598" t="s">
        <v>3394</v>
      </c>
      <c r="I598" t="s">
        <v>3395</v>
      </c>
      <c r="J598" t="s">
        <v>3395</v>
      </c>
      <c r="K598" t="s">
        <v>4342</v>
      </c>
      <c r="L598" t="s">
        <v>3396</v>
      </c>
      <c r="O598" t="s">
        <v>9836</v>
      </c>
      <c r="P598" t="s">
        <v>9842</v>
      </c>
      <c r="Q598">
        <v>500</v>
      </c>
      <c r="R598" t="s">
        <v>3397</v>
      </c>
      <c r="AE598" t="s">
        <v>3394</v>
      </c>
      <c r="AK598" t="s">
        <v>3394</v>
      </c>
      <c r="AL598" t="s">
        <v>3394</v>
      </c>
      <c r="AM598" t="s">
        <v>3394</v>
      </c>
      <c r="AN598" t="s">
        <v>3394</v>
      </c>
      <c r="AO598" t="s">
        <v>3394</v>
      </c>
      <c r="AP598" t="s">
        <v>3394</v>
      </c>
      <c r="AQ598" t="s">
        <v>3394</v>
      </c>
      <c r="AR598" t="s">
        <v>3394</v>
      </c>
      <c r="AS598" t="s">
        <v>3394</v>
      </c>
      <c r="AT598" t="s">
        <v>3394</v>
      </c>
      <c r="AU598" t="s">
        <v>3394</v>
      </c>
      <c r="AV598" t="s">
        <v>3394</v>
      </c>
      <c r="AW598" t="s">
        <v>3394</v>
      </c>
      <c r="AX598" t="s">
        <v>3394</v>
      </c>
      <c r="AZ598" t="s">
        <v>3393</v>
      </c>
    </row>
    <row r="599" spans="1:52" x14ac:dyDescent="0.3">
      <c r="A599" s="1" t="s">
        <v>11301</v>
      </c>
      <c r="B599" t="s">
        <v>11302</v>
      </c>
      <c r="C599" t="s">
        <v>1517</v>
      </c>
      <c r="D599" t="s">
        <v>5908</v>
      </c>
      <c r="F599" t="s">
        <v>3393</v>
      </c>
      <c r="G599" t="s">
        <v>3394</v>
      </c>
      <c r="H599" t="s">
        <v>3394</v>
      </c>
      <c r="I599" t="s">
        <v>3395</v>
      </c>
      <c r="J599" t="s">
        <v>3395</v>
      </c>
      <c r="K599" t="s">
        <v>4342</v>
      </c>
      <c r="L599" t="s">
        <v>3396</v>
      </c>
      <c r="O599" t="s">
        <v>9836</v>
      </c>
      <c r="P599" t="s">
        <v>9842</v>
      </c>
      <c r="Q599">
        <v>25</v>
      </c>
      <c r="R599" t="s">
        <v>3397</v>
      </c>
      <c r="AE599" t="s">
        <v>3394</v>
      </c>
      <c r="AK599" t="s">
        <v>3394</v>
      </c>
      <c r="AL599" t="s">
        <v>3394</v>
      </c>
      <c r="AM599" t="s">
        <v>3394</v>
      </c>
      <c r="AN599" t="s">
        <v>3394</v>
      </c>
      <c r="AO599" t="s">
        <v>3394</v>
      </c>
      <c r="AP599" t="s">
        <v>3394</v>
      </c>
      <c r="AQ599" t="s">
        <v>3394</v>
      </c>
      <c r="AR599" t="s">
        <v>3394</v>
      </c>
      <c r="AS599" t="s">
        <v>3394</v>
      </c>
      <c r="AT599" t="s">
        <v>3394</v>
      </c>
      <c r="AU599" t="s">
        <v>3394</v>
      </c>
      <c r="AV599" t="s">
        <v>3394</v>
      </c>
      <c r="AW599" t="s">
        <v>3394</v>
      </c>
      <c r="AX599" t="s">
        <v>3394</v>
      </c>
      <c r="AZ599" t="s">
        <v>3393</v>
      </c>
    </row>
    <row r="600" spans="1:52" x14ac:dyDescent="0.3">
      <c r="A600" s="1" t="s">
        <v>11303</v>
      </c>
      <c r="B600" t="s">
        <v>11304</v>
      </c>
      <c r="C600" t="s">
        <v>646</v>
      </c>
      <c r="D600" t="s">
        <v>3392</v>
      </c>
      <c r="F600" t="s">
        <v>3393</v>
      </c>
      <c r="G600" t="s">
        <v>3394</v>
      </c>
      <c r="H600" t="s">
        <v>3393</v>
      </c>
      <c r="I600" t="s">
        <v>3395</v>
      </c>
      <c r="J600" t="s">
        <v>3395</v>
      </c>
      <c r="K600" t="s">
        <v>4342</v>
      </c>
      <c r="L600" t="s">
        <v>3396</v>
      </c>
      <c r="O600" t="s">
        <v>9836</v>
      </c>
      <c r="P600" t="s">
        <v>9842</v>
      </c>
      <c r="Q600">
        <v>100</v>
      </c>
      <c r="R600" t="s">
        <v>3397</v>
      </c>
      <c r="AE600" t="s">
        <v>3394</v>
      </c>
      <c r="AK600" t="s">
        <v>3394</v>
      </c>
      <c r="AL600" t="s">
        <v>3394</v>
      </c>
      <c r="AM600" t="s">
        <v>3394</v>
      </c>
      <c r="AN600" t="s">
        <v>3394</v>
      </c>
      <c r="AO600" t="s">
        <v>3394</v>
      </c>
      <c r="AP600" t="s">
        <v>3394</v>
      </c>
      <c r="AQ600" t="s">
        <v>3394</v>
      </c>
      <c r="AR600" t="s">
        <v>3394</v>
      </c>
      <c r="AS600" t="s">
        <v>3394</v>
      </c>
      <c r="AT600" t="s">
        <v>3394</v>
      </c>
      <c r="AU600" t="s">
        <v>3394</v>
      </c>
      <c r="AV600" t="s">
        <v>3394</v>
      </c>
      <c r="AW600" t="s">
        <v>3394</v>
      </c>
      <c r="AX600" t="s">
        <v>3394</v>
      </c>
      <c r="AZ600" t="s">
        <v>3394</v>
      </c>
    </row>
    <row r="601" spans="1:52" x14ac:dyDescent="0.3">
      <c r="A601" s="1" t="s">
        <v>9830</v>
      </c>
      <c r="B601" t="s">
        <v>9831</v>
      </c>
      <c r="C601" t="s">
        <v>1517</v>
      </c>
      <c r="D601" t="s">
        <v>5908</v>
      </c>
      <c r="F601" t="s">
        <v>3393</v>
      </c>
      <c r="G601" t="s">
        <v>3394</v>
      </c>
      <c r="H601" t="s">
        <v>3393</v>
      </c>
      <c r="I601" t="s">
        <v>11983</v>
      </c>
      <c r="J601" t="s">
        <v>3395</v>
      </c>
      <c r="K601" t="s">
        <v>4342</v>
      </c>
      <c r="L601" t="s">
        <v>3396</v>
      </c>
      <c r="O601" t="s">
        <v>9836</v>
      </c>
      <c r="P601" t="s">
        <v>9842</v>
      </c>
      <c r="Q601">
        <v>100</v>
      </c>
      <c r="R601" t="s">
        <v>3397</v>
      </c>
      <c r="AE601" t="s">
        <v>3394</v>
      </c>
      <c r="AK601" t="s">
        <v>3394</v>
      </c>
      <c r="AL601" t="s">
        <v>3394</v>
      </c>
      <c r="AM601" t="s">
        <v>3394</v>
      </c>
      <c r="AN601" t="s">
        <v>3394</v>
      </c>
      <c r="AO601" t="s">
        <v>3394</v>
      </c>
      <c r="AP601" t="s">
        <v>3394</v>
      </c>
      <c r="AQ601" t="s">
        <v>3394</v>
      </c>
      <c r="AR601" t="s">
        <v>3394</v>
      </c>
      <c r="AS601" t="s">
        <v>3394</v>
      </c>
      <c r="AT601" t="s">
        <v>3394</v>
      </c>
      <c r="AU601" t="s">
        <v>3394</v>
      </c>
      <c r="AV601" t="s">
        <v>3394</v>
      </c>
      <c r="AW601" t="s">
        <v>3394</v>
      </c>
      <c r="AX601" t="s">
        <v>3394</v>
      </c>
      <c r="AZ601" t="s">
        <v>3393</v>
      </c>
    </row>
    <row r="602" spans="1:52" x14ac:dyDescent="0.3">
      <c r="A602" s="1" t="s">
        <v>10575</v>
      </c>
      <c r="B602" t="s">
        <v>10576</v>
      </c>
      <c r="C602" t="s">
        <v>616</v>
      </c>
      <c r="D602" t="s">
        <v>4191</v>
      </c>
      <c r="F602" t="s">
        <v>3393</v>
      </c>
      <c r="G602" t="s">
        <v>3394</v>
      </c>
      <c r="H602" t="s">
        <v>3393</v>
      </c>
      <c r="I602" t="s">
        <v>10408</v>
      </c>
      <c r="J602" t="s">
        <v>3395</v>
      </c>
      <c r="K602" t="s">
        <v>3394</v>
      </c>
      <c r="L602" t="s">
        <v>4448</v>
      </c>
      <c r="M602" t="s">
        <v>66</v>
      </c>
      <c r="N602" t="s">
        <v>66</v>
      </c>
      <c r="O602" t="s">
        <v>9836</v>
      </c>
      <c r="P602" t="s">
        <v>9842</v>
      </c>
      <c r="Q602">
        <v>25</v>
      </c>
      <c r="R602" t="s">
        <v>3397</v>
      </c>
      <c r="AE602" t="s">
        <v>3394</v>
      </c>
      <c r="AK602" t="s">
        <v>3394</v>
      </c>
      <c r="AL602" t="s">
        <v>3394</v>
      </c>
      <c r="AM602" t="s">
        <v>3394</v>
      </c>
      <c r="AN602" t="s">
        <v>3394</v>
      </c>
      <c r="AO602" t="s">
        <v>3394</v>
      </c>
      <c r="AP602" t="s">
        <v>3394</v>
      </c>
      <c r="AQ602" t="s">
        <v>3394</v>
      </c>
      <c r="AR602" t="s">
        <v>3394</v>
      </c>
      <c r="AS602" t="s">
        <v>3394</v>
      </c>
      <c r="AT602" t="s">
        <v>3394</v>
      </c>
      <c r="AU602" t="s">
        <v>3394</v>
      </c>
      <c r="AV602" t="s">
        <v>3394</v>
      </c>
      <c r="AW602" t="s">
        <v>3394</v>
      </c>
      <c r="AX602" t="s">
        <v>3394</v>
      </c>
      <c r="AZ602" t="s">
        <v>3394</v>
      </c>
    </row>
    <row r="603" spans="1:52" x14ac:dyDescent="0.3">
      <c r="A603" s="1" t="s">
        <v>10390</v>
      </c>
      <c r="B603" t="s">
        <v>10391</v>
      </c>
      <c r="C603" t="s">
        <v>492</v>
      </c>
      <c r="D603" t="s">
        <v>69</v>
      </c>
      <c r="F603" t="s">
        <v>3393</v>
      </c>
      <c r="G603" t="s">
        <v>3394</v>
      </c>
      <c r="H603" t="s">
        <v>3393</v>
      </c>
      <c r="I603" t="s">
        <v>10392</v>
      </c>
      <c r="J603" t="s">
        <v>3395</v>
      </c>
      <c r="K603" t="s">
        <v>3394</v>
      </c>
      <c r="L603" t="s">
        <v>3396</v>
      </c>
      <c r="M603" t="s">
        <v>69</v>
      </c>
      <c r="N603" t="s">
        <v>69</v>
      </c>
      <c r="O603" t="s">
        <v>9836</v>
      </c>
      <c r="P603" t="s">
        <v>9842</v>
      </c>
      <c r="Q603">
        <v>500</v>
      </c>
      <c r="R603" t="s">
        <v>3397</v>
      </c>
      <c r="AE603" t="s">
        <v>3394</v>
      </c>
      <c r="AK603" t="s">
        <v>3394</v>
      </c>
      <c r="AL603" t="s">
        <v>3394</v>
      </c>
      <c r="AM603" t="s">
        <v>3394</v>
      </c>
      <c r="AN603" t="s">
        <v>3394</v>
      </c>
      <c r="AO603" t="s">
        <v>3394</v>
      </c>
      <c r="AP603" t="s">
        <v>3394</v>
      </c>
      <c r="AQ603" t="s">
        <v>3394</v>
      </c>
      <c r="AR603" t="s">
        <v>3394</v>
      </c>
      <c r="AS603" t="s">
        <v>3394</v>
      </c>
      <c r="AT603" t="s">
        <v>3394</v>
      </c>
      <c r="AU603" t="s">
        <v>3394</v>
      </c>
      <c r="AV603" t="s">
        <v>3394</v>
      </c>
      <c r="AW603" t="s">
        <v>3394</v>
      </c>
      <c r="AX603" t="s">
        <v>3394</v>
      </c>
      <c r="AZ603" t="s">
        <v>3393</v>
      </c>
    </row>
    <row r="604" spans="1:52" x14ac:dyDescent="0.3">
      <c r="A604" s="1" t="s">
        <v>10393</v>
      </c>
      <c r="B604" t="s">
        <v>10394</v>
      </c>
      <c r="C604" t="s">
        <v>492</v>
      </c>
      <c r="D604" t="s">
        <v>69</v>
      </c>
      <c r="F604" t="s">
        <v>3393</v>
      </c>
      <c r="G604" t="s">
        <v>3394</v>
      </c>
      <c r="H604" t="s">
        <v>3393</v>
      </c>
      <c r="I604" t="s">
        <v>10395</v>
      </c>
      <c r="J604" t="s">
        <v>3395</v>
      </c>
      <c r="K604" t="s">
        <v>3394</v>
      </c>
      <c r="L604" t="s">
        <v>3396</v>
      </c>
      <c r="M604" t="s">
        <v>69</v>
      </c>
      <c r="N604" t="s">
        <v>69</v>
      </c>
      <c r="O604" t="s">
        <v>9836</v>
      </c>
      <c r="P604" t="s">
        <v>9842</v>
      </c>
      <c r="Q604">
        <v>1000</v>
      </c>
      <c r="R604" t="s">
        <v>3397</v>
      </c>
      <c r="AE604" t="s">
        <v>3394</v>
      </c>
      <c r="AK604" t="s">
        <v>3394</v>
      </c>
      <c r="AL604" t="s">
        <v>3394</v>
      </c>
      <c r="AM604" t="s">
        <v>3394</v>
      </c>
      <c r="AN604" t="s">
        <v>3394</v>
      </c>
      <c r="AO604" t="s">
        <v>3394</v>
      </c>
      <c r="AP604" t="s">
        <v>3394</v>
      </c>
      <c r="AQ604" t="s">
        <v>3394</v>
      </c>
      <c r="AR604" t="s">
        <v>3394</v>
      </c>
      <c r="AS604" t="s">
        <v>3394</v>
      </c>
      <c r="AT604" t="s">
        <v>3394</v>
      </c>
      <c r="AU604" t="s">
        <v>3394</v>
      </c>
      <c r="AV604" t="s">
        <v>3394</v>
      </c>
      <c r="AW604" t="s">
        <v>3394</v>
      </c>
      <c r="AX604" t="s">
        <v>3394</v>
      </c>
      <c r="AZ604" t="s">
        <v>3393</v>
      </c>
    </row>
    <row r="605" spans="1:52" x14ac:dyDescent="0.3">
      <c r="A605" s="1" t="s">
        <v>10443</v>
      </c>
      <c r="B605" t="s">
        <v>10444</v>
      </c>
      <c r="C605" t="s">
        <v>492</v>
      </c>
      <c r="D605" t="s">
        <v>69</v>
      </c>
      <c r="F605" t="s">
        <v>3393</v>
      </c>
      <c r="G605" t="s">
        <v>3394</v>
      </c>
      <c r="H605" t="s">
        <v>3393</v>
      </c>
      <c r="I605" t="s">
        <v>10445</v>
      </c>
      <c r="J605" t="s">
        <v>3395</v>
      </c>
      <c r="K605" t="s">
        <v>3394</v>
      </c>
      <c r="L605" t="s">
        <v>3396</v>
      </c>
      <c r="M605" t="s">
        <v>69</v>
      </c>
      <c r="N605" t="s">
        <v>69</v>
      </c>
      <c r="O605" t="s">
        <v>9836</v>
      </c>
      <c r="P605" t="s">
        <v>9842</v>
      </c>
      <c r="Q605">
        <v>500</v>
      </c>
      <c r="R605" t="s">
        <v>3397</v>
      </c>
      <c r="AE605" t="s">
        <v>3394</v>
      </c>
      <c r="AK605" t="s">
        <v>3394</v>
      </c>
      <c r="AL605" t="s">
        <v>3394</v>
      </c>
      <c r="AM605" t="s">
        <v>3394</v>
      </c>
      <c r="AN605" t="s">
        <v>3394</v>
      </c>
      <c r="AO605" t="s">
        <v>3394</v>
      </c>
      <c r="AP605" t="s">
        <v>3394</v>
      </c>
      <c r="AQ605" t="s">
        <v>3394</v>
      </c>
      <c r="AR605" t="s">
        <v>3394</v>
      </c>
      <c r="AS605" t="s">
        <v>3394</v>
      </c>
      <c r="AT605" t="s">
        <v>3394</v>
      </c>
      <c r="AU605" t="s">
        <v>3394</v>
      </c>
      <c r="AV605" t="s">
        <v>3394</v>
      </c>
      <c r="AW605" t="s">
        <v>3394</v>
      </c>
      <c r="AX605" t="s">
        <v>3394</v>
      </c>
      <c r="AZ605" t="s">
        <v>3393</v>
      </c>
    </row>
    <row r="606" spans="1:52" x14ac:dyDescent="0.3">
      <c r="A606" s="1" t="s">
        <v>11305</v>
      </c>
      <c r="B606" t="s">
        <v>11306</v>
      </c>
      <c r="C606" t="s">
        <v>538</v>
      </c>
      <c r="D606" t="s">
        <v>67</v>
      </c>
      <c r="F606" t="s">
        <v>3393</v>
      </c>
      <c r="G606" t="s">
        <v>3394</v>
      </c>
      <c r="H606" t="s">
        <v>3393</v>
      </c>
      <c r="I606" t="s">
        <v>9078</v>
      </c>
      <c r="J606" t="s">
        <v>3395</v>
      </c>
      <c r="K606" t="s">
        <v>3394</v>
      </c>
      <c r="L606" t="s">
        <v>3396</v>
      </c>
      <c r="M606" t="s">
        <v>67</v>
      </c>
      <c r="N606" t="s">
        <v>67</v>
      </c>
      <c r="O606" t="s">
        <v>9836</v>
      </c>
      <c r="P606" t="s">
        <v>9842</v>
      </c>
      <c r="Q606">
        <v>12</v>
      </c>
      <c r="R606" t="s">
        <v>3397</v>
      </c>
      <c r="AE606" t="s">
        <v>3394</v>
      </c>
      <c r="AK606" t="s">
        <v>3394</v>
      </c>
      <c r="AL606" t="s">
        <v>3394</v>
      </c>
      <c r="AM606" t="s">
        <v>3394</v>
      </c>
      <c r="AN606" t="s">
        <v>3394</v>
      </c>
      <c r="AO606" t="s">
        <v>3394</v>
      </c>
      <c r="AP606" t="s">
        <v>3394</v>
      </c>
      <c r="AQ606" t="s">
        <v>3394</v>
      </c>
      <c r="AR606" t="s">
        <v>3394</v>
      </c>
      <c r="AS606" t="s">
        <v>3394</v>
      </c>
      <c r="AT606" t="s">
        <v>3394</v>
      </c>
      <c r="AU606" t="s">
        <v>3394</v>
      </c>
      <c r="AV606" t="s">
        <v>3394</v>
      </c>
      <c r="AW606" t="s">
        <v>3394</v>
      </c>
      <c r="AX606" t="s">
        <v>3394</v>
      </c>
      <c r="AZ606" t="s">
        <v>3393</v>
      </c>
    </row>
    <row r="607" spans="1:52" x14ac:dyDescent="0.3">
      <c r="A607" s="1" t="s">
        <v>11307</v>
      </c>
      <c r="B607" t="s">
        <v>11308</v>
      </c>
      <c r="C607" t="s">
        <v>1517</v>
      </c>
      <c r="D607" t="s">
        <v>5908</v>
      </c>
      <c r="F607" t="s">
        <v>3393</v>
      </c>
      <c r="G607" t="s">
        <v>3394</v>
      </c>
      <c r="H607" t="s">
        <v>3393</v>
      </c>
      <c r="I607" t="s">
        <v>5663</v>
      </c>
      <c r="J607" t="s">
        <v>3395</v>
      </c>
      <c r="K607" t="s">
        <v>3394</v>
      </c>
      <c r="L607" t="s">
        <v>3396</v>
      </c>
      <c r="M607" t="s">
        <v>11309</v>
      </c>
      <c r="N607" t="s">
        <v>11310</v>
      </c>
      <c r="O607" t="s">
        <v>9836</v>
      </c>
      <c r="P607" t="s">
        <v>9842</v>
      </c>
      <c r="Q607">
        <v>25</v>
      </c>
      <c r="R607" t="s">
        <v>3397</v>
      </c>
      <c r="AE607" t="s">
        <v>3394</v>
      </c>
      <c r="AK607" t="s">
        <v>3394</v>
      </c>
      <c r="AL607" t="s">
        <v>3394</v>
      </c>
      <c r="AM607" t="s">
        <v>3394</v>
      </c>
      <c r="AN607" t="s">
        <v>3394</v>
      </c>
      <c r="AO607" t="s">
        <v>3394</v>
      </c>
      <c r="AP607" t="s">
        <v>3394</v>
      </c>
      <c r="AQ607" t="s">
        <v>3394</v>
      </c>
      <c r="AR607" t="s">
        <v>3394</v>
      </c>
      <c r="AS607" t="s">
        <v>3394</v>
      </c>
      <c r="AT607" t="s">
        <v>3394</v>
      </c>
      <c r="AU607" t="s">
        <v>3394</v>
      </c>
      <c r="AV607" t="s">
        <v>3394</v>
      </c>
      <c r="AW607" t="s">
        <v>3394</v>
      </c>
      <c r="AX607" t="s">
        <v>3394</v>
      </c>
      <c r="AZ607" t="s">
        <v>3394</v>
      </c>
    </row>
    <row r="608" spans="1:52" x14ac:dyDescent="0.3">
      <c r="A608" s="1" t="s">
        <v>4607</v>
      </c>
      <c r="B608" t="s">
        <v>9841</v>
      </c>
      <c r="C608" t="s">
        <v>538</v>
      </c>
      <c r="D608" t="s">
        <v>67</v>
      </c>
      <c r="F608" t="s">
        <v>3393</v>
      </c>
      <c r="G608" t="s">
        <v>3394</v>
      </c>
      <c r="H608" t="s">
        <v>3393</v>
      </c>
      <c r="I608" t="s">
        <v>11984</v>
      </c>
      <c r="J608" t="s">
        <v>3395</v>
      </c>
      <c r="K608" t="s">
        <v>3394</v>
      </c>
      <c r="L608" t="s">
        <v>4448</v>
      </c>
      <c r="M608" t="s">
        <v>66</v>
      </c>
      <c r="N608" t="s">
        <v>66</v>
      </c>
      <c r="O608" t="s">
        <v>9836</v>
      </c>
      <c r="P608" t="s">
        <v>9842</v>
      </c>
      <c r="Q608">
        <v>25</v>
      </c>
      <c r="R608" t="s">
        <v>3397</v>
      </c>
      <c r="AC608" t="s">
        <v>4345</v>
      </c>
      <c r="AE608" t="s">
        <v>3394</v>
      </c>
      <c r="AK608" t="s">
        <v>3394</v>
      </c>
      <c r="AM608" t="s">
        <v>3394</v>
      </c>
      <c r="AN608" t="s">
        <v>3394</v>
      </c>
      <c r="AO608" t="s">
        <v>3394</v>
      </c>
      <c r="AP608" t="s">
        <v>3394</v>
      </c>
      <c r="AQ608" t="s">
        <v>3394</v>
      </c>
      <c r="AR608" t="s">
        <v>3394</v>
      </c>
      <c r="AS608" t="s">
        <v>3394</v>
      </c>
      <c r="AT608" t="s">
        <v>3394</v>
      </c>
      <c r="AU608" t="s">
        <v>3394</v>
      </c>
      <c r="AV608" t="s">
        <v>3394</v>
      </c>
      <c r="AW608" t="s">
        <v>3394</v>
      </c>
      <c r="AX608" t="s">
        <v>3394</v>
      </c>
      <c r="AZ608" t="s">
        <v>3394</v>
      </c>
    </row>
    <row r="609" spans="1:52" x14ac:dyDescent="0.3">
      <c r="A609" s="1" t="s">
        <v>4547</v>
      </c>
      <c r="B609" t="s">
        <v>4548</v>
      </c>
      <c r="C609" t="s">
        <v>538</v>
      </c>
      <c r="D609" t="s">
        <v>67</v>
      </c>
      <c r="F609" t="s">
        <v>3394</v>
      </c>
      <c r="G609" t="s">
        <v>3394</v>
      </c>
      <c r="H609" t="s">
        <v>3393</v>
      </c>
      <c r="I609" t="s">
        <v>4549</v>
      </c>
      <c r="J609" t="s">
        <v>3395</v>
      </c>
      <c r="K609" t="s">
        <v>3394</v>
      </c>
      <c r="L609" t="s">
        <v>3396</v>
      </c>
      <c r="M609" t="s">
        <v>9820</v>
      </c>
      <c r="N609" t="s">
        <v>9820</v>
      </c>
      <c r="O609" t="s">
        <v>9820</v>
      </c>
      <c r="P609" t="s">
        <v>9821</v>
      </c>
      <c r="Q609">
        <v>1</v>
      </c>
      <c r="R609" t="s">
        <v>3397</v>
      </c>
      <c r="AC609" t="s">
        <v>4345</v>
      </c>
      <c r="AE609" t="s">
        <v>3394</v>
      </c>
      <c r="AJ609" t="s">
        <v>4484</v>
      </c>
      <c r="AK609" t="s">
        <v>3394</v>
      </c>
      <c r="AM609" t="s">
        <v>3394</v>
      </c>
      <c r="AN609" t="s">
        <v>3394</v>
      </c>
      <c r="AO609" t="s">
        <v>3394</v>
      </c>
      <c r="AP609" t="s">
        <v>3394</v>
      </c>
      <c r="AQ609" t="s">
        <v>3394</v>
      </c>
      <c r="AR609" t="s">
        <v>3394</v>
      </c>
      <c r="AS609" t="s">
        <v>3394</v>
      </c>
      <c r="AT609" t="s">
        <v>3394</v>
      </c>
      <c r="AU609" t="s">
        <v>3394</v>
      </c>
      <c r="AV609" t="s">
        <v>3394</v>
      </c>
      <c r="AW609" t="s">
        <v>3394</v>
      </c>
      <c r="AX609" t="s">
        <v>3394</v>
      </c>
      <c r="AZ609" t="s">
        <v>3394</v>
      </c>
    </row>
    <row r="610" spans="1:52" x14ac:dyDescent="0.3">
      <c r="A610" s="1" t="s">
        <v>4550</v>
      </c>
      <c r="B610" t="s">
        <v>4551</v>
      </c>
      <c r="C610" t="s">
        <v>538</v>
      </c>
      <c r="D610" t="s">
        <v>67</v>
      </c>
      <c r="F610" t="s">
        <v>3394</v>
      </c>
      <c r="G610" t="s">
        <v>3394</v>
      </c>
      <c r="H610" t="s">
        <v>3393</v>
      </c>
      <c r="I610" t="s">
        <v>4552</v>
      </c>
      <c r="J610" t="s">
        <v>3395</v>
      </c>
      <c r="K610" t="s">
        <v>3394</v>
      </c>
      <c r="L610" t="s">
        <v>3396</v>
      </c>
      <c r="M610" t="s">
        <v>9820</v>
      </c>
      <c r="N610" t="s">
        <v>9820</v>
      </c>
      <c r="O610" t="s">
        <v>9820</v>
      </c>
      <c r="P610" t="s">
        <v>9821</v>
      </c>
      <c r="Q610">
        <v>1</v>
      </c>
      <c r="R610" t="s">
        <v>3397</v>
      </c>
      <c r="AC610" t="s">
        <v>4345</v>
      </c>
      <c r="AE610" t="s">
        <v>3394</v>
      </c>
      <c r="AJ610" t="s">
        <v>4484</v>
      </c>
      <c r="AK610" t="s">
        <v>3394</v>
      </c>
      <c r="AM610" t="s">
        <v>3394</v>
      </c>
      <c r="AN610" t="s">
        <v>3394</v>
      </c>
      <c r="AO610" t="s">
        <v>3394</v>
      </c>
      <c r="AP610" t="s">
        <v>3394</v>
      </c>
      <c r="AQ610" t="s">
        <v>3394</v>
      </c>
      <c r="AR610" t="s">
        <v>3394</v>
      </c>
      <c r="AS610" t="s">
        <v>3394</v>
      </c>
      <c r="AT610" t="s">
        <v>3394</v>
      </c>
      <c r="AU610" t="s">
        <v>3394</v>
      </c>
      <c r="AV610" t="s">
        <v>3394</v>
      </c>
      <c r="AW610" t="s">
        <v>3394</v>
      </c>
      <c r="AX610" t="s">
        <v>3394</v>
      </c>
      <c r="AZ610" t="s">
        <v>3394</v>
      </c>
    </row>
    <row r="611" spans="1:52" x14ac:dyDescent="0.3">
      <c r="A611" s="1" t="s">
        <v>4482</v>
      </c>
      <c r="B611" t="s">
        <v>4483</v>
      </c>
      <c r="C611" t="s">
        <v>538</v>
      </c>
      <c r="D611" t="s">
        <v>67</v>
      </c>
      <c r="F611" t="s">
        <v>3394</v>
      </c>
      <c r="G611" t="s">
        <v>3393</v>
      </c>
      <c r="H611" t="s">
        <v>3393</v>
      </c>
      <c r="I611" t="s">
        <v>11985</v>
      </c>
      <c r="J611" t="s">
        <v>3395</v>
      </c>
      <c r="K611" t="s">
        <v>3394</v>
      </c>
      <c r="L611" t="s">
        <v>3396</v>
      </c>
      <c r="M611" t="s">
        <v>67</v>
      </c>
      <c r="N611" t="s">
        <v>67</v>
      </c>
      <c r="O611" t="s">
        <v>9836</v>
      </c>
      <c r="P611" t="s">
        <v>9842</v>
      </c>
      <c r="Q611">
        <v>1</v>
      </c>
      <c r="R611" t="s">
        <v>3397</v>
      </c>
      <c r="AC611" t="s">
        <v>4345</v>
      </c>
      <c r="AE611" t="s">
        <v>3394</v>
      </c>
      <c r="AJ611" t="s">
        <v>4484</v>
      </c>
      <c r="AK611" t="s">
        <v>3394</v>
      </c>
      <c r="AM611" t="s">
        <v>3394</v>
      </c>
      <c r="AN611" t="s">
        <v>3394</v>
      </c>
      <c r="AO611" t="s">
        <v>3394</v>
      </c>
      <c r="AP611" t="s">
        <v>3394</v>
      </c>
      <c r="AQ611" t="s">
        <v>3394</v>
      </c>
      <c r="AR611" t="s">
        <v>3394</v>
      </c>
      <c r="AS611" t="s">
        <v>3394</v>
      </c>
      <c r="AT611" t="s">
        <v>3394</v>
      </c>
      <c r="AU611" t="s">
        <v>3394</v>
      </c>
      <c r="AV611" t="s">
        <v>3394</v>
      </c>
      <c r="AW611" t="s">
        <v>3394</v>
      </c>
      <c r="AX611" t="s">
        <v>3394</v>
      </c>
      <c r="AZ611" t="s">
        <v>3394</v>
      </c>
    </row>
    <row r="612" spans="1:52" x14ac:dyDescent="0.3">
      <c r="A612" s="1" t="s">
        <v>4553</v>
      </c>
      <c r="B612" t="s">
        <v>4554</v>
      </c>
      <c r="C612" t="s">
        <v>538</v>
      </c>
      <c r="D612" t="s">
        <v>67</v>
      </c>
      <c r="F612" t="s">
        <v>3394</v>
      </c>
      <c r="G612" t="s">
        <v>3394</v>
      </c>
      <c r="H612" t="s">
        <v>3393</v>
      </c>
      <c r="I612" t="s">
        <v>4555</v>
      </c>
      <c r="J612" t="s">
        <v>3395</v>
      </c>
      <c r="K612" t="s">
        <v>3394</v>
      </c>
      <c r="L612" t="s">
        <v>3396</v>
      </c>
      <c r="M612" t="s">
        <v>9820</v>
      </c>
      <c r="N612" t="s">
        <v>9820</v>
      </c>
      <c r="O612" t="s">
        <v>9820</v>
      </c>
      <c r="P612" t="s">
        <v>9821</v>
      </c>
      <c r="Q612">
        <v>1</v>
      </c>
      <c r="R612" t="s">
        <v>3397</v>
      </c>
      <c r="AC612" t="s">
        <v>4345</v>
      </c>
      <c r="AE612" t="s">
        <v>3394</v>
      </c>
      <c r="AJ612" t="s">
        <v>4484</v>
      </c>
      <c r="AK612" t="s">
        <v>3394</v>
      </c>
      <c r="AM612" t="s">
        <v>3394</v>
      </c>
      <c r="AN612" t="s">
        <v>3394</v>
      </c>
      <c r="AO612" t="s">
        <v>3394</v>
      </c>
      <c r="AP612" t="s">
        <v>3394</v>
      </c>
      <c r="AQ612" t="s">
        <v>3394</v>
      </c>
      <c r="AR612" t="s">
        <v>3394</v>
      </c>
      <c r="AS612" t="s">
        <v>3394</v>
      </c>
      <c r="AT612" t="s">
        <v>3394</v>
      </c>
      <c r="AU612" t="s">
        <v>3394</v>
      </c>
      <c r="AV612" t="s">
        <v>3394</v>
      </c>
      <c r="AW612" t="s">
        <v>3394</v>
      </c>
      <c r="AX612" t="s">
        <v>3394</v>
      </c>
      <c r="AZ612" t="s">
        <v>3394</v>
      </c>
    </row>
    <row r="613" spans="1:52" x14ac:dyDescent="0.3">
      <c r="A613" s="1" t="s">
        <v>4556</v>
      </c>
      <c r="B613" t="s">
        <v>4557</v>
      </c>
      <c r="C613" t="s">
        <v>538</v>
      </c>
      <c r="D613" t="s">
        <v>67</v>
      </c>
      <c r="F613" t="s">
        <v>3394</v>
      </c>
      <c r="G613" t="s">
        <v>3393</v>
      </c>
      <c r="H613" t="s">
        <v>3393</v>
      </c>
      <c r="I613" t="s">
        <v>4558</v>
      </c>
      <c r="J613" t="s">
        <v>3395</v>
      </c>
      <c r="K613" t="s">
        <v>3394</v>
      </c>
      <c r="L613" t="s">
        <v>3396</v>
      </c>
      <c r="M613" t="s">
        <v>9820</v>
      </c>
      <c r="N613" t="s">
        <v>9820</v>
      </c>
      <c r="O613" t="s">
        <v>9820</v>
      </c>
      <c r="P613" t="s">
        <v>9821</v>
      </c>
      <c r="Q613">
        <v>1</v>
      </c>
      <c r="R613" t="s">
        <v>3397</v>
      </c>
      <c r="AC613" t="s">
        <v>4345</v>
      </c>
      <c r="AE613" t="s">
        <v>3394</v>
      </c>
      <c r="AJ613" t="s">
        <v>4484</v>
      </c>
      <c r="AK613" t="s">
        <v>3394</v>
      </c>
      <c r="AM613" t="s">
        <v>3394</v>
      </c>
      <c r="AN613" t="s">
        <v>3394</v>
      </c>
      <c r="AO613" t="s">
        <v>3394</v>
      </c>
      <c r="AP613" t="s">
        <v>3394</v>
      </c>
      <c r="AQ613" t="s">
        <v>3394</v>
      </c>
      <c r="AR613" t="s">
        <v>3394</v>
      </c>
      <c r="AS613" t="s">
        <v>3394</v>
      </c>
      <c r="AT613" t="s">
        <v>3394</v>
      </c>
      <c r="AU613" t="s">
        <v>3394</v>
      </c>
      <c r="AV613" t="s">
        <v>3394</v>
      </c>
      <c r="AW613" t="s">
        <v>3394</v>
      </c>
      <c r="AX613" t="s">
        <v>3394</v>
      </c>
      <c r="AZ613" t="s">
        <v>3394</v>
      </c>
    </row>
    <row r="614" spans="1:52" x14ac:dyDescent="0.3">
      <c r="A614" s="1" t="s">
        <v>4559</v>
      </c>
      <c r="B614" t="s">
        <v>4560</v>
      </c>
      <c r="C614" t="s">
        <v>538</v>
      </c>
      <c r="D614" t="s">
        <v>67</v>
      </c>
      <c r="F614" t="s">
        <v>3394</v>
      </c>
      <c r="G614" t="s">
        <v>3394</v>
      </c>
      <c r="H614" t="s">
        <v>3393</v>
      </c>
      <c r="I614" t="s">
        <v>4561</v>
      </c>
      <c r="J614" t="s">
        <v>3395</v>
      </c>
      <c r="K614" t="s">
        <v>3394</v>
      </c>
      <c r="L614" t="s">
        <v>3396</v>
      </c>
      <c r="M614" t="s">
        <v>9820</v>
      </c>
      <c r="N614" t="s">
        <v>9820</v>
      </c>
      <c r="O614" t="s">
        <v>9820</v>
      </c>
      <c r="P614" t="s">
        <v>9821</v>
      </c>
      <c r="Q614">
        <v>1</v>
      </c>
      <c r="R614" t="s">
        <v>3397</v>
      </c>
      <c r="AC614" t="s">
        <v>4345</v>
      </c>
      <c r="AE614" t="s">
        <v>3394</v>
      </c>
      <c r="AJ614" t="s">
        <v>4484</v>
      </c>
      <c r="AK614" t="s">
        <v>3394</v>
      </c>
      <c r="AM614" t="s">
        <v>3394</v>
      </c>
      <c r="AN614" t="s">
        <v>3394</v>
      </c>
      <c r="AO614" t="s">
        <v>3394</v>
      </c>
      <c r="AP614" t="s">
        <v>3394</v>
      </c>
      <c r="AQ614" t="s">
        <v>3394</v>
      </c>
      <c r="AR614" t="s">
        <v>3394</v>
      </c>
      <c r="AS614" t="s">
        <v>3394</v>
      </c>
      <c r="AT614" t="s">
        <v>3394</v>
      </c>
      <c r="AU614" t="s">
        <v>3394</v>
      </c>
      <c r="AV614" t="s">
        <v>3394</v>
      </c>
      <c r="AW614" t="s">
        <v>3394</v>
      </c>
      <c r="AX614" t="s">
        <v>3394</v>
      </c>
      <c r="AZ614" t="s">
        <v>3394</v>
      </c>
    </row>
    <row r="615" spans="1:52" x14ac:dyDescent="0.3">
      <c r="A615" s="1" t="s">
        <v>4562</v>
      </c>
      <c r="B615" t="s">
        <v>4563</v>
      </c>
      <c r="C615" t="s">
        <v>538</v>
      </c>
      <c r="D615" t="s">
        <v>67</v>
      </c>
      <c r="F615" t="s">
        <v>3394</v>
      </c>
      <c r="G615" t="s">
        <v>3394</v>
      </c>
      <c r="H615" t="s">
        <v>3393</v>
      </c>
      <c r="I615" t="s">
        <v>11311</v>
      </c>
      <c r="J615" t="s">
        <v>3395</v>
      </c>
      <c r="K615" t="s">
        <v>3394</v>
      </c>
      <c r="L615" t="s">
        <v>3396</v>
      </c>
      <c r="M615" t="s">
        <v>67</v>
      </c>
      <c r="N615" t="s">
        <v>67</v>
      </c>
      <c r="O615" t="s">
        <v>9836</v>
      </c>
      <c r="P615" t="s">
        <v>9842</v>
      </c>
      <c r="Q615">
        <v>1</v>
      </c>
      <c r="R615" t="s">
        <v>3397</v>
      </c>
      <c r="AC615" t="s">
        <v>4345</v>
      </c>
      <c r="AE615" t="s">
        <v>3394</v>
      </c>
      <c r="AJ615" t="s">
        <v>4484</v>
      </c>
      <c r="AK615" t="s">
        <v>3394</v>
      </c>
      <c r="AM615" t="s">
        <v>3394</v>
      </c>
      <c r="AN615" t="s">
        <v>3394</v>
      </c>
      <c r="AO615" t="s">
        <v>3394</v>
      </c>
      <c r="AP615" t="s">
        <v>3394</v>
      </c>
      <c r="AQ615" t="s">
        <v>3394</v>
      </c>
      <c r="AR615" t="s">
        <v>3394</v>
      </c>
      <c r="AS615" t="s">
        <v>3394</v>
      </c>
      <c r="AT615" t="s">
        <v>3394</v>
      </c>
      <c r="AU615" t="s">
        <v>3394</v>
      </c>
      <c r="AV615" t="s">
        <v>3394</v>
      </c>
      <c r="AW615" t="s">
        <v>3394</v>
      </c>
      <c r="AX615" t="s">
        <v>3394</v>
      </c>
      <c r="AZ615" t="s">
        <v>3394</v>
      </c>
    </row>
    <row r="616" spans="1:52" x14ac:dyDescent="0.3">
      <c r="A616" s="1" t="s">
        <v>4564</v>
      </c>
      <c r="B616" t="s">
        <v>4565</v>
      </c>
      <c r="C616" t="s">
        <v>538</v>
      </c>
      <c r="D616" t="s">
        <v>67</v>
      </c>
      <c r="F616" t="s">
        <v>3394</v>
      </c>
      <c r="G616" t="s">
        <v>3394</v>
      </c>
      <c r="H616" t="s">
        <v>3393</v>
      </c>
      <c r="I616" t="s">
        <v>4566</v>
      </c>
      <c r="J616" t="s">
        <v>3395</v>
      </c>
      <c r="K616" t="s">
        <v>3394</v>
      </c>
      <c r="L616" t="s">
        <v>3396</v>
      </c>
      <c r="M616" t="s">
        <v>9820</v>
      </c>
      <c r="N616" t="s">
        <v>9820</v>
      </c>
      <c r="O616" t="s">
        <v>9820</v>
      </c>
      <c r="P616" t="s">
        <v>9821</v>
      </c>
      <c r="Q616">
        <v>1</v>
      </c>
      <c r="R616" t="s">
        <v>3397</v>
      </c>
      <c r="AC616" t="s">
        <v>4345</v>
      </c>
      <c r="AE616" t="s">
        <v>3394</v>
      </c>
      <c r="AJ616" t="s">
        <v>4484</v>
      </c>
      <c r="AK616" t="s">
        <v>3394</v>
      </c>
      <c r="AM616" t="s">
        <v>3394</v>
      </c>
      <c r="AN616" t="s">
        <v>3394</v>
      </c>
      <c r="AO616" t="s">
        <v>3394</v>
      </c>
      <c r="AP616" t="s">
        <v>3394</v>
      </c>
      <c r="AQ616" t="s">
        <v>3394</v>
      </c>
      <c r="AR616" t="s">
        <v>3394</v>
      </c>
      <c r="AS616" t="s">
        <v>3394</v>
      </c>
      <c r="AT616" t="s">
        <v>3394</v>
      </c>
      <c r="AU616" t="s">
        <v>3394</v>
      </c>
      <c r="AV616" t="s">
        <v>3394</v>
      </c>
      <c r="AW616" t="s">
        <v>3394</v>
      </c>
      <c r="AX616" t="s">
        <v>3394</v>
      </c>
      <c r="AZ616" t="s">
        <v>3394</v>
      </c>
    </row>
    <row r="617" spans="1:52" x14ac:dyDescent="0.3">
      <c r="A617" s="1" t="s">
        <v>4526</v>
      </c>
      <c r="B617" t="s">
        <v>4527</v>
      </c>
      <c r="C617" t="s">
        <v>380</v>
      </c>
      <c r="D617" t="s">
        <v>4528</v>
      </c>
      <c r="F617" t="s">
        <v>3393</v>
      </c>
      <c r="G617" t="s">
        <v>3393</v>
      </c>
      <c r="H617" t="s">
        <v>3393</v>
      </c>
      <c r="I617" t="s">
        <v>4529</v>
      </c>
      <c r="J617" t="s">
        <v>3395</v>
      </c>
      <c r="K617" t="s">
        <v>3394</v>
      </c>
      <c r="L617" t="s">
        <v>3396</v>
      </c>
      <c r="M617" t="s">
        <v>64</v>
      </c>
      <c r="N617" t="s">
        <v>4528</v>
      </c>
      <c r="O617" t="s">
        <v>9820</v>
      </c>
      <c r="P617" t="s">
        <v>9821</v>
      </c>
      <c r="Q617">
        <v>1</v>
      </c>
      <c r="R617" t="s">
        <v>3397</v>
      </c>
      <c r="AE617" t="s">
        <v>3394</v>
      </c>
      <c r="AK617" t="s">
        <v>3394</v>
      </c>
      <c r="AL617" t="s">
        <v>3394</v>
      </c>
      <c r="AM617" t="s">
        <v>3394</v>
      </c>
      <c r="AN617" t="s">
        <v>3394</v>
      </c>
      <c r="AO617" t="s">
        <v>3394</v>
      </c>
      <c r="AP617" t="s">
        <v>3394</v>
      </c>
      <c r="AQ617" t="s">
        <v>3394</v>
      </c>
      <c r="AR617" t="s">
        <v>3394</v>
      </c>
      <c r="AS617" t="s">
        <v>3394</v>
      </c>
      <c r="AT617" t="s">
        <v>3394</v>
      </c>
      <c r="AU617" t="s">
        <v>3394</v>
      </c>
      <c r="AV617" t="s">
        <v>3394</v>
      </c>
      <c r="AW617" t="s">
        <v>3394</v>
      </c>
      <c r="AX617" t="s">
        <v>3394</v>
      </c>
      <c r="AZ617" t="s">
        <v>3394</v>
      </c>
    </row>
    <row r="618" spans="1:52" x14ac:dyDescent="0.3">
      <c r="A618" s="1" t="s">
        <v>4999</v>
      </c>
      <c r="B618" t="s">
        <v>5000</v>
      </c>
      <c r="C618" t="s">
        <v>492</v>
      </c>
      <c r="D618" t="s">
        <v>69</v>
      </c>
      <c r="F618" t="s">
        <v>3393</v>
      </c>
      <c r="G618" t="s">
        <v>3393</v>
      </c>
      <c r="H618" t="s">
        <v>3393</v>
      </c>
      <c r="I618" t="s">
        <v>9861</v>
      </c>
      <c r="J618" t="s">
        <v>3395</v>
      </c>
      <c r="K618" t="s">
        <v>3394</v>
      </c>
      <c r="L618" t="s">
        <v>3396</v>
      </c>
      <c r="M618" t="s">
        <v>69</v>
      </c>
      <c r="N618" t="s">
        <v>69</v>
      </c>
      <c r="O618" t="s">
        <v>9836</v>
      </c>
      <c r="P618" t="s">
        <v>9862</v>
      </c>
      <c r="Q618">
        <v>1</v>
      </c>
      <c r="R618" t="s">
        <v>3397</v>
      </c>
      <c r="AE618" t="s">
        <v>3394</v>
      </c>
      <c r="AK618" t="s">
        <v>3394</v>
      </c>
      <c r="AL618" t="s">
        <v>3394</v>
      </c>
      <c r="AM618" t="s">
        <v>3394</v>
      </c>
      <c r="AN618" t="s">
        <v>3394</v>
      </c>
      <c r="AO618" t="s">
        <v>3394</v>
      </c>
      <c r="AP618" t="s">
        <v>3394</v>
      </c>
      <c r="AQ618" t="s">
        <v>3394</v>
      </c>
      <c r="AR618" t="s">
        <v>3394</v>
      </c>
      <c r="AS618" t="s">
        <v>3394</v>
      </c>
      <c r="AT618" t="s">
        <v>3394</v>
      </c>
      <c r="AU618" t="s">
        <v>3394</v>
      </c>
      <c r="AV618" t="s">
        <v>3394</v>
      </c>
      <c r="AW618" t="s">
        <v>3394</v>
      </c>
      <c r="AX618" t="s">
        <v>3394</v>
      </c>
      <c r="AZ618" t="s">
        <v>3394</v>
      </c>
    </row>
    <row r="619" spans="1:52" x14ac:dyDescent="0.3">
      <c r="A619" s="1" t="s">
        <v>4542</v>
      </c>
      <c r="B619" t="s">
        <v>4543</v>
      </c>
      <c r="C619" t="s">
        <v>448</v>
      </c>
      <c r="D619" t="s">
        <v>73</v>
      </c>
      <c r="F619" t="s">
        <v>3393</v>
      </c>
      <c r="G619" t="s">
        <v>3393</v>
      </c>
      <c r="H619" t="s">
        <v>3393</v>
      </c>
      <c r="I619" t="s">
        <v>4544</v>
      </c>
      <c r="J619" t="s">
        <v>3395</v>
      </c>
      <c r="K619" t="s">
        <v>3394</v>
      </c>
      <c r="L619" t="s">
        <v>3396</v>
      </c>
      <c r="M619" t="s">
        <v>63</v>
      </c>
      <c r="N619" t="s">
        <v>73</v>
      </c>
      <c r="O619" t="s">
        <v>9820</v>
      </c>
      <c r="P619" t="s">
        <v>9821</v>
      </c>
      <c r="Q619">
        <v>1</v>
      </c>
      <c r="R619" t="s">
        <v>3397</v>
      </c>
      <c r="AE619" t="s">
        <v>3394</v>
      </c>
      <c r="AK619" t="s">
        <v>3394</v>
      </c>
      <c r="AL619" t="s">
        <v>3394</v>
      </c>
      <c r="AM619" t="s">
        <v>3394</v>
      </c>
      <c r="AN619" t="s">
        <v>3394</v>
      </c>
      <c r="AO619" t="s">
        <v>3394</v>
      </c>
      <c r="AP619" t="s">
        <v>3394</v>
      </c>
      <c r="AQ619" t="s">
        <v>3394</v>
      </c>
      <c r="AR619" t="s">
        <v>3394</v>
      </c>
      <c r="AS619" t="s">
        <v>3394</v>
      </c>
      <c r="AT619" t="s">
        <v>3394</v>
      </c>
      <c r="AU619" t="s">
        <v>3394</v>
      </c>
      <c r="AV619" t="s">
        <v>3394</v>
      </c>
      <c r="AW619" t="s">
        <v>3394</v>
      </c>
      <c r="AX619" t="s">
        <v>3394</v>
      </c>
      <c r="AZ619" t="s">
        <v>3394</v>
      </c>
    </row>
    <row r="620" spans="1:52" x14ac:dyDescent="0.3">
      <c r="A620" s="1" t="s">
        <v>5021</v>
      </c>
      <c r="B620" t="s">
        <v>5022</v>
      </c>
      <c r="C620" t="s">
        <v>492</v>
      </c>
      <c r="D620" t="s">
        <v>69</v>
      </c>
      <c r="F620" t="s">
        <v>3393</v>
      </c>
      <c r="G620" t="s">
        <v>3394</v>
      </c>
      <c r="H620" t="s">
        <v>3393</v>
      </c>
      <c r="I620" t="s">
        <v>7079</v>
      </c>
      <c r="J620" t="s">
        <v>3395</v>
      </c>
      <c r="K620" t="s">
        <v>3394</v>
      </c>
      <c r="L620" t="s">
        <v>3396</v>
      </c>
      <c r="M620" t="s">
        <v>69</v>
      </c>
      <c r="N620" t="s">
        <v>69</v>
      </c>
      <c r="O620" t="s">
        <v>9836</v>
      </c>
      <c r="P620" t="s">
        <v>9862</v>
      </c>
      <c r="Q620">
        <v>1</v>
      </c>
      <c r="R620" t="s">
        <v>3397</v>
      </c>
      <c r="AE620" t="s">
        <v>3394</v>
      </c>
      <c r="AK620" t="s">
        <v>3394</v>
      </c>
      <c r="AL620" t="s">
        <v>3394</v>
      </c>
      <c r="AM620" t="s">
        <v>3394</v>
      </c>
      <c r="AN620" t="s">
        <v>3394</v>
      </c>
      <c r="AO620" t="s">
        <v>3394</v>
      </c>
      <c r="AP620" t="s">
        <v>3394</v>
      </c>
      <c r="AQ620" t="s">
        <v>3394</v>
      </c>
      <c r="AR620" t="s">
        <v>3394</v>
      </c>
      <c r="AS620" t="s">
        <v>3394</v>
      </c>
      <c r="AT620" t="s">
        <v>3394</v>
      </c>
      <c r="AU620" t="s">
        <v>3394</v>
      </c>
      <c r="AV620" t="s">
        <v>3394</v>
      </c>
      <c r="AW620" t="s">
        <v>3394</v>
      </c>
      <c r="AX620" t="s">
        <v>3394</v>
      </c>
      <c r="AZ620" t="s">
        <v>3394</v>
      </c>
    </row>
    <row r="621" spans="1:52" x14ac:dyDescent="0.3">
      <c r="A621" s="1" t="s">
        <v>5037</v>
      </c>
      <c r="B621" t="s">
        <v>5038</v>
      </c>
      <c r="C621" t="s">
        <v>538</v>
      </c>
      <c r="D621" t="s">
        <v>67</v>
      </c>
      <c r="F621" t="s">
        <v>3393</v>
      </c>
      <c r="G621" t="s">
        <v>3394</v>
      </c>
      <c r="H621" t="s">
        <v>3393</v>
      </c>
      <c r="I621" t="s">
        <v>5039</v>
      </c>
      <c r="J621" t="s">
        <v>3395</v>
      </c>
      <c r="K621" t="s">
        <v>3394</v>
      </c>
      <c r="L621" t="s">
        <v>3396</v>
      </c>
      <c r="M621" t="s">
        <v>67</v>
      </c>
      <c r="N621" t="s">
        <v>67</v>
      </c>
      <c r="O621" t="s">
        <v>9836</v>
      </c>
      <c r="P621" t="s">
        <v>9862</v>
      </c>
      <c r="Q621">
        <v>1</v>
      </c>
      <c r="R621" t="s">
        <v>3397</v>
      </c>
      <c r="AE621" t="s">
        <v>3394</v>
      </c>
      <c r="AK621" t="s">
        <v>3394</v>
      </c>
      <c r="AL621" t="s">
        <v>3394</v>
      </c>
      <c r="AM621" t="s">
        <v>3394</v>
      </c>
      <c r="AN621" t="s">
        <v>3394</v>
      </c>
      <c r="AO621" t="s">
        <v>3394</v>
      </c>
      <c r="AP621" t="s">
        <v>3394</v>
      </c>
      <c r="AQ621" t="s">
        <v>3394</v>
      </c>
      <c r="AR621" t="s">
        <v>3394</v>
      </c>
      <c r="AS621" t="s">
        <v>3394</v>
      </c>
      <c r="AT621" t="s">
        <v>3394</v>
      </c>
      <c r="AU621" t="s">
        <v>3394</v>
      </c>
      <c r="AV621" t="s">
        <v>3394</v>
      </c>
      <c r="AW621" t="s">
        <v>3394</v>
      </c>
      <c r="AX621" t="s">
        <v>3394</v>
      </c>
      <c r="AZ621" t="s">
        <v>3394</v>
      </c>
    </row>
    <row r="622" spans="1:52" x14ac:dyDescent="0.3">
      <c r="A622" s="1" t="s">
        <v>5040</v>
      </c>
      <c r="B622" t="s">
        <v>5041</v>
      </c>
      <c r="C622" t="s">
        <v>538</v>
      </c>
      <c r="D622" t="s">
        <v>67</v>
      </c>
      <c r="F622" t="s">
        <v>3393</v>
      </c>
      <c r="G622" t="s">
        <v>3394</v>
      </c>
      <c r="H622" t="s">
        <v>3393</v>
      </c>
      <c r="I622" t="s">
        <v>11312</v>
      </c>
      <c r="J622" t="s">
        <v>3395</v>
      </c>
      <c r="K622" t="s">
        <v>3394</v>
      </c>
      <c r="L622" t="s">
        <v>3396</v>
      </c>
      <c r="M622" t="s">
        <v>67</v>
      </c>
      <c r="N622" t="s">
        <v>67</v>
      </c>
      <c r="O622" t="s">
        <v>9836</v>
      </c>
      <c r="P622" t="s">
        <v>9837</v>
      </c>
      <c r="Q622">
        <v>1</v>
      </c>
      <c r="R622" t="s">
        <v>3397</v>
      </c>
      <c r="AE622" t="s">
        <v>3394</v>
      </c>
      <c r="AK622" t="s">
        <v>3394</v>
      </c>
      <c r="AL622" t="s">
        <v>3394</v>
      </c>
      <c r="AM622" t="s">
        <v>3394</v>
      </c>
      <c r="AN622" t="s">
        <v>3394</v>
      </c>
      <c r="AO622" t="s">
        <v>3394</v>
      </c>
      <c r="AP622" t="s">
        <v>3394</v>
      </c>
      <c r="AQ622" t="s">
        <v>3394</v>
      </c>
      <c r="AR622" t="s">
        <v>3394</v>
      </c>
      <c r="AS622" t="s">
        <v>3394</v>
      </c>
      <c r="AT622" t="s">
        <v>3394</v>
      </c>
      <c r="AU622" t="s">
        <v>3394</v>
      </c>
      <c r="AV622" t="s">
        <v>3394</v>
      </c>
      <c r="AW622" t="s">
        <v>3394</v>
      </c>
      <c r="AX622" t="s">
        <v>3394</v>
      </c>
      <c r="AZ622" t="s">
        <v>3394</v>
      </c>
    </row>
    <row r="623" spans="1:52" x14ac:dyDescent="0.3">
      <c r="A623" s="1" t="s">
        <v>5042</v>
      </c>
      <c r="B623" t="s">
        <v>5043</v>
      </c>
      <c r="C623" t="s">
        <v>538</v>
      </c>
      <c r="D623" t="s">
        <v>67</v>
      </c>
      <c r="F623" t="s">
        <v>3393</v>
      </c>
      <c r="G623" t="s">
        <v>3394</v>
      </c>
      <c r="H623" t="s">
        <v>3393</v>
      </c>
      <c r="I623" t="s">
        <v>11313</v>
      </c>
      <c r="J623" t="s">
        <v>3395</v>
      </c>
      <c r="K623" t="s">
        <v>3394</v>
      </c>
      <c r="L623" t="s">
        <v>3396</v>
      </c>
      <c r="M623" t="s">
        <v>67</v>
      </c>
      <c r="N623" t="s">
        <v>67</v>
      </c>
      <c r="O623" t="s">
        <v>9836</v>
      </c>
      <c r="P623" t="s">
        <v>9862</v>
      </c>
      <c r="Q623">
        <v>1</v>
      </c>
      <c r="R623" t="s">
        <v>3397</v>
      </c>
      <c r="AE623" t="s">
        <v>3394</v>
      </c>
      <c r="AK623" t="s">
        <v>3394</v>
      </c>
      <c r="AL623" t="s">
        <v>3394</v>
      </c>
      <c r="AM623" t="s">
        <v>3394</v>
      </c>
      <c r="AN623" t="s">
        <v>3394</v>
      </c>
      <c r="AO623" t="s">
        <v>3394</v>
      </c>
      <c r="AP623" t="s">
        <v>3394</v>
      </c>
      <c r="AQ623" t="s">
        <v>3394</v>
      </c>
      <c r="AR623" t="s">
        <v>3394</v>
      </c>
      <c r="AS623" t="s">
        <v>3394</v>
      </c>
      <c r="AT623" t="s">
        <v>3394</v>
      </c>
      <c r="AU623" t="s">
        <v>3394</v>
      </c>
      <c r="AV623" t="s">
        <v>3394</v>
      </c>
      <c r="AW623" t="s">
        <v>3394</v>
      </c>
      <c r="AX623" t="s">
        <v>3394</v>
      </c>
      <c r="AZ623" t="s">
        <v>3394</v>
      </c>
    </row>
    <row r="624" spans="1:52" x14ac:dyDescent="0.3">
      <c r="A624" s="1" t="s">
        <v>9848</v>
      </c>
      <c r="B624" t="s">
        <v>9849</v>
      </c>
      <c r="C624" t="s">
        <v>616</v>
      </c>
      <c r="D624" t="s">
        <v>4191</v>
      </c>
      <c r="F624" t="s">
        <v>3393</v>
      </c>
      <c r="G624" t="s">
        <v>3394</v>
      </c>
      <c r="H624" t="s">
        <v>3393</v>
      </c>
      <c r="I624" t="s">
        <v>4709</v>
      </c>
      <c r="J624" t="s">
        <v>3395</v>
      </c>
      <c r="K624" t="s">
        <v>4195</v>
      </c>
      <c r="L624" t="s">
        <v>3396</v>
      </c>
      <c r="M624" t="s">
        <v>66</v>
      </c>
      <c r="N624" t="s">
        <v>66</v>
      </c>
      <c r="O624" t="s">
        <v>9836</v>
      </c>
      <c r="P624" t="s">
        <v>9842</v>
      </c>
      <c r="Q624">
        <v>1</v>
      </c>
      <c r="R624" t="s">
        <v>3397</v>
      </c>
      <c r="AE624" t="s">
        <v>3394</v>
      </c>
      <c r="AK624" t="s">
        <v>3394</v>
      </c>
      <c r="AL624" t="s">
        <v>3394</v>
      </c>
      <c r="AM624" t="s">
        <v>3394</v>
      </c>
      <c r="AN624" t="s">
        <v>3394</v>
      </c>
      <c r="AO624" t="s">
        <v>3394</v>
      </c>
      <c r="AP624" t="s">
        <v>3394</v>
      </c>
      <c r="AQ624" t="s">
        <v>3394</v>
      </c>
      <c r="AR624" t="s">
        <v>3394</v>
      </c>
      <c r="AS624" t="s">
        <v>3394</v>
      </c>
      <c r="AT624" t="s">
        <v>3394</v>
      </c>
      <c r="AU624" t="s">
        <v>3394</v>
      </c>
      <c r="AV624" t="s">
        <v>3394</v>
      </c>
      <c r="AW624" t="s">
        <v>3394</v>
      </c>
      <c r="AX624" t="s">
        <v>3394</v>
      </c>
      <c r="AZ624" t="s">
        <v>3394</v>
      </c>
    </row>
    <row r="625" spans="1:52" x14ac:dyDescent="0.3">
      <c r="A625" s="1" t="s">
        <v>9850</v>
      </c>
      <c r="B625" t="s">
        <v>9851</v>
      </c>
      <c r="C625" t="s">
        <v>616</v>
      </c>
      <c r="D625" t="s">
        <v>4191</v>
      </c>
      <c r="F625" t="s">
        <v>3393</v>
      </c>
      <c r="G625" t="s">
        <v>3393</v>
      </c>
      <c r="H625" t="s">
        <v>3393</v>
      </c>
      <c r="I625" t="s">
        <v>5025</v>
      </c>
      <c r="J625" t="s">
        <v>3395</v>
      </c>
      <c r="K625" t="s">
        <v>4195</v>
      </c>
      <c r="L625" t="s">
        <v>3396</v>
      </c>
      <c r="M625" t="s">
        <v>66</v>
      </c>
      <c r="N625" t="s">
        <v>66</v>
      </c>
      <c r="O625" t="s">
        <v>9836</v>
      </c>
      <c r="P625" t="s">
        <v>9842</v>
      </c>
      <c r="Q625">
        <v>1</v>
      </c>
      <c r="R625" t="s">
        <v>3397</v>
      </c>
      <c r="AE625" t="s">
        <v>3394</v>
      </c>
      <c r="AK625" t="s">
        <v>3394</v>
      </c>
      <c r="AL625" t="s">
        <v>3394</v>
      </c>
      <c r="AM625" t="s">
        <v>3394</v>
      </c>
      <c r="AN625" t="s">
        <v>3394</v>
      </c>
      <c r="AO625" t="s">
        <v>3394</v>
      </c>
      <c r="AP625" t="s">
        <v>3394</v>
      </c>
      <c r="AQ625" t="s">
        <v>3394</v>
      </c>
      <c r="AR625" t="s">
        <v>3394</v>
      </c>
      <c r="AS625" t="s">
        <v>3394</v>
      </c>
      <c r="AT625" t="s">
        <v>3394</v>
      </c>
      <c r="AU625" t="s">
        <v>3394</v>
      </c>
      <c r="AV625" t="s">
        <v>3394</v>
      </c>
      <c r="AW625" t="s">
        <v>3394</v>
      </c>
      <c r="AX625" t="s">
        <v>3394</v>
      </c>
      <c r="AZ625" t="s">
        <v>3394</v>
      </c>
    </row>
    <row r="626" spans="1:52" x14ac:dyDescent="0.3">
      <c r="A626" s="1" t="s">
        <v>9852</v>
      </c>
      <c r="B626" t="s">
        <v>10407</v>
      </c>
      <c r="C626" t="s">
        <v>616</v>
      </c>
      <c r="D626" t="s">
        <v>4191</v>
      </c>
      <c r="F626" t="s">
        <v>3393</v>
      </c>
      <c r="G626" t="s">
        <v>3393</v>
      </c>
      <c r="H626" t="s">
        <v>3393</v>
      </c>
      <c r="I626" t="s">
        <v>10408</v>
      </c>
      <c r="J626" t="s">
        <v>3395</v>
      </c>
      <c r="K626" t="s">
        <v>4195</v>
      </c>
      <c r="L626" t="s">
        <v>3396</v>
      </c>
      <c r="M626" t="s">
        <v>66</v>
      </c>
      <c r="N626" t="s">
        <v>66</v>
      </c>
      <c r="O626" t="s">
        <v>9836</v>
      </c>
      <c r="P626" t="s">
        <v>9842</v>
      </c>
      <c r="Q626">
        <v>1</v>
      </c>
      <c r="R626" t="s">
        <v>3397</v>
      </c>
      <c r="AE626" t="s">
        <v>3394</v>
      </c>
      <c r="AK626" t="s">
        <v>3394</v>
      </c>
      <c r="AL626" t="s">
        <v>3394</v>
      </c>
      <c r="AM626" t="s">
        <v>3394</v>
      </c>
      <c r="AN626" t="s">
        <v>3394</v>
      </c>
      <c r="AO626" t="s">
        <v>3394</v>
      </c>
      <c r="AP626" t="s">
        <v>3394</v>
      </c>
      <c r="AQ626" t="s">
        <v>3394</v>
      </c>
      <c r="AR626" t="s">
        <v>3394</v>
      </c>
      <c r="AS626" t="s">
        <v>3394</v>
      </c>
      <c r="AT626" t="s">
        <v>3394</v>
      </c>
      <c r="AU626" t="s">
        <v>3394</v>
      </c>
      <c r="AV626" t="s">
        <v>3394</v>
      </c>
      <c r="AW626" t="s">
        <v>3394</v>
      </c>
      <c r="AX626" t="s">
        <v>3394</v>
      </c>
      <c r="AZ626" t="s">
        <v>3394</v>
      </c>
    </row>
    <row r="627" spans="1:52" x14ac:dyDescent="0.3">
      <c r="A627" s="1" t="s">
        <v>9854</v>
      </c>
      <c r="B627" t="s">
        <v>9855</v>
      </c>
      <c r="C627" t="s">
        <v>616</v>
      </c>
      <c r="D627" t="s">
        <v>4191</v>
      </c>
      <c r="F627" t="s">
        <v>3393</v>
      </c>
      <c r="G627" t="s">
        <v>3393</v>
      </c>
      <c r="H627" t="s">
        <v>3393</v>
      </c>
      <c r="I627" t="s">
        <v>4694</v>
      </c>
      <c r="J627" t="s">
        <v>3395</v>
      </c>
      <c r="K627" t="s">
        <v>4195</v>
      </c>
      <c r="L627" t="s">
        <v>3396</v>
      </c>
      <c r="M627" t="s">
        <v>66</v>
      </c>
      <c r="N627" t="s">
        <v>66</v>
      </c>
      <c r="O627" t="s">
        <v>9836</v>
      </c>
      <c r="P627" t="s">
        <v>9842</v>
      </c>
      <c r="Q627">
        <v>1</v>
      </c>
      <c r="R627" t="s">
        <v>3397</v>
      </c>
      <c r="AE627" t="s">
        <v>3394</v>
      </c>
      <c r="AK627" t="s">
        <v>3394</v>
      </c>
      <c r="AL627" t="s">
        <v>3394</v>
      </c>
      <c r="AM627" t="s">
        <v>3394</v>
      </c>
      <c r="AN627" t="s">
        <v>3394</v>
      </c>
      <c r="AO627" t="s">
        <v>3394</v>
      </c>
      <c r="AP627" t="s">
        <v>3394</v>
      </c>
      <c r="AQ627" t="s">
        <v>3394</v>
      </c>
      <c r="AR627" t="s">
        <v>3394</v>
      </c>
      <c r="AS627" t="s">
        <v>3394</v>
      </c>
      <c r="AT627" t="s">
        <v>3394</v>
      </c>
      <c r="AU627" t="s">
        <v>3394</v>
      </c>
      <c r="AV627" t="s">
        <v>3394</v>
      </c>
      <c r="AW627" t="s">
        <v>3394</v>
      </c>
      <c r="AX627" t="s">
        <v>3394</v>
      </c>
      <c r="AZ627" t="s">
        <v>3394</v>
      </c>
    </row>
    <row r="628" spans="1:52" x14ac:dyDescent="0.3">
      <c r="A628" s="1" t="s">
        <v>9844</v>
      </c>
      <c r="B628" t="s">
        <v>9845</v>
      </c>
      <c r="C628" t="s">
        <v>616</v>
      </c>
      <c r="D628" t="s">
        <v>4191</v>
      </c>
      <c r="F628" t="s">
        <v>3393</v>
      </c>
      <c r="G628" t="s">
        <v>3393</v>
      </c>
      <c r="H628" t="s">
        <v>3393</v>
      </c>
      <c r="I628" t="s">
        <v>10437</v>
      </c>
      <c r="J628" t="s">
        <v>3395</v>
      </c>
      <c r="K628" t="s">
        <v>3394</v>
      </c>
      <c r="L628" t="s">
        <v>3396</v>
      </c>
      <c r="M628" t="s">
        <v>67</v>
      </c>
      <c r="N628" t="s">
        <v>67</v>
      </c>
      <c r="O628" t="s">
        <v>9836</v>
      </c>
      <c r="P628" t="s">
        <v>9842</v>
      </c>
      <c r="Q628">
        <v>1</v>
      </c>
      <c r="R628" t="s">
        <v>3397</v>
      </c>
      <c r="AE628" t="s">
        <v>3394</v>
      </c>
      <c r="AK628" t="s">
        <v>3394</v>
      </c>
      <c r="AL628" t="s">
        <v>3394</v>
      </c>
      <c r="AM628" t="s">
        <v>3394</v>
      </c>
      <c r="AN628" t="s">
        <v>3394</v>
      </c>
      <c r="AO628" t="s">
        <v>3394</v>
      </c>
      <c r="AP628" t="s">
        <v>3394</v>
      </c>
      <c r="AQ628" t="s">
        <v>3394</v>
      </c>
      <c r="AR628" t="s">
        <v>3394</v>
      </c>
      <c r="AS628" t="s">
        <v>3394</v>
      </c>
      <c r="AT628" t="s">
        <v>3394</v>
      </c>
      <c r="AU628" t="s">
        <v>3394</v>
      </c>
      <c r="AV628" t="s">
        <v>3394</v>
      </c>
      <c r="AW628" t="s">
        <v>3394</v>
      </c>
      <c r="AX628" t="s">
        <v>3394</v>
      </c>
      <c r="AZ628" t="s">
        <v>3394</v>
      </c>
    </row>
    <row r="629" spans="1:52" x14ac:dyDescent="0.3">
      <c r="A629" s="1" t="s">
        <v>9846</v>
      </c>
      <c r="B629" t="s">
        <v>9847</v>
      </c>
      <c r="C629" t="s">
        <v>616</v>
      </c>
      <c r="D629" t="s">
        <v>4191</v>
      </c>
      <c r="F629" t="s">
        <v>3393</v>
      </c>
      <c r="G629" t="s">
        <v>3393</v>
      </c>
      <c r="H629" t="s">
        <v>3393</v>
      </c>
      <c r="I629" t="s">
        <v>7207</v>
      </c>
      <c r="J629" t="s">
        <v>3395</v>
      </c>
      <c r="K629" t="s">
        <v>3394</v>
      </c>
      <c r="L629" t="s">
        <v>3396</v>
      </c>
      <c r="M629" t="s">
        <v>67</v>
      </c>
      <c r="N629" t="s">
        <v>67</v>
      </c>
      <c r="O629" t="s">
        <v>9836</v>
      </c>
      <c r="P629" t="s">
        <v>9842</v>
      </c>
      <c r="Q629">
        <v>1</v>
      </c>
      <c r="R629" t="s">
        <v>3397</v>
      </c>
      <c r="AE629" t="s">
        <v>3394</v>
      </c>
      <c r="AK629" t="s">
        <v>3394</v>
      </c>
      <c r="AL629" t="s">
        <v>3394</v>
      </c>
      <c r="AM629" t="s">
        <v>3394</v>
      </c>
      <c r="AN629" t="s">
        <v>3394</v>
      </c>
      <c r="AO629" t="s">
        <v>3394</v>
      </c>
      <c r="AP629" t="s">
        <v>3394</v>
      </c>
      <c r="AQ629" t="s">
        <v>3394</v>
      </c>
      <c r="AR629" t="s">
        <v>3394</v>
      </c>
      <c r="AS629" t="s">
        <v>3394</v>
      </c>
      <c r="AT629" t="s">
        <v>3394</v>
      </c>
      <c r="AU629" t="s">
        <v>3394</v>
      </c>
      <c r="AV629" t="s">
        <v>3394</v>
      </c>
      <c r="AW629" t="s">
        <v>3394</v>
      </c>
      <c r="AX629" t="s">
        <v>3394</v>
      </c>
      <c r="AZ629" t="s">
        <v>3394</v>
      </c>
    </row>
    <row r="630" spans="1:52" x14ac:dyDescent="0.3">
      <c r="A630" s="1" t="s">
        <v>10446</v>
      </c>
      <c r="B630" t="s">
        <v>10447</v>
      </c>
      <c r="C630" t="s">
        <v>616</v>
      </c>
      <c r="D630" t="s">
        <v>4191</v>
      </c>
      <c r="F630" t="s">
        <v>3393</v>
      </c>
      <c r="G630" t="s">
        <v>3394</v>
      </c>
      <c r="H630" t="s">
        <v>3393</v>
      </c>
      <c r="I630" t="s">
        <v>11314</v>
      </c>
      <c r="J630" t="s">
        <v>3395</v>
      </c>
      <c r="K630" t="s">
        <v>3394</v>
      </c>
      <c r="L630" t="s">
        <v>3396</v>
      </c>
      <c r="M630" t="s">
        <v>66</v>
      </c>
      <c r="N630" t="s">
        <v>66</v>
      </c>
      <c r="O630" t="s">
        <v>9836</v>
      </c>
      <c r="P630" t="s">
        <v>9842</v>
      </c>
      <c r="Q630">
        <v>1</v>
      </c>
      <c r="R630" t="s">
        <v>3397</v>
      </c>
      <c r="AE630" t="s">
        <v>3394</v>
      </c>
      <c r="AK630" t="s">
        <v>3394</v>
      </c>
      <c r="AL630" t="s">
        <v>3394</v>
      </c>
      <c r="AM630" t="s">
        <v>3394</v>
      </c>
      <c r="AN630" t="s">
        <v>3394</v>
      </c>
      <c r="AO630" t="s">
        <v>3394</v>
      </c>
      <c r="AP630" t="s">
        <v>3394</v>
      </c>
      <c r="AQ630" t="s">
        <v>3394</v>
      </c>
      <c r="AR630" t="s">
        <v>3394</v>
      </c>
      <c r="AS630" t="s">
        <v>3394</v>
      </c>
      <c r="AT630" t="s">
        <v>3394</v>
      </c>
      <c r="AU630" t="s">
        <v>3394</v>
      </c>
      <c r="AV630" t="s">
        <v>3394</v>
      </c>
      <c r="AW630" t="s">
        <v>3394</v>
      </c>
      <c r="AX630" t="s">
        <v>3394</v>
      </c>
      <c r="AZ630" t="s">
        <v>3394</v>
      </c>
    </row>
    <row r="631" spans="1:52" x14ac:dyDescent="0.3">
      <c r="A631" s="1" t="s">
        <v>10396</v>
      </c>
      <c r="B631" t="s">
        <v>10397</v>
      </c>
      <c r="C631" t="s">
        <v>1517</v>
      </c>
      <c r="D631" t="s">
        <v>5908</v>
      </c>
      <c r="F631" t="s">
        <v>3393</v>
      </c>
      <c r="G631" t="s">
        <v>3394</v>
      </c>
      <c r="H631" t="s">
        <v>3393</v>
      </c>
      <c r="I631" t="s">
        <v>10398</v>
      </c>
      <c r="J631" t="s">
        <v>3395</v>
      </c>
      <c r="K631" t="s">
        <v>3394</v>
      </c>
      <c r="L631" t="s">
        <v>3396</v>
      </c>
      <c r="M631" t="s">
        <v>9957</v>
      </c>
      <c r="N631" t="s">
        <v>9957</v>
      </c>
      <c r="O631" t="s">
        <v>9836</v>
      </c>
      <c r="P631" t="s">
        <v>9842</v>
      </c>
      <c r="Q631">
        <v>1</v>
      </c>
      <c r="R631" t="s">
        <v>3397</v>
      </c>
      <c r="AE631" t="s">
        <v>3394</v>
      </c>
      <c r="AK631" t="s">
        <v>3394</v>
      </c>
      <c r="AL631" t="s">
        <v>3394</v>
      </c>
      <c r="AM631" t="s">
        <v>3394</v>
      </c>
      <c r="AN631" t="s">
        <v>3394</v>
      </c>
      <c r="AO631" t="s">
        <v>3394</v>
      </c>
      <c r="AP631" t="s">
        <v>3394</v>
      </c>
      <c r="AQ631" t="s">
        <v>3394</v>
      </c>
      <c r="AR631" t="s">
        <v>3394</v>
      </c>
      <c r="AS631" t="s">
        <v>3394</v>
      </c>
      <c r="AT631" t="s">
        <v>3394</v>
      </c>
      <c r="AU631" t="s">
        <v>3394</v>
      </c>
      <c r="AV631" t="s">
        <v>3394</v>
      </c>
      <c r="AW631" t="s">
        <v>3394</v>
      </c>
      <c r="AX631" t="s">
        <v>3394</v>
      </c>
      <c r="AZ631" t="s">
        <v>3393</v>
      </c>
    </row>
    <row r="632" spans="1:52" x14ac:dyDescent="0.3">
      <c r="A632" s="1" t="s">
        <v>10399</v>
      </c>
      <c r="B632" t="s">
        <v>10400</v>
      </c>
      <c r="C632" t="s">
        <v>1517</v>
      </c>
      <c r="D632" t="s">
        <v>5908</v>
      </c>
      <c r="F632" t="s">
        <v>3393</v>
      </c>
      <c r="G632" t="s">
        <v>3394</v>
      </c>
      <c r="H632" t="s">
        <v>3393</v>
      </c>
      <c r="I632" t="s">
        <v>10401</v>
      </c>
      <c r="J632" t="s">
        <v>3395</v>
      </c>
      <c r="K632" t="s">
        <v>3394</v>
      </c>
      <c r="L632" t="s">
        <v>3396</v>
      </c>
      <c r="M632" t="s">
        <v>9957</v>
      </c>
      <c r="N632" t="s">
        <v>9957</v>
      </c>
      <c r="O632" t="s">
        <v>9836</v>
      </c>
      <c r="P632" t="s">
        <v>9842</v>
      </c>
      <c r="Q632">
        <v>1</v>
      </c>
      <c r="R632" t="s">
        <v>3397</v>
      </c>
      <c r="AE632" t="s">
        <v>3394</v>
      </c>
      <c r="AK632" t="s">
        <v>3394</v>
      </c>
      <c r="AL632" t="s">
        <v>3394</v>
      </c>
      <c r="AM632" t="s">
        <v>3394</v>
      </c>
      <c r="AN632" t="s">
        <v>3394</v>
      </c>
      <c r="AO632" t="s">
        <v>3394</v>
      </c>
      <c r="AP632" t="s">
        <v>3394</v>
      </c>
      <c r="AQ632" t="s">
        <v>3394</v>
      </c>
      <c r="AR632" t="s">
        <v>3394</v>
      </c>
      <c r="AS632" t="s">
        <v>3394</v>
      </c>
      <c r="AT632" t="s">
        <v>3394</v>
      </c>
      <c r="AU632" t="s">
        <v>3394</v>
      </c>
      <c r="AV632" t="s">
        <v>3394</v>
      </c>
      <c r="AW632" t="s">
        <v>3394</v>
      </c>
      <c r="AX632" t="s">
        <v>3394</v>
      </c>
      <c r="AZ632" t="s">
        <v>3393</v>
      </c>
    </row>
    <row r="633" spans="1:52" x14ac:dyDescent="0.3">
      <c r="A633" s="1" t="s">
        <v>10402</v>
      </c>
      <c r="B633" t="s">
        <v>10403</v>
      </c>
      <c r="C633" t="s">
        <v>1517</v>
      </c>
      <c r="D633" t="s">
        <v>5908</v>
      </c>
      <c r="F633" t="s">
        <v>3393</v>
      </c>
      <c r="G633" t="s">
        <v>3394</v>
      </c>
      <c r="H633" t="s">
        <v>3393</v>
      </c>
      <c r="I633" t="s">
        <v>10404</v>
      </c>
      <c r="J633" t="s">
        <v>3395</v>
      </c>
      <c r="K633" t="s">
        <v>3394</v>
      </c>
      <c r="L633" t="s">
        <v>3396</v>
      </c>
      <c r="M633" t="s">
        <v>9957</v>
      </c>
      <c r="N633" t="s">
        <v>9957</v>
      </c>
      <c r="O633" t="s">
        <v>9836</v>
      </c>
      <c r="P633" t="s">
        <v>9842</v>
      </c>
      <c r="Q633">
        <v>1</v>
      </c>
      <c r="R633" t="s">
        <v>3397</v>
      </c>
      <c r="AE633" t="s">
        <v>3394</v>
      </c>
      <c r="AK633" t="s">
        <v>3394</v>
      </c>
      <c r="AL633" t="s">
        <v>3394</v>
      </c>
      <c r="AM633" t="s">
        <v>3394</v>
      </c>
      <c r="AN633" t="s">
        <v>3394</v>
      </c>
      <c r="AO633" t="s">
        <v>3394</v>
      </c>
      <c r="AP633" t="s">
        <v>3394</v>
      </c>
      <c r="AQ633" t="s">
        <v>3394</v>
      </c>
      <c r="AR633" t="s">
        <v>3394</v>
      </c>
      <c r="AS633" t="s">
        <v>3394</v>
      </c>
      <c r="AT633" t="s">
        <v>3394</v>
      </c>
      <c r="AU633" t="s">
        <v>3394</v>
      </c>
      <c r="AV633" t="s">
        <v>3394</v>
      </c>
      <c r="AW633" t="s">
        <v>3394</v>
      </c>
      <c r="AX633" t="s">
        <v>3394</v>
      </c>
      <c r="AZ633" t="s">
        <v>3393</v>
      </c>
    </row>
    <row r="634" spans="1:52" x14ac:dyDescent="0.3">
      <c r="A634" s="1" t="s">
        <v>10405</v>
      </c>
      <c r="B634" t="s">
        <v>10406</v>
      </c>
      <c r="C634" t="s">
        <v>1517</v>
      </c>
      <c r="D634" t="s">
        <v>5908</v>
      </c>
      <c r="F634" t="s">
        <v>3393</v>
      </c>
      <c r="G634" t="s">
        <v>3394</v>
      </c>
      <c r="H634" t="s">
        <v>3393</v>
      </c>
      <c r="I634" t="s">
        <v>5889</v>
      </c>
      <c r="J634" t="s">
        <v>3395</v>
      </c>
      <c r="K634" t="s">
        <v>3394</v>
      </c>
      <c r="L634" t="s">
        <v>3396</v>
      </c>
      <c r="M634" t="s">
        <v>9957</v>
      </c>
      <c r="N634" t="s">
        <v>9957</v>
      </c>
      <c r="O634" t="s">
        <v>9836</v>
      </c>
      <c r="P634" t="s">
        <v>9842</v>
      </c>
      <c r="Q634">
        <v>1</v>
      </c>
      <c r="R634" t="s">
        <v>3397</v>
      </c>
      <c r="AE634" t="s">
        <v>3394</v>
      </c>
      <c r="AK634" t="s">
        <v>3394</v>
      </c>
      <c r="AL634" t="s">
        <v>3394</v>
      </c>
      <c r="AM634" t="s">
        <v>3394</v>
      </c>
      <c r="AN634" t="s">
        <v>3394</v>
      </c>
      <c r="AO634" t="s">
        <v>3394</v>
      </c>
      <c r="AP634" t="s">
        <v>3394</v>
      </c>
      <c r="AQ634" t="s">
        <v>3394</v>
      </c>
      <c r="AR634" t="s">
        <v>3394</v>
      </c>
      <c r="AS634" t="s">
        <v>3394</v>
      </c>
      <c r="AT634" t="s">
        <v>3394</v>
      </c>
      <c r="AU634" t="s">
        <v>3394</v>
      </c>
      <c r="AV634" t="s">
        <v>3394</v>
      </c>
      <c r="AW634" t="s">
        <v>3394</v>
      </c>
      <c r="AX634" t="s">
        <v>3394</v>
      </c>
      <c r="AZ634" t="s">
        <v>3393</v>
      </c>
    </row>
    <row r="635" spans="1:52" x14ac:dyDescent="0.3">
      <c r="A635" s="1" t="s">
        <v>4465</v>
      </c>
      <c r="B635" t="s">
        <v>9569</v>
      </c>
      <c r="C635" t="s">
        <v>616</v>
      </c>
      <c r="D635" t="s">
        <v>4191</v>
      </c>
      <c r="F635" t="s">
        <v>3393</v>
      </c>
      <c r="G635" t="s">
        <v>3394</v>
      </c>
      <c r="H635" t="s">
        <v>3393</v>
      </c>
      <c r="I635" t="s">
        <v>11315</v>
      </c>
      <c r="J635" t="s">
        <v>3395</v>
      </c>
      <c r="K635" t="s">
        <v>3394</v>
      </c>
      <c r="L635" t="s">
        <v>4448</v>
      </c>
      <c r="M635" t="s">
        <v>66</v>
      </c>
      <c r="N635" t="s">
        <v>66</v>
      </c>
      <c r="O635" t="s">
        <v>9836</v>
      </c>
      <c r="P635" t="s">
        <v>9821</v>
      </c>
      <c r="Q635">
        <v>1</v>
      </c>
      <c r="R635" t="s">
        <v>3397</v>
      </c>
      <c r="AC635" t="s">
        <v>4345</v>
      </c>
      <c r="AE635" t="s">
        <v>3394</v>
      </c>
      <c r="AK635" t="s">
        <v>3394</v>
      </c>
      <c r="AM635" t="s">
        <v>3394</v>
      </c>
      <c r="AN635" t="s">
        <v>3394</v>
      </c>
      <c r="AO635" t="s">
        <v>3394</v>
      </c>
      <c r="AP635" t="s">
        <v>3394</v>
      </c>
      <c r="AQ635" t="s">
        <v>3394</v>
      </c>
      <c r="AR635" t="s">
        <v>3394</v>
      </c>
      <c r="AS635" t="s">
        <v>3394</v>
      </c>
      <c r="AT635" t="s">
        <v>3394</v>
      </c>
      <c r="AU635" t="s">
        <v>3394</v>
      </c>
      <c r="AV635" t="s">
        <v>3394</v>
      </c>
      <c r="AW635" t="s">
        <v>3394</v>
      </c>
      <c r="AX635" t="s">
        <v>3394</v>
      </c>
      <c r="AZ635" t="s">
        <v>3394</v>
      </c>
    </row>
    <row r="636" spans="1:52" x14ac:dyDescent="0.3">
      <c r="A636" s="1" t="s">
        <v>4631</v>
      </c>
      <c r="B636" t="s">
        <v>4632</v>
      </c>
      <c r="C636" t="s">
        <v>538</v>
      </c>
      <c r="D636" t="s">
        <v>67</v>
      </c>
      <c r="F636" t="s">
        <v>3393</v>
      </c>
      <c r="G636" t="s">
        <v>3394</v>
      </c>
      <c r="H636" t="s">
        <v>3393</v>
      </c>
      <c r="I636" t="s">
        <v>4633</v>
      </c>
      <c r="J636" t="s">
        <v>3395</v>
      </c>
      <c r="K636" t="s">
        <v>3394</v>
      </c>
      <c r="L636" t="s">
        <v>3396</v>
      </c>
      <c r="M636" t="s">
        <v>9820</v>
      </c>
      <c r="N636" t="s">
        <v>9820</v>
      </c>
      <c r="O636" t="s">
        <v>9820</v>
      </c>
      <c r="P636" t="s">
        <v>9821</v>
      </c>
      <c r="Q636">
        <v>1</v>
      </c>
      <c r="R636" t="s">
        <v>3397</v>
      </c>
      <c r="AC636" t="s">
        <v>4345</v>
      </c>
      <c r="AE636" t="s">
        <v>3394</v>
      </c>
      <c r="AK636" t="s">
        <v>3394</v>
      </c>
      <c r="AM636" t="s">
        <v>3394</v>
      </c>
      <c r="AN636" t="s">
        <v>3394</v>
      </c>
      <c r="AO636" t="s">
        <v>3394</v>
      </c>
      <c r="AP636" t="s">
        <v>3394</v>
      </c>
      <c r="AQ636" t="s">
        <v>3394</v>
      </c>
      <c r="AR636" t="s">
        <v>3394</v>
      </c>
      <c r="AS636" t="s">
        <v>3394</v>
      </c>
      <c r="AT636" t="s">
        <v>3394</v>
      </c>
      <c r="AU636" t="s">
        <v>3394</v>
      </c>
      <c r="AV636" t="s">
        <v>3394</v>
      </c>
      <c r="AW636" t="s">
        <v>3394</v>
      </c>
      <c r="AX636" t="s">
        <v>3394</v>
      </c>
      <c r="AZ636" t="s">
        <v>3394</v>
      </c>
    </row>
    <row r="637" spans="1:52" x14ac:dyDescent="0.3">
      <c r="A637" s="1" t="s">
        <v>4523</v>
      </c>
      <c r="B637" t="s">
        <v>4524</v>
      </c>
      <c r="C637" t="s">
        <v>492</v>
      </c>
      <c r="D637" t="s">
        <v>69</v>
      </c>
      <c r="F637" t="s">
        <v>3393</v>
      </c>
      <c r="G637" t="s">
        <v>3393</v>
      </c>
      <c r="H637" t="s">
        <v>3393</v>
      </c>
      <c r="I637" t="s">
        <v>4525</v>
      </c>
      <c r="J637" t="s">
        <v>3395</v>
      </c>
      <c r="K637" t="s">
        <v>3394</v>
      </c>
      <c r="L637" t="s">
        <v>3965</v>
      </c>
      <c r="M637" t="s">
        <v>9820</v>
      </c>
      <c r="N637" t="s">
        <v>9820</v>
      </c>
      <c r="O637" t="s">
        <v>9820</v>
      </c>
      <c r="P637" t="s">
        <v>9821</v>
      </c>
      <c r="Q637">
        <v>1</v>
      </c>
      <c r="R637" t="s">
        <v>3397</v>
      </c>
      <c r="AC637" t="s">
        <v>4345</v>
      </c>
      <c r="AE637" t="s">
        <v>3394</v>
      </c>
      <c r="AK637" t="s">
        <v>3394</v>
      </c>
      <c r="AM637" t="s">
        <v>3394</v>
      </c>
      <c r="AN637" t="s">
        <v>3394</v>
      </c>
      <c r="AO637" t="s">
        <v>3394</v>
      </c>
      <c r="AP637" t="s">
        <v>3394</v>
      </c>
      <c r="AQ637" t="s">
        <v>3394</v>
      </c>
      <c r="AR637" t="s">
        <v>3394</v>
      </c>
      <c r="AS637" t="s">
        <v>3394</v>
      </c>
      <c r="AT637" t="s">
        <v>3394</v>
      </c>
      <c r="AU637" t="s">
        <v>3394</v>
      </c>
      <c r="AV637" t="s">
        <v>3394</v>
      </c>
      <c r="AW637" t="s">
        <v>3394</v>
      </c>
      <c r="AX637" t="s">
        <v>3394</v>
      </c>
      <c r="AZ637" t="s">
        <v>3394</v>
      </c>
    </row>
    <row r="638" spans="1:52" x14ac:dyDescent="0.3">
      <c r="A638" s="1" t="s">
        <v>4634</v>
      </c>
      <c r="B638" t="s">
        <v>4635</v>
      </c>
      <c r="C638" t="s">
        <v>310</v>
      </c>
      <c r="D638" t="s">
        <v>4636</v>
      </c>
      <c r="F638" t="s">
        <v>3393</v>
      </c>
      <c r="G638" t="s">
        <v>3394</v>
      </c>
      <c r="H638" t="s">
        <v>3393</v>
      </c>
      <c r="I638" t="s">
        <v>4637</v>
      </c>
      <c r="J638" t="s">
        <v>3395</v>
      </c>
      <c r="K638" t="s">
        <v>3394</v>
      </c>
      <c r="L638" t="s">
        <v>3396</v>
      </c>
      <c r="M638" t="s">
        <v>9820</v>
      </c>
      <c r="N638" t="s">
        <v>9820</v>
      </c>
      <c r="O638" t="s">
        <v>9820</v>
      </c>
      <c r="P638" t="s">
        <v>9821</v>
      </c>
      <c r="Q638">
        <v>1</v>
      </c>
      <c r="R638" t="s">
        <v>3397</v>
      </c>
      <c r="AC638" t="s">
        <v>4345</v>
      </c>
      <c r="AE638" t="s">
        <v>3394</v>
      </c>
      <c r="AK638" t="s">
        <v>3394</v>
      </c>
      <c r="AM638" t="s">
        <v>3394</v>
      </c>
      <c r="AN638" t="s">
        <v>3394</v>
      </c>
      <c r="AO638" t="s">
        <v>3394</v>
      </c>
      <c r="AP638" t="s">
        <v>3394</v>
      </c>
      <c r="AQ638" t="s">
        <v>3394</v>
      </c>
      <c r="AR638" t="s">
        <v>3394</v>
      </c>
      <c r="AS638" t="s">
        <v>3394</v>
      </c>
      <c r="AT638" t="s">
        <v>3394</v>
      </c>
      <c r="AU638" t="s">
        <v>3394</v>
      </c>
      <c r="AV638" t="s">
        <v>3394</v>
      </c>
      <c r="AW638" t="s">
        <v>3394</v>
      </c>
      <c r="AX638" t="s">
        <v>3394</v>
      </c>
      <c r="AZ638" t="s">
        <v>3394</v>
      </c>
    </row>
    <row r="639" spans="1:52" x14ac:dyDescent="0.3">
      <c r="A639" s="1" t="s">
        <v>4638</v>
      </c>
      <c r="B639" t="s">
        <v>4639</v>
      </c>
      <c r="C639" t="s">
        <v>310</v>
      </c>
      <c r="D639" t="s">
        <v>4636</v>
      </c>
      <c r="F639" t="s">
        <v>3393</v>
      </c>
      <c r="G639" t="s">
        <v>3394</v>
      </c>
      <c r="H639" t="s">
        <v>3393</v>
      </c>
      <c r="I639" t="s">
        <v>4640</v>
      </c>
      <c r="J639" t="s">
        <v>3395</v>
      </c>
      <c r="K639" t="s">
        <v>3394</v>
      </c>
      <c r="L639" t="s">
        <v>3396</v>
      </c>
      <c r="M639" t="s">
        <v>9820</v>
      </c>
      <c r="N639" t="s">
        <v>9820</v>
      </c>
      <c r="O639" t="s">
        <v>9820</v>
      </c>
      <c r="P639" t="s">
        <v>9821</v>
      </c>
      <c r="Q639">
        <v>1</v>
      </c>
      <c r="R639" t="s">
        <v>3397</v>
      </c>
      <c r="AC639" t="s">
        <v>4345</v>
      </c>
      <c r="AE639" t="s">
        <v>3394</v>
      </c>
      <c r="AK639" t="s">
        <v>3394</v>
      </c>
      <c r="AM639" t="s">
        <v>3394</v>
      </c>
      <c r="AN639" t="s">
        <v>3394</v>
      </c>
      <c r="AO639" t="s">
        <v>3394</v>
      </c>
      <c r="AP639" t="s">
        <v>3394</v>
      </c>
      <c r="AQ639" t="s">
        <v>3394</v>
      </c>
      <c r="AR639" t="s">
        <v>3394</v>
      </c>
      <c r="AS639" t="s">
        <v>3394</v>
      </c>
      <c r="AT639" t="s">
        <v>3394</v>
      </c>
      <c r="AU639" t="s">
        <v>3394</v>
      </c>
      <c r="AV639" t="s">
        <v>3394</v>
      </c>
      <c r="AW639" t="s">
        <v>3394</v>
      </c>
      <c r="AX639" t="s">
        <v>3394</v>
      </c>
      <c r="AZ639" t="s">
        <v>3394</v>
      </c>
    </row>
    <row r="640" spans="1:52" x14ac:dyDescent="0.3">
      <c r="A640" s="1" t="s">
        <v>4641</v>
      </c>
      <c r="B640" t="s">
        <v>4642</v>
      </c>
      <c r="C640" t="s">
        <v>538</v>
      </c>
      <c r="D640" t="s">
        <v>67</v>
      </c>
      <c r="F640" t="s">
        <v>3393</v>
      </c>
      <c r="G640" t="s">
        <v>3394</v>
      </c>
      <c r="H640" t="s">
        <v>3393</v>
      </c>
      <c r="I640" t="s">
        <v>4643</v>
      </c>
      <c r="J640" t="s">
        <v>3395</v>
      </c>
      <c r="K640" t="s">
        <v>3394</v>
      </c>
      <c r="L640" t="s">
        <v>3396</v>
      </c>
      <c r="M640" t="s">
        <v>9820</v>
      </c>
      <c r="N640" t="s">
        <v>9820</v>
      </c>
      <c r="O640" t="s">
        <v>9820</v>
      </c>
      <c r="P640" t="s">
        <v>9821</v>
      </c>
      <c r="Q640">
        <v>1</v>
      </c>
      <c r="R640" t="s">
        <v>3397</v>
      </c>
      <c r="AC640" t="s">
        <v>4345</v>
      </c>
      <c r="AE640" t="s">
        <v>3394</v>
      </c>
      <c r="AK640" t="s">
        <v>3394</v>
      </c>
      <c r="AM640" t="s">
        <v>3394</v>
      </c>
      <c r="AN640" t="s">
        <v>3394</v>
      </c>
      <c r="AO640" t="s">
        <v>3394</v>
      </c>
      <c r="AP640" t="s">
        <v>3394</v>
      </c>
      <c r="AQ640" t="s">
        <v>3394</v>
      </c>
      <c r="AR640" t="s">
        <v>3394</v>
      </c>
      <c r="AS640" t="s">
        <v>3394</v>
      </c>
      <c r="AT640" t="s">
        <v>3394</v>
      </c>
      <c r="AU640" t="s">
        <v>3394</v>
      </c>
      <c r="AV640" t="s">
        <v>3394</v>
      </c>
      <c r="AW640" t="s">
        <v>3394</v>
      </c>
      <c r="AX640" t="s">
        <v>3394</v>
      </c>
      <c r="AZ640" t="s">
        <v>3394</v>
      </c>
    </row>
    <row r="641" spans="1:52" x14ac:dyDescent="0.3">
      <c r="A641" s="1" t="s">
        <v>4644</v>
      </c>
      <c r="B641" t="s">
        <v>4645</v>
      </c>
      <c r="C641" t="s">
        <v>538</v>
      </c>
      <c r="D641" t="s">
        <v>67</v>
      </c>
      <c r="F641" t="s">
        <v>3393</v>
      </c>
      <c r="G641" t="s">
        <v>3394</v>
      </c>
      <c r="H641" t="s">
        <v>3393</v>
      </c>
      <c r="I641" t="s">
        <v>4646</v>
      </c>
      <c r="J641" t="s">
        <v>3395</v>
      </c>
      <c r="K641" t="s">
        <v>3394</v>
      </c>
      <c r="L641" t="s">
        <v>3396</v>
      </c>
      <c r="M641" t="s">
        <v>9820</v>
      </c>
      <c r="N641" t="s">
        <v>9820</v>
      </c>
      <c r="O641" t="s">
        <v>9820</v>
      </c>
      <c r="P641" t="s">
        <v>9821</v>
      </c>
      <c r="Q641">
        <v>1</v>
      </c>
      <c r="R641" t="s">
        <v>3397</v>
      </c>
      <c r="AC641" t="s">
        <v>4345</v>
      </c>
      <c r="AE641" t="s">
        <v>3394</v>
      </c>
      <c r="AK641" t="s">
        <v>3394</v>
      </c>
      <c r="AM641" t="s">
        <v>3394</v>
      </c>
      <c r="AN641" t="s">
        <v>3394</v>
      </c>
      <c r="AO641" t="s">
        <v>3394</v>
      </c>
      <c r="AP641" t="s">
        <v>3394</v>
      </c>
      <c r="AQ641" t="s">
        <v>3394</v>
      </c>
      <c r="AR641" t="s">
        <v>3394</v>
      </c>
      <c r="AS641" t="s">
        <v>3394</v>
      </c>
      <c r="AT641" t="s">
        <v>3394</v>
      </c>
      <c r="AU641" t="s">
        <v>3394</v>
      </c>
      <c r="AV641" t="s">
        <v>3394</v>
      </c>
      <c r="AW641" t="s">
        <v>3394</v>
      </c>
      <c r="AX641" t="s">
        <v>3394</v>
      </c>
      <c r="AZ641" t="s">
        <v>3394</v>
      </c>
    </row>
    <row r="642" spans="1:52" x14ac:dyDescent="0.3">
      <c r="A642" s="1" t="s">
        <v>4647</v>
      </c>
      <c r="B642" t="s">
        <v>4648</v>
      </c>
      <c r="C642" t="s">
        <v>538</v>
      </c>
      <c r="D642" t="s">
        <v>67</v>
      </c>
      <c r="F642" t="s">
        <v>3393</v>
      </c>
      <c r="G642" t="s">
        <v>3394</v>
      </c>
      <c r="H642" t="s">
        <v>3393</v>
      </c>
      <c r="I642" t="s">
        <v>4649</v>
      </c>
      <c r="J642" t="s">
        <v>3395</v>
      </c>
      <c r="K642" t="s">
        <v>3394</v>
      </c>
      <c r="L642" t="s">
        <v>3396</v>
      </c>
      <c r="M642" t="s">
        <v>9820</v>
      </c>
      <c r="N642" t="s">
        <v>9820</v>
      </c>
      <c r="O642" t="s">
        <v>9820</v>
      </c>
      <c r="P642" t="s">
        <v>9821</v>
      </c>
      <c r="Q642">
        <v>1</v>
      </c>
      <c r="R642" t="s">
        <v>3397</v>
      </c>
      <c r="AC642" t="s">
        <v>4345</v>
      </c>
      <c r="AE642" t="s">
        <v>3394</v>
      </c>
      <c r="AK642" t="s">
        <v>3394</v>
      </c>
      <c r="AM642" t="s">
        <v>3394</v>
      </c>
      <c r="AN642" t="s">
        <v>3394</v>
      </c>
      <c r="AO642" t="s">
        <v>3394</v>
      </c>
      <c r="AP642" t="s">
        <v>3394</v>
      </c>
      <c r="AQ642" t="s">
        <v>3394</v>
      </c>
      <c r="AR642" t="s">
        <v>3394</v>
      </c>
      <c r="AS642" t="s">
        <v>3394</v>
      </c>
      <c r="AT642" t="s">
        <v>3394</v>
      </c>
      <c r="AU642" t="s">
        <v>3394</v>
      </c>
      <c r="AV642" t="s">
        <v>3394</v>
      </c>
      <c r="AW642" t="s">
        <v>3394</v>
      </c>
      <c r="AX642" t="s">
        <v>3394</v>
      </c>
      <c r="AZ642" t="s">
        <v>3394</v>
      </c>
    </row>
    <row r="643" spans="1:52" x14ac:dyDescent="0.3">
      <c r="A643" s="1" t="s">
        <v>4650</v>
      </c>
      <c r="B643" t="s">
        <v>4651</v>
      </c>
      <c r="C643" t="s">
        <v>538</v>
      </c>
      <c r="D643" t="s">
        <v>67</v>
      </c>
      <c r="F643" t="s">
        <v>3393</v>
      </c>
      <c r="G643" t="s">
        <v>3394</v>
      </c>
      <c r="H643" t="s">
        <v>3393</v>
      </c>
      <c r="I643" t="s">
        <v>4652</v>
      </c>
      <c r="J643" t="s">
        <v>3395</v>
      </c>
      <c r="K643" t="s">
        <v>3394</v>
      </c>
      <c r="L643" t="s">
        <v>3396</v>
      </c>
      <c r="M643" t="s">
        <v>9820</v>
      </c>
      <c r="N643" t="s">
        <v>9820</v>
      </c>
      <c r="O643" t="s">
        <v>9820</v>
      </c>
      <c r="P643" t="s">
        <v>9821</v>
      </c>
      <c r="Q643">
        <v>1</v>
      </c>
      <c r="R643" t="s">
        <v>3397</v>
      </c>
      <c r="AC643" t="s">
        <v>4345</v>
      </c>
      <c r="AE643" t="s">
        <v>3394</v>
      </c>
      <c r="AK643" t="s">
        <v>3394</v>
      </c>
      <c r="AM643" t="s">
        <v>3394</v>
      </c>
      <c r="AN643" t="s">
        <v>3394</v>
      </c>
      <c r="AO643" t="s">
        <v>3394</v>
      </c>
      <c r="AP643" t="s">
        <v>3394</v>
      </c>
      <c r="AQ643" t="s">
        <v>3394</v>
      </c>
      <c r="AR643" t="s">
        <v>3394</v>
      </c>
      <c r="AS643" t="s">
        <v>3394</v>
      </c>
      <c r="AT643" t="s">
        <v>3394</v>
      </c>
      <c r="AU643" t="s">
        <v>3394</v>
      </c>
      <c r="AV643" t="s">
        <v>3394</v>
      </c>
      <c r="AW643" t="s">
        <v>3394</v>
      </c>
      <c r="AX643" t="s">
        <v>3394</v>
      </c>
      <c r="AZ643" t="s">
        <v>3394</v>
      </c>
    </row>
    <row r="644" spans="1:52" x14ac:dyDescent="0.3">
      <c r="A644" s="1" t="s">
        <v>4653</v>
      </c>
      <c r="B644" t="s">
        <v>4654</v>
      </c>
      <c r="C644" t="s">
        <v>538</v>
      </c>
      <c r="D644" t="s">
        <v>67</v>
      </c>
      <c r="F644" t="s">
        <v>3393</v>
      </c>
      <c r="G644" t="s">
        <v>3394</v>
      </c>
      <c r="H644" t="s">
        <v>3393</v>
      </c>
      <c r="I644" t="s">
        <v>4655</v>
      </c>
      <c r="J644" t="s">
        <v>3395</v>
      </c>
      <c r="K644" t="s">
        <v>3394</v>
      </c>
      <c r="L644" t="s">
        <v>3396</v>
      </c>
      <c r="M644" t="s">
        <v>9820</v>
      </c>
      <c r="N644" t="s">
        <v>9820</v>
      </c>
      <c r="O644" t="s">
        <v>9820</v>
      </c>
      <c r="P644" t="s">
        <v>9821</v>
      </c>
      <c r="Q644">
        <v>1</v>
      </c>
      <c r="R644" t="s">
        <v>3397</v>
      </c>
      <c r="AC644" t="s">
        <v>4345</v>
      </c>
      <c r="AE644" t="s">
        <v>3394</v>
      </c>
      <c r="AK644" t="s">
        <v>3394</v>
      </c>
      <c r="AM644" t="s">
        <v>3394</v>
      </c>
      <c r="AN644" t="s">
        <v>3394</v>
      </c>
      <c r="AO644" t="s">
        <v>3394</v>
      </c>
      <c r="AP644" t="s">
        <v>3394</v>
      </c>
      <c r="AQ644" t="s">
        <v>3394</v>
      </c>
      <c r="AR644" t="s">
        <v>3394</v>
      </c>
      <c r="AS644" t="s">
        <v>3394</v>
      </c>
      <c r="AT644" t="s">
        <v>3394</v>
      </c>
      <c r="AU644" t="s">
        <v>3394</v>
      </c>
      <c r="AV644" t="s">
        <v>3394</v>
      </c>
      <c r="AW644" t="s">
        <v>3394</v>
      </c>
      <c r="AX644" t="s">
        <v>3394</v>
      </c>
      <c r="AZ644" t="s">
        <v>3394</v>
      </c>
    </row>
    <row r="645" spans="1:52" x14ac:dyDescent="0.3">
      <c r="A645" s="1" t="s">
        <v>4656</v>
      </c>
      <c r="B645" t="s">
        <v>4657</v>
      </c>
      <c r="C645" t="s">
        <v>538</v>
      </c>
      <c r="D645" t="s">
        <v>67</v>
      </c>
      <c r="F645" t="s">
        <v>3393</v>
      </c>
      <c r="G645" t="s">
        <v>3394</v>
      </c>
      <c r="H645" t="s">
        <v>3393</v>
      </c>
      <c r="I645" t="s">
        <v>4658</v>
      </c>
      <c r="J645" t="s">
        <v>3395</v>
      </c>
      <c r="K645" t="s">
        <v>3394</v>
      </c>
      <c r="L645" t="s">
        <v>3396</v>
      </c>
      <c r="M645" t="s">
        <v>9820</v>
      </c>
      <c r="N645" t="s">
        <v>9820</v>
      </c>
      <c r="O645" t="s">
        <v>9820</v>
      </c>
      <c r="P645" t="s">
        <v>9821</v>
      </c>
      <c r="Q645">
        <v>1</v>
      </c>
      <c r="R645" t="s">
        <v>3397</v>
      </c>
      <c r="AC645" t="s">
        <v>4345</v>
      </c>
      <c r="AE645" t="s">
        <v>3394</v>
      </c>
      <c r="AK645" t="s">
        <v>3394</v>
      </c>
      <c r="AM645" t="s">
        <v>3394</v>
      </c>
      <c r="AN645" t="s">
        <v>3394</v>
      </c>
      <c r="AO645" t="s">
        <v>3394</v>
      </c>
      <c r="AP645" t="s">
        <v>3394</v>
      </c>
      <c r="AQ645" t="s">
        <v>3394</v>
      </c>
      <c r="AR645" t="s">
        <v>3394</v>
      </c>
      <c r="AS645" t="s">
        <v>3394</v>
      </c>
      <c r="AT645" t="s">
        <v>3394</v>
      </c>
      <c r="AU645" t="s">
        <v>3394</v>
      </c>
      <c r="AV645" t="s">
        <v>3394</v>
      </c>
      <c r="AW645" t="s">
        <v>3394</v>
      </c>
      <c r="AX645" t="s">
        <v>3394</v>
      </c>
      <c r="AZ645" t="s">
        <v>3394</v>
      </c>
    </row>
    <row r="646" spans="1:52" x14ac:dyDescent="0.3">
      <c r="A646" s="1" t="s">
        <v>4659</v>
      </c>
      <c r="B646" t="s">
        <v>4660</v>
      </c>
      <c r="C646" t="s">
        <v>538</v>
      </c>
      <c r="D646" t="s">
        <v>67</v>
      </c>
      <c r="F646" t="s">
        <v>3393</v>
      </c>
      <c r="G646" t="s">
        <v>3394</v>
      </c>
      <c r="H646" t="s">
        <v>3393</v>
      </c>
      <c r="I646" t="s">
        <v>4661</v>
      </c>
      <c r="J646" t="s">
        <v>3395</v>
      </c>
      <c r="K646" t="s">
        <v>3394</v>
      </c>
      <c r="L646" t="s">
        <v>3396</v>
      </c>
      <c r="M646" t="s">
        <v>9820</v>
      </c>
      <c r="N646" t="s">
        <v>9820</v>
      </c>
      <c r="O646" t="s">
        <v>9820</v>
      </c>
      <c r="P646" t="s">
        <v>9821</v>
      </c>
      <c r="Q646">
        <v>1</v>
      </c>
      <c r="R646" t="s">
        <v>3397</v>
      </c>
      <c r="AC646" t="s">
        <v>4345</v>
      </c>
      <c r="AE646" t="s">
        <v>3394</v>
      </c>
      <c r="AK646" t="s">
        <v>3394</v>
      </c>
      <c r="AM646" t="s">
        <v>3394</v>
      </c>
      <c r="AN646" t="s">
        <v>3394</v>
      </c>
      <c r="AO646" t="s">
        <v>3394</v>
      </c>
      <c r="AP646" t="s">
        <v>3394</v>
      </c>
      <c r="AQ646" t="s">
        <v>3394</v>
      </c>
      <c r="AR646" t="s">
        <v>3394</v>
      </c>
      <c r="AS646" t="s">
        <v>3394</v>
      </c>
      <c r="AT646" t="s">
        <v>3394</v>
      </c>
      <c r="AU646" t="s">
        <v>3394</v>
      </c>
      <c r="AV646" t="s">
        <v>3394</v>
      </c>
      <c r="AW646" t="s">
        <v>3394</v>
      </c>
      <c r="AX646" t="s">
        <v>3394</v>
      </c>
      <c r="AZ646" t="s">
        <v>3394</v>
      </c>
    </row>
    <row r="647" spans="1:52" x14ac:dyDescent="0.3">
      <c r="A647" s="1" t="s">
        <v>4662</v>
      </c>
      <c r="B647" t="s">
        <v>4663</v>
      </c>
      <c r="C647" t="s">
        <v>538</v>
      </c>
      <c r="D647" t="s">
        <v>67</v>
      </c>
      <c r="F647" t="s">
        <v>3393</v>
      </c>
      <c r="G647" t="s">
        <v>3394</v>
      </c>
      <c r="H647" t="s">
        <v>3393</v>
      </c>
      <c r="I647" t="s">
        <v>4664</v>
      </c>
      <c r="J647" t="s">
        <v>3395</v>
      </c>
      <c r="K647" t="s">
        <v>3394</v>
      </c>
      <c r="L647" t="s">
        <v>3396</v>
      </c>
      <c r="M647" t="s">
        <v>9820</v>
      </c>
      <c r="N647" t="s">
        <v>9820</v>
      </c>
      <c r="O647" t="s">
        <v>9820</v>
      </c>
      <c r="P647" t="s">
        <v>9821</v>
      </c>
      <c r="Q647">
        <v>1</v>
      </c>
      <c r="R647" t="s">
        <v>3397</v>
      </c>
      <c r="AC647" t="s">
        <v>4345</v>
      </c>
      <c r="AE647" t="s">
        <v>3394</v>
      </c>
      <c r="AK647" t="s">
        <v>3394</v>
      </c>
      <c r="AM647" t="s">
        <v>3394</v>
      </c>
      <c r="AN647" t="s">
        <v>3394</v>
      </c>
      <c r="AO647" t="s">
        <v>3394</v>
      </c>
      <c r="AP647" t="s">
        <v>3394</v>
      </c>
      <c r="AQ647" t="s">
        <v>3394</v>
      </c>
      <c r="AR647" t="s">
        <v>3394</v>
      </c>
      <c r="AS647" t="s">
        <v>3394</v>
      </c>
      <c r="AT647" t="s">
        <v>3394</v>
      </c>
      <c r="AU647" t="s">
        <v>3394</v>
      </c>
      <c r="AV647" t="s">
        <v>3394</v>
      </c>
      <c r="AW647" t="s">
        <v>3394</v>
      </c>
      <c r="AX647" t="s">
        <v>3394</v>
      </c>
      <c r="AZ647" t="s">
        <v>3394</v>
      </c>
    </row>
    <row r="648" spans="1:52" x14ac:dyDescent="0.3">
      <c r="A648" s="1" t="s">
        <v>4665</v>
      </c>
      <c r="B648" t="s">
        <v>4666</v>
      </c>
      <c r="C648" t="s">
        <v>538</v>
      </c>
      <c r="D648" t="s">
        <v>67</v>
      </c>
      <c r="F648" t="s">
        <v>3393</v>
      </c>
      <c r="G648" t="s">
        <v>3394</v>
      </c>
      <c r="H648" t="s">
        <v>3393</v>
      </c>
      <c r="I648" t="s">
        <v>4667</v>
      </c>
      <c r="J648" t="s">
        <v>3395</v>
      </c>
      <c r="K648" t="s">
        <v>3394</v>
      </c>
      <c r="L648" t="s">
        <v>3396</v>
      </c>
      <c r="M648" t="s">
        <v>9820</v>
      </c>
      <c r="N648" t="s">
        <v>9820</v>
      </c>
      <c r="O648" t="s">
        <v>9820</v>
      </c>
      <c r="P648" t="s">
        <v>9821</v>
      </c>
      <c r="Q648">
        <v>1</v>
      </c>
      <c r="R648" t="s">
        <v>3397</v>
      </c>
      <c r="AC648" t="s">
        <v>4345</v>
      </c>
      <c r="AE648" t="s">
        <v>3394</v>
      </c>
      <c r="AK648" t="s">
        <v>3394</v>
      </c>
      <c r="AM648" t="s">
        <v>3394</v>
      </c>
      <c r="AN648" t="s">
        <v>3394</v>
      </c>
      <c r="AO648" t="s">
        <v>3394</v>
      </c>
      <c r="AP648" t="s">
        <v>3394</v>
      </c>
      <c r="AQ648" t="s">
        <v>3394</v>
      </c>
      <c r="AR648" t="s">
        <v>3394</v>
      </c>
      <c r="AS648" t="s">
        <v>3394</v>
      </c>
      <c r="AT648" t="s">
        <v>3394</v>
      </c>
      <c r="AU648" t="s">
        <v>3394</v>
      </c>
      <c r="AV648" t="s">
        <v>3394</v>
      </c>
      <c r="AW648" t="s">
        <v>3394</v>
      </c>
      <c r="AX648" t="s">
        <v>3394</v>
      </c>
      <c r="AZ648" t="s">
        <v>3394</v>
      </c>
    </row>
    <row r="649" spans="1:52" x14ac:dyDescent="0.3">
      <c r="A649" s="1" t="s">
        <v>4668</v>
      </c>
      <c r="B649" t="s">
        <v>4669</v>
      </c>
      <c r="C649" t="s">
        <v>538</v>
      </c>
      <c r="D649" t="s">
        <v>67</v>
      </c>
      <c r="F649" t="s">
        <v>3393</v>
      </c>
      <c r="G649" t="s">
        <v>3394</v>
      </c>
      <c r="H649" t="s">
        <v>3393</v>
      </c>
      <c r="I649" t="s">
        <v>4670</v>
      </c>
      <c r="J649" t="s">
        <v>3395</v>
      </c>
      <c r="K649" t="s">
        <v>3394</v>
      </c>
      <c r="L649" t="s">
        <v>3396</v>
      </c>
      <c r="M649" t="s">
        <v>9820</v>
      </c>
      <c r="N649" t="s">
        <v>9820</v>
      </c>
      <c r="O649" t="s">
        <v>9820</v>
      </c>
      <c r="P649" t="s">
        <v>9821</v>
      </c>
      <c r="Q649">
        <v>1</v>
      </c>
      <c r="R649" t="s">
        <v>3397</v>
      </c>
      <c r="AC649" t="s">
        <v>4345</v>
      </c>
      <c r="AE649" t="s">
        <v>3394</v>
      </c>
      <c r="AK649" t="s">
        <v>3394</v>
      </c>
      <c r="AM649" t="s">
        <v>3394</v>
      </c>
      <c r="AN649" t="s">
        <v>3394</v>
      </c>
      <c r="AO649" t="s">
        <v>3394</v>
      </c>
      <c r="AP649" t="s">
        <v>3394</v>
      </c>
      <c r="AQ649" t="s">
        <v>3394</v>
      </c>
      <c r="AR649" t="s">
        <v>3394</v>
      </c>
      <c r="AS649" t="s">
        <v>3394</v>
      </c>
      <c r="AT649" t="s">
        <v>3394</v>
      </c>
      <c r="AU649" t="s">
        <v>3394</v>
      </c>
      <c r="AV649" t="s">
        <v>3394</v>
      </c>
      <c r="AW649" t="s">
        <v>3394</v>
      </c>
      <c r="AX649" t="s">
        <v>3394</v>
      </c>
      <c r="AZ649" t="s">
        <v>3394</v>
      </c>
    </row>
    <row r="650" spans="1:52" x14ac:dyDescent="0.3">
      <c r="A650" s="1" t="s">
        <v>4671</v>
      </c>
      <c r="B650" t="s">
        <v>4672</v>
      </c>
      <c r="C650" t="s">
        <v>538</v>
      </c>
      <c r="D650" t="s">
        <v>67</v>
      </c>
      <c r="F650" t="s">
        <v>3394</v>
      </c>
      <c r="G650" t="s">
        <v>3394</v>
      </c>
      <c r="H650" t="s">
        <v>3393</v>
      </c>
      <c r="I650" t="s">
        <v>4673</v>
      </c>
      <c r="J650" t="s">
        <v>3395</v>
      </c>
      <c r="K650" t="s">
        <v>3394</v>
      </c>
      <c r="L650" t="s">
        <v>3396</v>
      </c>
      <c r="M650" t="s">
        <v>9820</v>
      </c>
      <c r="N650" t="s">
        <v>9820</v>
      </c>
      <c r="O650" t="s">
        <v>9820</v>
      </c>
      <c r="P650" t="s">
        <v>9821</v>
      </c>
      <c r="Q650">
        <v>1</v>
      </c>
      <c r="R650" t="s">
        <v>3397</v>
      </c>
      <c r="AC650" t="s">
        <v>4345</v>
      </c>
      <c r="AE650" t="s">
        <v>3394</v>
      </c>
      <c r="AK650" t="s">
        <v>3394</v>
      </c>
      <c r="AM650" t="s">
        <v>3394</v>
      </c>
      <c r="AN650" t="s">
        <v>3394</v>
      </c>
      <c r="AO650" t="s">
        <v>3394</v>
      </c>
      <c r="AP650" t="s">
        <v>3394</v>
      </c>
      <c r="AQ650" t="s">
        <v>3394</v>
      </c>
      <c r="AR650" t="s">
        <v>3394</v>
      </c>
      <c r="AS650" t="s">
        <v>3394</v>
      </c>
      <c r="AT650" t="s">
        <v>3394</v>
      </c>
      <c r="AU650" t="s">
        <v>3394</v>
      </c>
      <c r="AV650" t="s">
        <v>3394</v>
      </c>
      <c r="AW650" t="s">
        <v>3394</v>
      </c>
      <c r="AX650" t="s">
        <v>3394</v>
      </c>
      <c r="AZ650" t="s">
        <v>3394</v>
      </c>
    </row>
    <row r="651" spans="1:52" x14ac:dyDescent="0.3">
      <c r="A651" s="1" t="s">
        <v>4674</v>
      </c>
      <c r="B651" t="s">
        <v>4675</v>
      </c>
      <c r="C651" t="s">
        <v>538</v>
      </c>
      <c r="D651" t="s">
        <v>67</v>
      </c>
      <c r="F651" t="s">
        <v>3394</v>
      </c>
      <c r="G651" t="s">
        <v>3394</v>
      </c>
      <c r="H651" t="s">
        <v>3393</v>
      </c>
      <c r="I651" t="s">
        <v>4676</v>
      </c>
      <c r="J651" t="s">
        <v>3395</v>
      </c>
      <c r="K651" t="s">
        <v>3394</v>
      </c>
      <c r="L651" t="s">
        <v>3396</v>
      </c>
      <c r="M651" t="s">
        <v>9820</v>
      </c>
      <c r="N651" t="s">
        <v>9820</v>
      </c>
      <c r="O651" t="s">
        <v>9820</v>
      </c>
      <c r="P651" t="s">
        <v>9821</v>
      </c>
      <c r="Q651">
        <v>1</v>
      </c>
      <c r="R651" t="s">
        <v>3397</v>
      </c>
      <c r="AC651" t="s">
        <v>4345</v>
      </c>
      <c r="AE651" t="s">
        <v>3394</v>
      </c>
      <c r="AK651" t="s">
        <v>3394</v>
      </c>
      <c r="AM651" t="s">
        <v>3394</v>
      </c>
      <c r="AN651" t="s">
        <v>3394</v>
      </c>
      <c r="AO651" t="s">
        <v>3394</v>
      </c>
      <c r="AP651" t="s">
        <v>3394</v>
      </c>
      <c r="AQ651" t="s">
        <v>3394</v>
      </c>
      <c r="AR651" t="s">
        <v>3394</v>
      </c>
      <c r="AS651" t="s">
        <v>3394</v>
      </c>
      <c r="AT651" t="s">
        <v>3394</v>
      </c>
      <c r="AU651" t="s">
        <v>3394</v>
      </c>
      <c r="AV651" t="s">
        <v>3394</v>
      </c>
      <c r="AW651" t="s">
        <v>3394</v>
      </c>
      <c r="AX651" t="s">
        <v>3394</v>
      </c>
      <c r="AZ651" t="s">
        <v>3394</v>
      </c>
    </row>
    <row r="652" spans="1:52" x14ac:dyDescent="0.3">
      <c r="A652" s="1" t="s">
        <v>4677</v>
      </c>
      <c r="B652" t="s">
        <v>4678</v>
      </c>
      <c r="C652" t="s">
        <v>538</v>
      </c>
      <c r="D652" t="s">
        <v>67</v>
      </c>
      <c r="F652" t="s">
        <v>3394</v>
      </c>
      <c r="G652" t="s">
        <v>3394</v>
      </c>
      <c r="H652" t="s">
        <v>3393</v>
      </c>
      <c r="I652" t="s">
        <v>4679</v>
      </c>
      <c r="J652" t="s">
        <v>3395</v>
      </c>
      <c r="K652" t="s">
        <v>3394</v>
      </c>
      <c r="L652" t="s">
        <v>3396</v>
      </c>
      <c r="M652" t="s">
        <v>9820</v>
      </c>
      <c r="N652" t="s">
        <v>9820</v>
      </c>
      <c r="O652" t="s">
        <v>9820</v>
      </c>
      <c r="P652" t="s">
        <v>9821</v>
      </c>
      <c r="Q652">
        <v>1</v>
      </c>
      <c r="R652" t="s">
        <v>3397</v>
      </c>
      <c r="AC652" t="s">
        <v>4345</v>
      </c>
      <c r="AE652" t="s">
        <v>3394</v>
      </c>
      <c r="AK652" t="s">
        <v>3394</v>
      </c>
      <c r="AM652" t="s">
        <v>3394</v>
      </c>
      <c r="AN652" t="s">
        <v>3394</v>
      </c>
      <c r="AO652" t="s">
        <v>3394</v>
      </c>
      <c r="AP652" t="s">
        <v>3394</v>
      </c>
      <c r="AQ652" t="s">
        <v>3394</v>
      </c>
      <c r="AR652" t="s">
        <v>3394</v>
      </c>
      <c r="AS652" t="s">
        <v>3394</v>
      </c>
      <c r="AT652" t="s">
        <v>3394</v>
      </c>
      <c r="AU652" t="s">
        <v>3394</v>
      </c>
      <c r="AV652" t="s">
        <v>3394</v>
      </c>
      <c r="AW652" t="s">
        <v>3394</v>
      </c>
      <c r="AX652" t="s">
        <v>3394</v>
      </c>
      <c r="AZ652" t="s">
        <v>3394</v>
      </c>
    </row>
    <row r="653" spans="1:52" x14ac:dyDescent="0.3">
      <c r="A653" s="1" t="s">
        <v>4680</v>
      </c>
      <c r="B653" t="s">
        <v>4681</v>
      </c>
      <c r="C653" t="s">
        <v>538</v>
      </c>
      <c r="D653" t="s">
        <v>67</v>
      </c>
      <c r="F653" t="s">
        <v>3394</v>
      </c>
      <c r="G653" t="s">
        <v>3394</v>
      </c>
      <c r="H653" t="s">
        <v>3393</v>
      </c>
      <c r="I653" t="s">
        <v>4682</v>
      </c>
      <c r="J653" t="s">
        <v>3395</v>
      </c>
      <c r="K653" t="s">
        <v>3394</v>
      </c>
      <c r="L653" t="s">
        <v>3396</v>
      </c>
      <c r="M653" t="s">
        <v>9820</v>
      </c>
      <c r="N653" t="s">
        <v>9820</v>
      </c>
      <c r="O653" t="s">
        <v>9820</v>
      </c>
      <c r="P653" t="s">
        <v>9821</v>
      </c>
      <c r="Q653">
        <v>1</v>
      </c>
      <c r="R653" t="s">
        <v>3397</v>
      </c>
      <c r="AC653" t="s">
        <v>4345</v>
      </c>
      <c r="AE653" t="s">
        <v>3394</v>
      </c>
      <c r="AK653" t="s">
        <v>3394</v>
      </c>
      <c r="AM653" t="s">
        <v>3394</v>
      </c>
      <c r="AN653" t="s">
        <v>3394</v>
      </c>
      <c r="AO653" t="s">
        <v>3394</v>
      </c>
      <c r="AP653" t="s">
        <v>3394</v>
      </c>
      <c r="AQ653" t="s">
        <v>3394</v>
      </c>
      <c r="AR653" t="s">
        <v>3394</v>
      </c>
      <c r="AS653" t="s">
        <v>3394</v>
      </c>
      <c r="AT653" t="s">
        <v>3394</v>
      </c>
      <c r="AU653" t="s">
        <v>3394</v>
      </c>
      <c r="AV653" t="s">
        <v>3394</v>
      </c>
      <c r="AW653" t="s">
        <v>3394</v>
      </c>
      <c r="AX653" t="s">
        <v>3394</v>
      </c>
      <c r="AZ653" t="s">
        <v>3394</v>
      </c>
    </row>
    <row r="654" spans="1:52" x14ac:dyDescent="0.3">
      <c r="A654" s="1" t="s">
        <v>4683</v>
      </c>
      <c r="B654" t="s">
        <v>4684</v>
      </c>
      <c r="C654" t="s">
        <v>538</v>
      </c>
      <c r="D654" t="s">
        <v>67</v>
      </c>
      <c r="F654" t="s">
        <v>3394</v>
      </c>
      <c r="G654" t="s">
        <v>3394</v>
      </c>
      <c r="H654" t="s">
        <v>3393</v>
      </c>
      <c r="I654" t="s">
        <v>4685</v>
      </c>
      <c r="J654" t="s">
        <v>3395</v>
      </c>
      <c r="K654" t="s">
        <v>3394</v>
      </c>
      <c r="L654" t="s">
        <v>3396</v>
      </c>
      <c r="M654" t="s">
        <v>9820</v>
      </c>
      <c r="N654" t="s">
        <v>9820</v>
      </c>
      <c r="O654" t="s">
        <v>9820</v>
      </c>
      <c r="P654" t="s">
        <v>9821</v>
      </c>
      <c r="Q654">
        <v>1</v>
      </c>
      <c r="R654" t="s">
        <v>3397</v>
      </c>
      <c r="AC654" t="s">
        <v>4345</v>
      </c>
      <c r="AE654" t="s">
        <v>3394</v>
      </c>
      <c r="AK654" t="s">
        <v>3394</v>
      </c>
      <c r="AM654" t="s">
        <v>3394</v>
      </c>
      <c r="AN654" t="s">
        <v>3394</v>
      </c>
      <c r="AO654" t="s">
        <v>3394</v>
      </c>
      <c r="AP654" t="s">
        <v>3394</v>
      </c>
      <c r="AQ654" t="s">
        <v>3394</v>
      </c>
      <c r="AR654" t="s">
        <v>3394</v>
      </c>
      <c r="AS654" t="s">
        <v>3394</v>
      </c>
      <c r="AT654" t="s">
        <v>3394</v>
      </c>
      <c r="AU654" t="s">
        <v>3394</v>
      </c>
      <c r="AV654" t="s">
        <v>3394</v>
      </c>
      <c r="AW654" t="s">
        <v>3394</v>
      </c>
      <c r="AX654" t="s">
        <v>3394</v>
      </c>
      <c r="AZ654" t="s">
        <v>3394</v>
      </c>
    </row>
    <row r="655" spans="1:52" x14ac:dyDescent="0.3">
      <c r="A655" s="1" t="s">
        <v>4686</v>
      </c>
      <c r="B655" t="s">
        <v>4687</v>
      </c>
      <c r="C655" t="s">
        <v>277</v>
      </c>
      <c r="D655" t="s">
        <v>4307</v>
      </c>
      <c r="F655" t="s">
        <v>3394</v>
      </c>
      <c r="G655" t="s">
        <v>3394</v>
      </c>
      <c r="H655" t="s">
        <v>3393</v>
      </c>
      <c r="I655" t="s">
        <v>4688</v>
      </c>
      <c r="J655" t="s">
        <v>3395</v>
      </c>
      <c r="K655" t="s">
        <v>3394</v>
      </c>
      <c r="L655" t="s">
        <v>3396</v>
      </c>
      <c r="M655" t="s">
        <v>9820</v>
      </c>
      <c r="N655" t="s">
        <v>9820</v>
      </c>
      <c r="O655" t="s">
        <v>9820</v>
      </c>
      <c r="P655" t="s">
        <v>9821</v>
      </c>
      <c r="Q655">
        <v>1</v>
      </c>
      <c r="R655" t="s">
        <v>3397</v>
      </c>
      <c r="AC655" t="s">
        <v>4345</v>
      </c>
      <c r="AE655" t="s">
        <v>3394</v>
      </c>
      <c r="AK655" t="s">
        <v>3394</v>
      </c>
      <c r="AM655" t="s">
        <v>3394</v>
      </c>
      <c r="AN655" t="s">
        <v>3394</v>
      </c>
      <c r="AO655" t="s">
        <v>3394</v>
      </c>
      <c r="AP655" t="s">
        <v>3394</v>
      </c>
      <c r="AQ655" t="s">
        <v>3394</v>
      </c>
      <c r="AR655" t="s">
        <v>3394</v>
      </c>
      <c r="AS655" t="s">
        <v>3394</v>
      </c>
      <c r="AT655" t="s">
        <v>3394</v>
      </c>
      <c r="AU655" t="s">
        <v>3394</v>
      </c>
      <c r="AV655" t="s">
        <v>3394</v>
      </c>
      <c r="AW655" t="s">
        <v>3394</v>
      </c>
      <c r="AX655" t="s">
        <v>3394</v>
      </c>
      <c r="AZ655" t="s">
        <v>3394</v>
      </c>
    </row>
    <row r="656" spans="1:52" x14ac:dyDescent="0.3">
      <c r="A656" s="1" t="s">
        <v>4567</v>
      </c>
      <c r="B656" t="s">
        <v>4568</v>
      </c>
      <c r="C656" t="s">
        <v>616</v>
      </c>
      <c r="D656" t="s">
        <v>4191</v>
      </c>
      <c r="F656" t="s">
        <v>3393</v>
      </c>
      <c r="G656" t="s">
        <v>3394</v>
      </c>
      <c r="H656" t="s">
        <v>3393</v>
      </c>
      <c r="I656" t="s">
        <v>4569</v>
      </c>
      <c r="J656" t="s">
        <v>3395</v>
      </c>
      <c r="K656" t="s">
        <v>3394</v>
      </c>
      <c r="L656" t="s">
        <v>4448</v>
      </c>
      <c r="M656" t="s">
        <v>9820</v>
      </c>
      <c r="N656" t="s">
        <v>9820</v>
      </c>
      <c r="O656" t="s">
        <v>9820</v>
      </c>
      <c r="P656" t="s">
        <v>9821</v>
      </c>
      <c r="Q656">
        <v>1</v>
      </c>
      <c r="R656" t="s">
        <v>3397</v>
      </c>
      <c r="AC656" t="s">
        <v>4345</v>
      </c>
      <c r="AE656" t="s">
        <v>3394</v>
      </c>
      <c r="AK656" t="s">
        <v>3394</v>
      </c>
      <c r="AM656" t="s">
        <v>3394</v>
      </c>
      <c r="AN656" t="s">
        <v>3394</v>
      </c>
      <c r="AO656" t="s">
        <v>3394</v>
      </c>
      <c r="AP656" t="s">
        <v>3394</v>
      </c>
      <c r="AQ656" t="s">
        <v>3394</v>
      </c>
      <c r="AR656" t="s">
        <v>3394</v>
      </c>
      <c r="AS656" t="s">
        <v>3394</v>
      </c>
      <c r="AT656" t="s">
        <v>3394</v>
      </c>
      <c r="AU656" t="s">
        <v>3394</v>
      </c>
      <c r="AV656" t="s">
        <v>3394</v>
      </c>
      <c r="AW656" t="s">
        <v>3394</v>
      </c>
      <c r="AX656" t="s">
        <v>3394</v>
      </c>
      <c r="AZ656" t="s">
        <v>3394</v>
      </c>
    </row>
    <row r="657" spans="1:52" x14ac:dyDescent="0.3">
      <c r="A657" s="1" t="s">
        <v>9033</v>
      </c>
      <c r="B657" t="s">
        <v>9034</v>
      </c>
      <c r="C657" t="s">
        <v>492</v>
      </c>
      <c r="D657" t="s">
        <v>69</v>
      </c>
      <c r="F657" t="s">
        <v>3393</v>
      </c>
      <c r="G657" t="s">
        <v>3394</v>
      </c>
      <c r="H657" t="s">
        <v>3393</v>
      </c>
      <c r="I657" t="s">
        <v>10206</v>
      </c>
      <c r="J657" t="s">
        <v>3395</v>
      </c>
      <c r="K657" t="s">
        <v>3394</v>
      </c>
      <c r="L657" t="s">
        <v>3965</v>
      </c>
      <c r="M657" t="s">
        <v>9820</v>
      </c>
      <c r="N657" t="s">
        <v>9820</v>
      </c>
      <c r="O657" t="s">
        <v>9836</v>
      </c>
      <c r="P657" t="s">
        <v>9821</v>
      </c>
      <c r="Q657">
        <v>1</v>
      </c>
      <c r="R657" t="s">
        <v>3397</v>
      </c>
      <c r="AC657" t="s">
        <v>4345</v>
      </c>
      <c r="AE657" t="s">
        <v>3394</v>
      </c>
      <c r="AK657" t="s">
        <v>3394</v>
      </c>
      <c r="AM657" t="s">
        <v>3394</v>
      </c>
      <c r="AN657" t="s">
        <v>3394</v>
      </c>
      <c r="AO657" t="s">
        <v>3394</v>
      </c>
      <c r="AP657" t="s">
        <v>3394</v>
      </c>
      <c r="AQ657" t="s">
        <v>3394</v>
      </c>
      <c r="AR657" t="s">
        <v>3394</v>
      </c>
      <c r="AS657" t="s">
        <v>3394</v>
      </c>
      <c r="AT657" t="s">
        <v>3394</v>
      </c>
      <c r="AU657" t="s">
        <v>3394</v>
      </c>
      <c r="AV657" t="s">
        <v>3394</v>
      </c>
      <c r="AW657" t="s">
        <v>3394</v>
      </c>
      <c r="AX657" t="s">
        <v>3394</v>
      </c>
      <c r="AZ657" t="s">
        <v>3394</v>
      </c>
    </row>
    <row r="658" spans="1:52" x14ac:dyDescent="0.3">
      <c r="A658" s="1" t="s">
        <v>4570</v>
      </c>
      <c r="B658" t="s">
        <v>4571</v>
      </c>
      <c r="C658" t="s">
        <v>448</v>
      </c>
      <c r="D658" t="s">
        <v>73</v>
      </c>
      <c r="F658" t="s">
        <v>3393</v>
      </c>
      <c r="G658" t="s">
        <v>3394</v>
      </c>
      <c r="H658" t="s">
        <v>3393</v>
      </c>
      <c r="I658" t="s">
        <v>4572</v>
      </c>
      <c r="J658" t="s">
        <v>3395</v>
      </c>
      <c r="K658" t="s">
        <v>3394</v>
      </c>
      <c r="L658" t="s">
        <v>3965</v>
      </c>
      <c r="M658" t="s">
        <v>9820</v>
      </c>
      <c r="N658" t="s">
        <v>9820</v>
      </c>
      <c r="O658" t="s">
        <v>9820</v>
      </c>
      <c r="P658" t="s">
        <v>9821</v>
      </c>
      <c r="Q658">
        <v>1</v>
      </c>
      <c r="R658" t="s">
        <v>3397</v>
      </c>
      <c r="AC658" t="s">
        <v>4345</v>
      </c>
      <c r="AE658" t="s">
        <v>3394</v>
      </c>
      <c r="AK658" t="s">
        <v>3394</v>
      </c>
      <c r="AM658" t="s">
        <v>3394</v>
      </c>
      <c r="AN658" t="s">
        <v>3394</v>
      </c>
      <c r="AO658" t="s">
        <v>3394</v>
      </c>
      <c r="AP658" t="s">
        <v>3394</v>
      </c>
      <c r="AQ658" t="s">
        <v>3394</v>
      </c>
      <c r="AR658" t="s">
        <v>3394</v>
      </c>
      <c r="AS658" t="s">
        <v>3394</v>
      </c>
      <c r="AT658" t="s">
        <v>3394</v>
      </c>
      <c r="AU658" t="s">
        <v>3394</v>
      </c>
      <c r="AV658" t="s">
        <v>3394</v>
      </c>
      <c r="AW658" t="s">
        <v>3394</v>
      </c>
      <c r="AX658" t="s">
        <v>3394</v>
      </c>
      <c r="AZ658" t="s">
        <v>3394</v>
      </c>
    </row>
    <row r="659" spans="1:52" x14ac:dyDescent="0.3">
      <c r="A659" s="1" t="s">
        <v>4314</v>
      </c>
      <c r="B659" t="s">
        <v>4573</v>
      </c>
      <c r="C659" t="s">
        <v>538</v>
      </c>
      <c r="D659" t="s">
        <v>67</v>
      </c>
      <c r="F659" t="s">
        <v>3393</v>
      </c>
      <c r="G659" t="s">
        <v>3394</v>
      </c>
      <c r="H659" t="s">
        <v>3393</v>
      </c>
      <c r="I659" t="s">
        <v>4574</v>
      </c>
      <c r="J659" t="s">
        <v>3395</v>
      </c>
      <c r="K659" t="s">
        <v>3394</v>
      </c>
      <c r="L659" t="s">
        <v>4448</v>
      </c>
      <c r="M659" t="s">
        <v>9820</v>
      </c>
      <c r="N659" t="s">
        <v>9820</v>
      </c>
      <c r="O659" t="s">
        <v>9820</v>
      </c>
      <c r="P659" t="s">
        <v>9821</v>
      </c>
      <c r="Q659">
        <v>1</v>
      </c>
      <c r="R659" t="s">
        <v>3397</v>
      </c>
      <c r="AC659" t="s">
        <v>4345</v>
      </c>
      <c r="AE659" t="s">
        <v>3394</v>
      </c>
      <c r="AK659" t="s">
        <v>3394</v>
      </c>
      <c r="AM659" t="s">
        <v>3394</v>
      </c>
      <c r="AN659" t="s">
        <v>3394</v>
      </c>
      <c r="AO659" t="s">
        <v>3394</v>
      </c>
      <c r="AP659" t="s">
        <v>3394</v>
      </c>
      <c r="AQ659" t="s">
        <v>3394</v>
      </c>
      <c r="AR659" t="s">
        <v>3394</v>
      </c>
      <c r="AS659" t="s">
        <v>3394</v>
      </c>
      <c r="AT659" t="s">
        <v>3394</v>
      </c>
      <c r="AU659" t="s">
        <v>3394</v>
      </c>
      <c r="AV659" t="s">
        <v>3394</v>
      </c>
      <c r="AW659" t="s">
        <v>3394</v>
      </c>
      <c r="AX659" t="s">
        <v>3394</v>
      </c>
      <c r="AZ659" t="s">
        <v>3394</v>
      </c>
    </row>
    <row r="660" spans="1:52" x14ac:dyDescent="0.3">
      <c r="A660" s="1" t="s">
        <v>4295</v>
      </c>
      <c r="B660" t="s">
        <v>4575</v>
      </c>
      <c r="C660" t="s">
        <v>538</v>
      </c>
      <c r="D660" t="s">
        <v>67</v>
      </c>
      <c r="F660" t="s">
        <v>3393</v>
      </c>
      <c r="G660" t="s">
        <v>3394</v>
      </c>
      <c r="H660" t="s">
        <v>3393</v>
      </c>
      <c r="I660" t="s">
        <v>4576</v>
      </c>
      <c r="J660" t="s">
        <v>3395</v>
      </c>
      <c r="K660" t="s">
        <v>3394</v>
      </c>
      <c r="L660" t="s">
        <v>4448</v>
      </c>
      <c r="M660" t="s">
        <v>9820</v>
      </c>
      <c r="N660" t="s">
        <v>9820</v>
      </c>
      <c r="O660" t="s">
        <v>9820</v>
      </c>
      <c r="P660" t="s">
        <v>9821</v>
      </c>
      <c r="Q660">
        <v>1</v>
      </c>
      <c r="R660" t="s">
        <v>3397</v>
      </c>
      <c r="AC660" t="s">
        <v>4345</v>
      </c>
      <c r="AE660" t="s">
        <v>3394</v>
      </c>
      <c r="AK660" t="s">
        <v>3394</v>
      </c>
      <c r="AM660" t="s">
        <v>3394</v>
      </c>
      <c r="AN660" t="s">
        <v>3394</v>
      </c>
      <c r="AO660" t="s">
        <v>3394</v>
      </c>
      <c r="AP660" t="s">
        <v>3394</v>
      </c>
      <c r="AQ660" t="s">
        <v>3394</v>
      </c>
      <c r="AR660" t="s">
        <v>3394</v>
      </c>
      <c r="AS660" t="s">
        <v>3394</v>
      </c>
      <c r="AT660" t="s">
        <v>3394</v>
      </c>
      <c r="AU660" t="s">
        <v>3394</v>
      </c>
      <c r="AV660" t="s">
        <v>3394</v>
      </c>
      <c r="AW660" t="s">
        <v>3394</v>
      </c>
      <c r="AX660" t="s">
        <v>3394</v>
      </c>
      <c r="AZ660" t="s">
        <v>3394</v>
      </c>
    </row>
    <row r="661" spans="1:52" x14ac:dyDescent="0.3">
      <c r="A661" s="1" t="s">
        <v>4689</v>
      </c>
      <c r="B661" t="s">
        <v>4690</v>
      </c>
      <c r="C661" t="s">
        <v>538</v>
      </c>
      <c r="D661" t="s">
        <v>67</v>
      </c>
      <c r="F661" t="s">
        <v>3393</v>
      </c>
      <c r="G661" t="s">
        <v>3394</v>
      </c>
      <c r="H661" t="s">
        <v>3393</v>
      </c>
      <c r="I661" t="s">
        <v>4691</v>
      </c>
      <c r="J661" t="s">
        <v>3395</v>
      </c>
      <c r="K661" t="s">
        <v>3394</v>
      </c>
      <c r="L661" t="s">
        <v>3396</v>
      </c>
      <c r="M661" t="s">
        <v>9820</v>
      </c>
      <c r="N661" t="s">
        <v>9820</v>
      </c>
      <c r="O661" t="s">
        <v>9820</v>
      </c>
      <c r="P661" t="s">
        <v>9821</v>
      </c>
      <c r="Q661">
        <v>1</v>
      </c>
      <c r="R661" t="s">
        <v>3397</v>
      </c>
      <c r="AC661" t="s">
        <v>4345</v>
      </c>
      <c r="AE661" t="s">
        <v>3394</v>
      </c>
      <c r="AK661" t="s">
        <v>3394</v>
      </c>
      <c r="AM661" t="s">
        <v>3394</v>
      </c>
      <c r="AN661" t="s">
        <v>3394</v>
      </c>
      <c r="AO661" t="s">
        <v>3394</v>
      </c>
      <c r="AP661" t="s">
        <v>3394</v>
      </c>
      <c r="AQ661" t="s">
        <v>3394</v>
      </c>
      <c r="AR661" t="s">
        <v>3394</v>
      </c>
      <c r="AS661" t="s">
        <v>3394</v>
      </c>
      <c r="AT661" t="s">
        <v>3394</v>
      </c>
      <c r="AU661" t="s">
        <v>3394</v>
      </c>
      <c r="AV661" t="s">
        <v>3394</v>
      </c>
      <c r="AW661" t="s">
        <v>3394</v>
      </c>
      <c r="AX661" t="s">
        <v>3394</v>
      </c>
      <c r="AZ661" t="s">
        <v>3394</v>
      </c>
    </row>
    <row r="662" spans="1:52" x14ac:dyDescent="0.3">
      <c r="A662" s="1" t="s">
        <v>4692</v>
      </c>
      <c r="B662" t="s">
        <v>4693</v>
      </c>
      <c r="C662" t="s">
        <v>538</v>
      </c>
      <c r="D662" t="s">
        <v>67</v>
      </c>
      <c r="F662" t="s">
        <v>3393</v>
      </c>
      <c r="G662" t="s">
        <v>3394</v>
      </c>
      <c r="H662" t="s">
        <v>3393</v>
      </c>
      <c r="I662" t="s">
        <v>4694</v>
      </c>
      <c r="J662" t="s">
        <v>3395</v>
      </c>
      <c r="K662" t="s">
        <v>3394</v>
      </c>
      <c r="L662" t="s">
        <v>3396</v>
      </c>
      <c r="M662" t="s">
        <v>9820</v>
      </c>
      <c r="N662" t="s">
        <v>9820</v>
      </c>
      <c r="O662" t="s">
        <v>9820</v>
      </c>
      <c r="P662" t="s">
        <v>9821</v>
      </c>
      <c r="Q662">
        <v>1</v>
      </c>
      <c r="R662" t="s">
        <v>3397</v>
      </c>
      <c r="AC662" t="s">
        <v>4345</v>
      </c>
      <c r="AE662" t="s">
        <v>3394</v>
      </c>
      <c r="AK662" t="s">
        <v>3394</v>
      </c>
      <c r="AM662" t="s">
        <v>3394</v>
      </c>
      <c r="AN662" t="s">
        <v>3394</v>
      </c>
      <c r="AO662" t="s">
        <v>3394</v>
      </c>
      <c r="AP662" t="s">
        <v>3394</v>
      </c>
      <c r="AQ662" t="s">
        <v>3394</v>
      </c>
      <c r="AR662" t="s">
        <v>3394</v>
      </c>
      <c r="AS662" t="s">
        <v>3394</v>
      </c>
      <c r="AT662" t="s">
        <v>3394</v>
      </c>
      <c r="AU662" t="s">
        <v>3394</v>
      </c>
      <c r="AV662" t="s">
        <v>3394</v>
      </c>
      <c r="AW662" t="s">
        <v>3394</v>
      </c>
      <c r="AX662" t="s">
        <v>3394</v>
      </c>
      <c r="AZ662" t="s">
        <v>3394</v>
      </c>
    </row>
    <row r="663" spans="1:52" x14ac:dyDescent="0.3">
      <c r="A663" s="1" t="s">
        <v>4695</v>
      </c>
      <c r="B663" t="s">
        <v>4696</v>
      </c>
      <c r="C663" t="s">
        <v>538</v>
      </c>
      <c r="D663" t="s">
        <v>67</v>
      </c>
      <c r="F663" t="s">
        <v>3393</v>
      </c>
      <c r="G663" t="s">
        <v>3394</v>
      </c>
      <c r="H663" t="s">
        <v>3393</v>
      </c>
      <c r="I663" t="s">
        <v>4697</v>
      </c>
      <c r="J663" t="s">
        <v>3395</v>
      </c>
      <c r="K663" t="s">
        <v>3394</v>
      </c>
      <c r="L663" t="s">
        <v>3396</v>
      </c>
      <c r="M663" t="s">
        <v>9820</v>
      </c>
      <c r="N663" t="s">
        <v>9820</v>
      </c>
      <c r="O663" t="s">
        <v>9820</v>
      </c>
      <c r="P663" t="s">
        <v>9821</v>
      </c>
      <c r="Q663">
        <v>1</v>
      </c>
      <c r="R663" t="s">
        <v>3397</v>
      </c>
      <c r="AC663" t="s">
        <v>4345</v>
      </c>
      <c r="AE663" t="s">
        <v>3394</v>
      </c>
      <c r="AK663" t="s">
        <v>3394</v>
      </c>
      <c r="AM663" t="s">
        <v>3394</v>
      </c>
      <c r="AN663" t="s">
        <v>3394</v>
      </c>
      <c r="AO663" t="s">
        <v>3394</v>
      </c>
      <c r="AP663" t="s">
        <v>3394</v>
      </c>
      <c r="AQ663" t="s">
        <v>3394</v>
      </c>
      <c r="AR663" t="s">
        <v>3394</v>
      </c>
      <c r="AS663" t="s">
        <v>3394</v>
      </c>
      <c r="AT663" t="s">
        <v>3394</v>
      </c>
      <c r="AU663" t="s">
        <v>3394</v>
      </c>
      <c r="AV663" t="s">
        <v>3394</v>
      </c>
      <c r="AW663" t="s">
        <v>3394</v>
      </c>
      <c r="AX663" t="s">
        <v>3394</v>
      </c>
      <c r="AZ663" t="s">
        <v>3394</v>
      </c>
    </row>
    <row r="664" spans="1:52" x14ac:dyDescent="0.3">
      <c r="A664" s="1" t="s">
        <v>4698</v>
      </c>
      <c r="B664" t="s">
        <v>4699</v>
      </c>
      <c r="C664" t="s">
        <v>538</v>
      </c>
      <c r="D664" t="s">
        <v>67</v>
      </c>
      <c r="F664" t="s">
        <v>3393</v>
      </c>
      <c r="G664" t="s">
        <v>3394</v>
      </c>
      <c r="H664" t="s">
        <v>3393</v>
      </c>
      <c r="I664" t="s">
        <v>4700</v>
      </c>
      <c r="J664" t="s">
        <v>3395</v>
      </c>
      <c r="K664" t="s">
        <v>3394</v>
      </c>
      <c r="L664" t="s">
        <v>3396</v>
      </c>
      <c r="M664" t="s">
        <v>9820</v>
      </c>
      <c r="N664" t="s">
        <v>9820</v>
      </c>
      <c r="O664" t="s">
        <v>9820</v>
      </c>
      <c r="P664" t="s">
        <v>9821</v>
      </c>
      <c r="Q664">
        <v>1</v>
      </c>
      <c r="R664" t="s">
        <v>3397</v>
      </c>
      <c r="AC664" t="s">
        <v>4345</v>
      </c>
      <c r="AE664" t="s">
        <v>3394</v>
      </c>
      <c r="AK664" t="s">
        <v>3394</v>
      </c>
      <c r="AM664" t="s">
        <v>3394</v>
      </c>
      <c r="AN664" t="s">
        <v>3394</v>
      </c>
      <c r="AO664" t="s">
        <v>3394</v>
      </c>
      <c r="AP664" t="s">
        <v>3394</v>
      </c>
      <c r="AQ664" t="s">
        <v>3394</v>
      </c>
      <c r="AR664" t="s">
        <v>3394</v>
      </c>
      <c r="AS664" t="s">
        <v>3394</v>
      </c>
      <c r="AT664" t="s">
        <v>3394</v>
      </c>
      <c r="AU664" t="s">
        <v>3394</v>
      </c>
      <c r="AV664" t="s">
        <v>3394</v>
      </c>
      <c r="AW664" t="s">
        <v>3394</v>
      </c>
      <c r="AX664" t="s">
        <v>3394</v>
      </c>
      <c r="AZ664" t="s">
        <v>3394</v>
      </c>
    </row>
    <row r="665" spans="1:52" x14ac:dyDescent="0.3">
      <c r="A665" s="1" t="s">
        <v>4701</v>
      </c>
      <c r="B665" t="s">
        <v>4702</v>
      </c>
      <c r="C665" t="s">
        <v>538</v>
      </c>
      <c r="D665" t="s">
        <v>67</v>
      </c>
      <c r="F665" t="s">
        <v>3393</v>
      </c>
      <c r="G665" t="s">
        <v>3394</v>
      </c>
      <c r="H665" t="s">
        <v>3393</v>
      </c>
      <c r="I665" t="s">
        <v>4703</v>
      </c>
      <c r="J665" t="s">
        <v>3395</v>
      </c>
      <c r="K665" t="s">
        <v>3394</v>
      </c>
      <c r="L665" t="s">
        <v>3396</v>
      </c>
      <c r="M665" t="s">
        <v>9820</v>
      </c>
      <c r="N665" t="s">
        <v>9820</v>
      </c>
      <c r="O665" t="s">
        <v>9820</v>
      </c>
      <c r="P665" t="s">
        <v>9821</v>
      </c>
      <c r="Q665">
        <v>1</v>
      </c>
      <c r="R665" t="s">
        <v>3397</v>
      </c>
      <c r="AC665" t="s">
        <v>4345</v>
      </c>
      <c r="AE665" t="s">
        <v>3394</v>
      </c>
      <c r="AK665" t="s">
        <v>3394</v>
      </c>
      <c r="AM665" t="s">
        <v>3394</v>
      </c>
      <c r="AN665" t="s">
        <v>3394</v>
      </c>
      <c r="AO665" t="s">
        <v>3394</v>
      </c>
      <c r="AP665" t="s">
        <v>3394</v>
      </c>
      <c r="AQ665" t="s">
        <v>3394</v>
      </c>
      <c r="AR665" t="s">
        <v>3394</v>
      </c>
      <c r="AS665" t="s">
        <v>3394</v>
      </c>
      <c r="AT665" t="s">
        <v>3394</v>
      </c>
      <c r="AU665" t="s">
        <v>3394</v>
      </c>
      <c r="AV665" t="s">
        <v>3394</v>
      </c>
      <c r="AW665" t="s">
        <v>3394</v>
      </c>
      <c r="AX665" t="s">
        <v>3394</v>
      </c>
      <c r="AZ665" t="s">
        <v>3394</v>
      </c>
    </row>
    <row r="666" spans="1:52" x14ac:dyDescent="0.3">
      <c r="A666" s="1" t="s">
        <v>4704</v>
      </c>
      <c r="B666" t="s">
        <v>4705</v>
      </c>
      <c r="C666" t="s">
        <v>538</v>
      </c>
      <c r="D666" t="s">
        <v>67</v>
      </c>
      <c r="F666" t="s">
        <v>3393</v>
      </c>
      <c r="G666" t="s">
        <v>3394</v>
      </c>
      <c r="H666" t="s">
        <v>3393</v>
      </c>
      <c r="I666" t="s">
        <v>4706</v>
      </c>
      <c r="J666" t="s">
        <v>3395</v>
      </c>
      <c r="K666" t="s">
        <v>3394</v>
      </c>
      <c r="L666" t="s">
        <v>3396</v>
      </c>
      <c r="M666" t="s">
        <v>9820</v>
      </c>
      <c r="N666" t="s">
        <v>9820</v>
      </c>
      <c r="O666" t="s">
        <v>9820</v>
      </c>
      <c r="P666" t="s">
        <v>9821</v>
      </c>
      <c r="Q666">
        <v>1</v>
      </c>
      <c r="R666" t="s">
        <v>3397</v>
      </c>
      <c r="AC666" t="s">
        <v>4345</v>
      </c>
      <c r="AE666" t="s">
        <v>3394</v>
      </c>
      <c r="AK666" t="s">
        <v>3394</v>
      </c>
      <c r="AM666" t="s">
        <v>3394</v>
      </c>
      <c r="AN666" t="s">
        <v>3394</v>
      </c>
      <c r="AO666" t="s">
        <v>3394</v>
      </c>
      <c r="AP666" t="s">
        <v>3394</v>
      </c>
      <c r="AQ666" t="s">
        <v>3394</v>
      </c>
      <c r="AR666" t="s">
        <v>3394</v>
      </c>
      <c r="AS666" t="s">
        <v>3394</v>
      </c>
      <c r="AT666" t="s">
        <v>3394</v>
      </c>
      <c r="AU666" t="s">
        <v>3394</v>
      </c>
      <c r="AV666" t="s">
        <v>3394</v>
      </c>
      <c r="AW666" t="s">
        <v>3394</v>
      </c>
      <c r="AX666" t="s">
        <v>3394</v>
      </c>
      <c r="AZ666" t="s">
        <v>3394</v>
      </c>
    </row>
    <row r="667" spans="1:52" x14ac:dyDescent="0.3">
      <c r="A667" s="1" t="s">
        <v>4707</v>
      </c>
      <c r="B667" t="s">
        <v>4708</v>
      </c>
      <c r="C667" t="s">
        <v>538</v>
      </c>
      <c r="D667" t="s">
        <v>67</v>
      </c>
      <c r="F667" t="s">
        <v>3393</v>
      </c>
      <c r="G667" t="s">
        <v>3394</v>
      </c>
      <c r="H667" t="s">
        <v>3393</v>
      </c>
      <c r="I667" t="s">
        <v>4709</v>
      </c>
      <c r="J667" t="s">
        <v>3395</v>
      </c>
      <c r="K667" t="s">
        <v>3394</v>
      </c>
      <c r="L667" t="s">
        <v>3396</v>
      </c>
      <c r="M667" t="s">
        <v>9820</v>
      </c>
      <c r="N667" t="s">
        <v>9820</v>
      </c>
      <c r="O667" t="s">
        <v>9820</v>
      </c>
      <c r="P667" t="s">
        <v>9821</v>
      </c>
      <c r="Q667">
        <v>1</v>
      </c>
      <c r="R667" t="s">
        <v>3397</v>
      </c>
      <c r="AC667" t="s">
        <v>4345</v>
      </c>
      <c r="AE667" t="s">
        <v>3394</v>
      </c>
      <c r="AK667" t="s">
        <v>3394</v>
      </c>
      <c r="AM667" t="s">
        <v>3394</v>
      </c>
      <c r="AN667" t="s">
        <v>3394</v>
      </c>
      <c r="AO667" t="s">
        <v>3394</v>
      </c>
      <c r="AP667" t="s">
        <v>3394</v>
      </c>
      <c r="AQ667" t="s">
        <v>3394</v>
      </c>
      <c r="AR667" t="s">
        <v>3394</v>
      </c>
      <c r="AS667" t="s">
        <v>3394</v>
      </c>
      <c r="AT667" t="s">
        <v>3394</v>
      </c>
      <c r="AU667" t="s">
        <v>3394</v>
      </c>
      <c r="AV667" t="s">
        <v>3394</v>
      </c>
      <c r="AW667" t="s">
        <v>3394</v>
      </c>
      <c r="AX667" t="s">
        <v>3394</v>
      </c>
      <c r="AZ667" t="s">
        <v>3394</v>
      </c>
    </row>
    <row r="668" spans="1:52" x14ac:dyDescent="0.3">
      <c r="A668" s="1" t="s">
        <v>4710</v>
      </c>
      <c r="B668" t="s">
        <v>4711</v>
      </c>
      <c r="C668" t="s">
        <v>538</v>
      </c>
      <c r="D668" t="s">
        <v>67</v>
      </c>
      <c r="F668" t="s">
        <v>3393</v>
      </c>
      <c r="G668" t="s">
        <v>3394</v>
      </c>
      <c r="H668" t="s">
        <v>3393</v>
      </c>
      <c r="I668" t="s">
        <v>4712</v>
      </c>
      <c r="J668" t="s">
        <v>3395</v>
      </c>
      <c r="K668" t="s">
        <v>3394</v>
      </c>
      <c r="L668" t="s">
        <v>3396</v>
      </c>
      <c r="M668" t="s">
        <v>9820</v>
      </c>
      <c r="N668" t="s">
        <v>9820</v>
      </c>
      <c r="O668" t="s">
        <v>9820</v>
      </c>
      <c r="P668" t="s">
        <v>9821</v>
      </c>
      <c r="Q668">
        <v>1</v>
      </c>
      <c r="R668" t="s">
        <v>3397</v>
      </c>
      <c r="AC668" t="s">
        <v>4345</v>
      </c>
      <c r="AE668" t="s">
        <v>3394</v>
      </c>
      <c r="AK668" t="s">
        <v>3394</v>
      </c>
      <c r="AM668" t="s">
        <v>3394</v>
      </c>
      <c r="AN668" t="s">
        <v>3394</v>
      </c>
      <c r="AO668" t="s">
        <v>3394</v>
      </c>
      <c r="AP668" t="s">
        <v>3394</v>
      </c>
      <c r="AQ668" t="s">
        <v>3394</v>
      </c>
      <c r="AR668" t="s">
        <v>3394</v>
      </c>
      <c r="AS668" t="s">
        <v>3394</v>
      </c>
      <c r="AT668" t="s">
        <v>3394</v>
      </c>
      <c r="AU668" t="s">
        <v>3394</v>
      </c>
      <c r="AV668" t="s">
        <v>3394</v>
      </c>
      <c r="AW668" t="s">
        <v>3394</v>
      </c>
      <c r="AX668" t="s">
        <v>3394</v>
      </c>
      <c r="AZ668" t="s">
        <v>3394</v>
      </c>
    </row>
    <row r="669" spans="1:52" x14ac:dyDescent="0.3">
      <c r="A669" s="1" t="s">
        <v>4713</v>
      </c>
      <c r="B669" t="s">
        <v>4714</v>
      </c>
      <c r="C669" t="s">
        <v>538</v>
      </c>
      <c r="D669" t="s">
        <v>67</v>
      </c>
      <c r="F669" t="s">
        <v>3393</v>
      </c>
      <c r="G669" t="s">
        <v>3394</v>
      </c>
      <c r="H669" t="s">
        <v>3393</v>
      </c>
      <c r="I669" t="s">
        <v>4622</v>
      </c>
      <c r="J669" t="s">
        <v>3395</v>
      </c>
      <c r="K669" t="s">
        <v>3394</v>
      </c>
      <c r="L669" t="s">
        <v>3396</v>
      </c>
      <c r="M669" t="s">
        <v>9820</v>
      </c>
      <c r="N669" t="s">
        <v>9820</v>
      </c>
      <c r="O669" t="s">
        <v>9820</v>
      </c>
      <c r="P669" t="s">
        <v>9821</v>
      </c>
      <c r="Q669">
        <v>1</v>
      </c>
      <c r="R669" t="s">
        <v>3397</v>
      </c>
      <c r="AC669" t="s">
        <v>4345</v>
      </c>
      <c r="AE669" t="s">
        <v>3394</v>
      </c>
      <c r="AK669" t="s">
        <v>3394</v>
      </c>
      <c r="AM669" t="s">
        <v>3394</v>
      </c>
      <c r="AN669" t="s">
        <v>3394</v>
      </c>
      <c r="AO669" t="s">
        <v>3394</v>
      </c>
      <c r="AP669" t="s">
        <v>3394</v>
      </c>
      <c r="AQ669" t="s">
        <v>3394</v>
      </c>
      <c r="AR669" t="s">
        <v>3394</v>
      </c>
      <c r="AS669" t="s">
        <v>3394</v>
      </c>
      <c r="AT669" t="s">
        <v>3394</v>
      </c>
      <c r="AU669" t="s">
        <v>3394</v>
      </c>
      <c r="AV669" t="s">
        <v>3394</v>
      </c>
      <c r="AW669" t="s">
        <v>3394</v>
      </c>
      <c r="AX669" t="s">
        <v>3394</v>
      </c>
      <c r="AZ669" t="s">
        <v>3394</v>
      </c>
    </row>
    <row r="670" spans="1:52" x14ac:dyDescent="0.3">
      <c r="A670" s="1" t="s">
        <v>4715</v>
      </c>
      <c r="B670" t="s">
        <v>4716</v>
      </c>
      <c r="C670" t="s">
        <v>538</v>
      </c>
      <c r="D670" t="s">
        <v>67</v>
      </c>
      <c r="F670" t="s">
        <v>3393</v>
      </c>
      <c r="G670" t="s">
        <v>3394</v>
      </c>
      <c r="H670" t="s">
        <v>3393</v>
      </c>
      <c r="I670" t="s">
        <v>4717</v>
      </c>
      <c r="J670" t="s">
        <v>3395</v>
      </c>
      <c r="K670" t="s">
        <v>3394</v>
      </c>
      <c r="L670" t="s">
        <v>3396</v>
      </c>
      <c r="M670" t="s">
        <v>9820</v>
      </c>
      <c r="N670" t="s">
        <v>9820</v>
      </c>
      <c r="O670" t="s">
        <v>9820</v>
      </c>
      <c r="P670" t="s">
        <v>9821</v>
      </c>
      <c r="Q670">
        <v>1</v>
      </c>
      <c r="R670" t="s">
        <v>3397</v>
      </c>
      <c r="AC670" t="s">
        <v>4345</v>
      </c>
      <c r="AE670" t="s">
        <v>3394</v>
      </c>
      <c r="AK670" t="s">
        <v>3394</v>
      </c>
      <c r="AM670" t="s">
        <v>3394</v>
      </c>
      <c r="AN670" t="s">
        <v>3394</v>
      </c>
      <c r="AO670" t="s">
        <v>3394</v>
      </c>
      <c r="AP670" t="s">
        <v>3394</v>
      </c>
      <c r="AQ670" t="s">
        <v>3394</v>
      </c>
      <c r="AR670" t="s">
        <v>3394</v>
      </c>
      <c r="AS670" t="s">
        <v>3394</v>
      </c>
      <c r="AT670" t="s">
        <v>3394</v>
      </c>
      <c r="AU670" t="s">
        <v>3394</v>
      </c>
      <c r="AV670" t="s">
        <v>3394</v>
      </c>
      <c r="AW670" t="s">
        <v>3394</v>
      </c>
      <c r="AX670" t="s">
        <v>3394</v>
      </c>
      <c r="AZ670" t="s">
        <v>3394</v>
      </c>
    </row>
    <row r="671" spans="1:52" x14ac:dyDescent="0.3">
      <c r="A671" s="1" t="s">
        <v>4718</v>
      </c>
      <c r="B671" t="s">
        <v>4719</v>
      </c>
      <c r="C671" t="s">
        <v>538</v>
      </c>
      <c r="D671" t="s">
        <v>67</v>
      </c>
      <c r="F671" t="s">
        <v>3393</v>
      </c>
      <c r="G671" t="s">
        <v>3394</v>
      </c>
      <c r="H671" t="s">
        <v>3393</v>
      </c>
      <c r="I671" t="s">
        <v>4720</v>
      </c>
      <c r="J671" t="s">
        <v>3395</v>
      </c>
      <c r="K671" t="s">
        <v>3394</v>
      </c>
      <c r="L671" t="s">
        <v>3396</v>
      </c>
      <c r="M671" t="s">
        <v>9820</v>
      </c>
      <c r="N671" t="s">
        <v>9820</v>
      </c>
      <c r="O671" t="s">
        <v>9820</v>
      </c>
      <c r="P671" t="s">
        <v>9821</v>
      </c>
      <c r="Q671">
        <v>1</v>
      </c>
      <c r="R671" t="s">
        <v>3397</v>
      </c>
      <c r="AC671" t="s">
        <v>4345</v>
      </c>
      <c r="AE671" t="s">
        <v>3394</v>
      </c>
      <c r="AK671" t="s">
        <v>3394</v>
      </c>
      <c r="AM671" t="s">
        <v>3394</v>
      </c>
      <c r="AN671" t="s">
        <v>3394</v>
      </c>
      <c r="AO671" t="s">
        <v>3394</v>
      </c>
      <c r="AP671" t="s">
        <v>3394</v>
      </c>
      <c r="AQ671" t="s">
        <v>3394</v>
      </c>
      <c r="AR671" t="s">
        <v>3394</v>
      </c>
      <c r="AS671" t="s">
        <v>3394</v>
      </c>
      <c r="AT671" t="s">
        <v>3394</v>
      </c>
      <c r="AU671" t="s">
        <v>3394</v>
      </c>
      <c r="AV671" t="s">
        <v>3394</v>
      </c>
      <c r="AW671" t="s">
        <v>3394</v>
      </c>
      <c r="AX671" t="s">
        <v>3394</v>
      </c>
      <c r="AZ671" t="s">
        <v>3394</v>
      </c>
    </row>
    <row r="672" spans="1:52" x14ac:dyDescent="0.3">
      <c r="A672" s="1" t="s">
        <v>4721</v>
      </c>
      <c r="B672" t="s">
        <v>4722</v>
      </c>
      <c r="C672" t="s">
        <v>538</v>
      </c>
      <c r="D672" t="s">
        <v>67</v>
      </c>
      <c r="F672" t="s">
        <v>3393</v>
      </c>
      <c r="G672" t="s">
        <v>3394</v>
      </c>
      <c r="H672" t="s">
        <v>3393</v>
      </c>
      <c r="I672" t="s">
        <v>4723</v>
      </c>
      <c r="J672" t="s">
        <v>3395</v>
      </c>
      <c r="K672" t="s">
        <v>3394</v>
      </c>
      <c r="L672" t="s">
        <v>3396</v>
      </c>
      <c r="M672" t="s">
        <v>9820</v>
      </c>
      <c r="N672" t="s">
        <v>9820</v>
      </c>
      <c r="O672" t="s">
        <v>9820</v>
      </c>
      <c r="P672" t="s">
        <v>9821</v>
      </c>
      <c r="Q672">
        <v>1</v>
      </c>
      <c r="R672" t="s">
        <v>3397</v>
      </c>
      <c r="AC672" t="s">
        <v>4345</v>
      </c>
      <c r="AE672" t="s">
        <v>3394</v>
      </c>
      <c r="AK672" t="s">
        <v>3394</v>
      </c>
      <c r="AM672" t="s">
        <v>3394</v>
      </c>
      <c r="AN672" t="s">
        <v>3394</v>
      </c>
      <c r="AO672" t="s">
        <v>3394</v>
      </c>
      <c r="AP672" t="s">
        <v>3394</v>
      </c>
      <c r="AQ672" t="s">
        <v>3394</v>
      </c>
      <c r="AR672" t="s">
        <v>3394</v>
      </c>
      <c r="AS672" t="s">
        <v>3394</v>
      </c>
      <c r="AT672" t="s">
        <v>3394</v>
      </c>
      <c r="AU672" t="s">
        <v>3394</v>
      </c>
      <c r="AV672" t="s">
        <v>3394</v>
      </c>
      <c r="AW672" t="s">
        <v>3394</v>
      </c>
      <c r="AX672" t="s">
        <v>3394</v>
      </c>
      <c r="AZ672" t="s">
        <v>3394</v>
      </c>
    </row>
    <row r="673" spans="1:52" x14ac:dyDescent="0.3">
      <c r="A673" s="1" t="s">
        <v>4580</v>
      </c>
      <c r="B673" t="s">
        <v>4581</v>
      </c>
      <c r="C673" t="s">
        <v>492</v>
      </c>
      <c r="D673" t="s">
        <v>69</v>
      </c>
      <c r="F673" t="s">
        <v>3393</v>
      </c>
      <c r="G673" t="s">
        <v>3394</v>
      </c>
      <c r="H673" t="s">
        <v>3393</v>
      </c>
      <c r="I673" t="s">
        <v>4582</v>
      </c>
      <c r="J673" t="s">
        <v>3395</v>
      </c>
      <c r="K673" t="s">
        <v>3394</v>
      </c>
      <c r="L673" t="s">
        <v>3965</v>
      </c>
      <c r="M673" t="s">
        <v>9820</v>
      </c>
      <c r="N673" t="s">
        <v>9820</v>
      </c>
      <c r="O673" t="s">
        <v>9820</v>
      </c>
      <c r="P673" t="s">
        <v>9821</v>
      </c>
      <c r="Q673">
        <v>1</v>
      </c>
      <c r="R673" t="s">
        <v>3397</v>
      </c>
      <c r="AC673" t="s">
        <v>4345</v>
      </c>
      <c r="AE673" t="s">
        <v>3394</v>
      </c>
      <c r="AK673" t="s">
        <v>3394</v>
      </c>
      <c r="AM673" t="s">
        <v>3394</v>
      </c>
      <c r="AN673" t="s">
        <v>3394</v>
      </c>
      <c r="AO673" t="s">
        <v>3394</v>
      </c>
      <c r="AP673" t="s">
        <v>3394</v>
      </c>
      <c r="AQ673" t="s">
        <v>3394</v>
      </c>
      <c r="AR673" t="s">
        <v>3394</v>
      </c>
      <c r="AS673" t="s">
        <v>3394</v>
      </c>
      <c r="AT673" t="s">
        <v>3394</v>
      </c>
      <c r="AU673" t="s">
        <v>3394</v>
      </c>
      <c r="AV673" t="s">
        <v>3394</v>
      </c>
      <c r="AW673" t="s">
        <v>3394</v>
      </c>
      <c r="AX673" t="s">
        <v>3394</v>
      </c>
      <c r="AZ673" t="s">
        <v>3394</v>
      </c>
    </row>
    <row r="674" spans="1:52" x14ac:dyDescent="0.3">
      <c r="A674" s="1" t="s">
        <v>4724</v>
      </c>
      <c r="B674" t="s">
        <v>4725</v>
      </c>
      <c r="C674" t="s">
        <v>538</v>
      </c>
      <c r="D674" t="s">
        <v>67</v>
      </c>
      <c r="F674" t="s">
        <v>3393</v>
      </c>
      <c r="G674" t="s">
        <v>3394</v>
      </c>
      <c r="H674" t="s">
        <v>3393</v>
      </c>
      <c r="I674" t="s">
        <v>4726</v>
      </c>
      <c r="J674" t="s">
        <v>3395</v>
      </c>
      <c r="K674" t="s">
        <v>3394</v>
      </c>
      <c r="L674" t="s">
        <v>3396</v>
      </c>
      <c r="M674" t="s">
        <v>9820</v>
      </c>
      <c r="N674" t="s">
        <v>9820</v>
      </c>
      <c r="O674" t="s">
        <v>9820</v>
      </c>
      <c r="P674" t="s">
        <v>9821</v>
      </c>
      <c r="Q674">
        <v>1</v>
      </c>
      <c r="R674" t="s">
        <v>3397</v>
      </c>
      <c r="AC674" t="s">
        <v>4345</v>
      </c>
      <c r="AE674" t="s">
        <v>3394</v>
      </c>
      <c r="AK674" t="s">
        <v>3394</v>
      </c>
      <c r="AM674" t="s">
        <v>3394</v>
      </c>
      <c r="AN674" t="s">
        <v>3394</v>
      </c>
      <c r="AO674" t="s">
        <v>3394</v>
      </c>
      <c r="AP674" t="s">
        <v>3394</v>
      </c>
      <c r="AQ674" t="s">
        <v>3394</v>
      </c>
      <c r="AR674" t="s">
        <v>3394</v>
      </c>
      <c r="AS674" t="s">
        <v>3394</v>
      </c>
      <c r="AT674" t="s">
        <v>3394</v>
      </c>
      <c r="AU674" t="s">
        <v>3394</v>
      </c>
      <c r="AV674" t="s">
        <v>3394</v>
      </c>
      <c r="AW674" t="s">
        <v>3394</v>
      </c>
      <c r="AX674" t="s">
        <v>3394</v>
      </c>
      <c r="AZ674" t="s">
        <v>3394</v>
      </c>
    </row>
    <row r="675" spans="1:52" x14ac:dyDescent="0.3">
      <c r="A675" s="1" t="s">
        <v>4727</v>
      </c>
      <c r="B675" t="s">
        <v>4728</v>
      </c>
      <c r="C675" t="s">
        <v>538</v>
      </c>
      <c r="D675" t="s">
        <v>67</v>
      </c>
      <c r="F675" t="s">
        <v>3393</v>
      </c>
      <c r="G675" t="s">
        <v>3394</v>
      </c>
      <c r="H675" t="s">
        <v>3393</v>
      </c>
      <c r="I675" t="s">
        <v>4729</v>
      </c>
      <c r="J675" t="s">
        <v>3395</v>
      </c>
      <c r="K675" t="s">
        <v>3394</v>
      </c>
      <c r="L675" t="s">
        <v>3396</v>
      </c>
      <c r="M675" t="s">
        <v>9820</v>
      </c>
      <c r="N675" t="s">
        <v>9820</v>
      </c>
      <c r="O675" t="s">
        <v>9820</v>
      </c>
      <c r="P675" t="s">
        <v>9821</v>
      </c>
      <c r="Q675">
        <v>1</v>
      </c>
      <c r="R675" t="s">
        <v>3397</v>
      </c>
      <c r="AC675" t="s">
        <v>4345</v>
      </c>
      <c r="AE675" t="s">
        <v>3394</v>
      </c>
      <c r="AK675" t="s">
        <v>3394</v>
      </c>
      <c r="AM675" t="s">
        <v>3394</v>
      </c>
      <c r="AN675" t="s">
        <v>3394</v>
      </c>
      <c r="AO675" t="s">
        <v>3394</v>
      </c>
      <c r="AP675" t="s">
        <v>3394</v>
      </c>
      <c r="AQ675" t="s">
        <v>3394</v>
      </c>
      <c r="AR675" t="s">
        <v>3394</v>
      </c>
      <c r="AS675" t="s">
        <v>3394</v>
      </c>
      <c r="AT675" t="s">
        <v>3394</v>
      </c>
      <c r="AU675" t="s">
        <v>3394</v>
      </c>
      <c r="AV675" t="s">
        <v>3394</v>
      </c>
      <c r="AW675" t="s">
        <v>3394</v>
      </c>
      <c r="AX675" t="s">
        <v>3394</v>
      </c>
      <c r="AZ675" t="s">
        <v>3394</v>
      </c>
    </row>
    <row r="676" spans="1:52" x14ac:dyDescent="0.3">
      <c r="A676" s="1" t="s">
        <v>4730</v>
      </c>
      <c r="B676" t="s">
        <v>4731</v>
      </c>
      <c r="C676" t="s">
        <v>538</v>
      </c>
      <c r="D676" t="s">
        <v>67</v>
      </c>
      <c r="F676" t="s">
        <v>3393</v>
      </c>
      <c r="G676" t="s">
        <v>3394</v>
      </c>
      <c r="H676" t="s">
        <v>3393</v>
      </c>
      <c r="I676" t="s">
        <v>4732</v>
      </c>
      <c r="J676" t="s">
        <v>3395</v>
      </c>
      <c r="K676" t="s">
        <v>3394</v>
      </c>
      <c r="L676" t="s">
        <v>3396</v>
      </c>
      <c r="M676" t="s">
        <v>9820</v>
      </c>
      <c r="N676" t="s">
        <v>9820</v>
      </c>
      <c r="O676" t="s">
        <v>9820</v>
      </c>
      <c r="P676" t="s">
        <v>9821</v>
      </c>
      <c r="Q676">
        <v>1</v>
      </c>
      <c r="R676" t="s">
        <v>3397</v>
      </c>
      <c r="AC676" t="s">
        <v>4345</v>
      </c>
      <c r="AE676" t="s">
        <v>3394</v>
      </c>
      <c r="AK676" t="s">
        <v>3394</v>
      </c>
      <c r="AM676" t="s">
        <v>3394</v>
      </c>
      <c r="AN676" t="s">
        <v>3394</v>
      </c>
      <c r="AO676" t="s">
        <v>3394</v>
      </c>
      <c r="AP676" t="s">
        <v>3394</v>
      </c>
      <c r="AQ676" t="s">
        <v>3394</v>
      </c>
      <c r="AR676" t="s">
        <v>3394</v>
      </c>
      <c r="AS676" t="s">
        <v>3394</v>
      </c>
      <c r="AT676" t="s">
        <v>3394</v>
      </c>
      <c r="AU676" t="s">
        <v>3394</v>
      </c>
      <c r="AV676" t="s">
        <v>3394</v>
      </c>
      <c r="AW676" t="s">
        <v>3394</v>
      </c>
      <c r="AX676" t="s">
        <v>3394</v>
      </c>
      <c r="AZ676" t="s">
        <v>3394</v>
      </c>
    </row>
    <row r="677" spans="1:52" x14ac:dyDescent="0.3">
      <c r="A677" s="1" t="s">
        <v>4733</v>
      </c>
      <c r="B677" t="s">
        <v>4734</v>
      </c>
      <c r="C677" t="s">
        <v>538</v>
      </c>
      <c r="D677" t="s">
        <v>67</v>
      </c>
      <c r="F677" t="s">
        <v>3393</v>
      </c>
      <c r="G677" t="s">
        <v>3394</v>
      </c>
      <c r="H677" t="s">
        <v>3393</v>
      </c>
      <c r="I677" t="s">
        <v>4735</v>
      </c>
      <c r="J677" t="s">
        <v>3395</v>
      </c>
      <c r="K677" t="s">
        <v>3394</v>
      </c>
      <c r="L677" t="s">
        <v>3396</v>
      </c>
      <c r="M677" t="s">
        <v>9820</v>
      </c>
      <c r="N677" t="s">
        <v>9820</v>
      </c>
      <c r="O677" t="s">
        <v>9820</v>
      </c>
      <c r="P677" t="s">
        <v>9821</v>
      </c>
      <c r="Q677">
        <v>1</v>
      </c>
      <c r="R677" t="s">
        <v>3397</v>
      </c>
      <c r="AC677" t="s">
        <v>4345</v>
      </c>
      <c r="AE677" t="s">
        <v>3394</v>
      </c>
      <c r="AK677" t="s">
        <v>3394</v>
      </c>
      <c r="AM677" t="s">
        <v>3394</v>
      </c>
      <c r="AN677" t="s">
        <v>3394</v>
      </c>
      <c r="AO677" t="s">
        <v>3394</v>
      </c>
      <c r="AP677" t="s">
        <v>3394</v>
      </c>
      <c r="AQ677" t="s">
        <v>3394</v>
      </c>
      <c r="AR677" t="s">
        <v>3394</v>
      </c>
      <c r="AS677" t="s">
        <v>3394</v>
      </c>
      <c r="AT677" t="s">
        <v>3394</v>
      </c>
      <c r="AU677" t="s">
        <v>3394</v>
      </c>
      <c r="AV677" t="s">
        <v>3394</v>
      </c>
      <c r="AW677" t="s">
        <v>3394</v>
      </c>
      <c r="AX677" t="s">
        <v>3394</v>
      </c>
      <c r="AZ677" t="s">
        <v>3394</v>
      </c>
    </row>
    <row r="678" spans="1:52" x14ac:dyDescent="0.3">
      <c r="A678" s="1" t="s">
        <v>4736</v>
      </c>
      <c r="B678" t="s">
        <v>4737</v>
      </c>
      <c r="C678" t="s">
        <v>383</v>
      </c>
      <c r="D678" t="s">
        <v>72</v>
      </c>
      <c r="F678" t="s">
        <v>3393</v>
      </c>
      <c r="G678" t="s">
        <v>3394</v>
      </c>
      <c r="H678" t="s">
        <v>3393</v>
      </c>
      <c r="I678" t="s">
        <v>11986</v>
      </c>
      <c r="J678" t="s">
        <v>3395</v>
      </c>
      <c r="K678" t="s">
        <v>3394</v>
      </c>
      <c r="L678" t="s">
        <v>3396</v>
      </c>
      <c r="M678" t="s">
        <v>9820</v>
      </c>
      <c r="N678" t="s">
        <v>9820</v>
      </c>
      <c r="O678" t="s">
        <v>9836</v>
      </c>
      <c r="P678" t="s">
        <v>9821</v>
      </c>
      <c r="Q678">
        <v>1</v>
      </c>
      <c r="R678" t="s">
        <v>3397</v>
      </c>
      <c r="AC678" t="s">
        <v>4345</v>
      </c>
      <c r="AE678" t="s">
        <v>3394</v>
      </c>
      <c r="AK678" t="s">
        <v>3394</v>
      </c>
      <c r="AM678" t="s">
        <v>3394</v>
      </c>
      <c r="AN678" t="s">
        <v>3394</v>
      </c>
      <c r="AO678" t="s">
        <v>3394</v>
      </c>
      <c r="AP678" t="s">
        <v>3394</v>
      </c>
      <c r="AQ678" t="s">
        <v>3394</v>
      </c>
      <c r="AR678" t="s">
        <v>3394</v>
      </c>
      <c r="AS678" t="s">
        <v>3394</v>
      </c>
      <c r="AT678" t="s">
        <v>3394</v>
      </c>
      <c r="AU678" t="s">
        <v>3394</v>
      </c>
      <c r="AV678" t="s">
        <v>3394</v>
      </c>
      <c r="AW678" t="s">
        <v>3394</v>
      </c>
      <c r="AX678" t="s">
        <v>3394</v>
      </c>
      <c r="AZ678" t="s">
        <v>3394</v>
      </c>
    </row>
    <row r="679" spans="1:52" x14ac:dyDescent="0.3">
      <c r="A679" s="1" t="s">
        <v>4583</v>
      </c>
      <c r="B679" t="s">
        <v>4584</v>
      </c>
      <c r="C679" t="s">
        <v>492</v>
      </c>
      <c r="D679" t="s">
        <v>69</v>
      </c>
      <c r="F679" t="s">
        <v>3393</v>
      </c>
      <c r="G679" t="s">
        <v>3394</v>
      </c>
      <c r="H679" t="s">
        <v>3393</v>
      </c>
      <c r="I679" t="s">
        <v>4585</v>
      </c>
      <c r="J679" t="s">
        <v>3395</v>
      </c>
      <c r="K679" t="s">
        <v>3394</v>
      </c>
      <c r="L679" t="s">
        <v>3965</v>
      </c>
      <c r="M679" t="s">
        <v>9820</v>
      </c>
      <c r="N679" t="s">
        <v>9820</v>
      </c>
      <c r="O679" t="s">
        <v>9820</v>
      </c>
      <c r="P679" t="s">
        <v>9821</v>
      </c>
      <c r="Q679">
        <v>1</v>
      </c>
      <c r="R679" t="s">
        <v>3397</v>
      </c>
      <c r="AC679" t="s">
        <v>4345</v>
      </c>
      <c r="AE679" t="s">
        <v>3394</v>
      </c>
      <c r="AK679" t="s">
        <v>3394</v>
      </c>
      <c r="AM679" t="s">
        <v>3394</v>
      </c>
      <c r="AN679" t="s">
        <v>3394</v>
      </c>
      <c r="AO679" t="s">
        <v>3394</v>
      </c>
      <c r="AP679" t="s">
        <v>3394</v>
      </c>
      <c r="AQ679" t="s">
        <v>3394</v>
      </c>
      <c r="AR679" t="s">
        <v>3394</v>
      </c>
      <c r="AS679" t="s">
        <v>3394</v>
      </c>
      <c r="AT679" t="s">
        <v>3394</v>
      </c>
      <c r="AU679" t="s">
        <v>3394</v>
      </c>
      <c r="AV679" t="s">
        <v>3394</v>
      </c>
      <c r="AW679" t="s">
        <v>3394</v>
      </c>
      <c r="AX679" t="s">
        <v>3394</v>
      </c>
      <c r="AZ679" t="s">
        <v>3394</v>
      </c>
    </row>
    <row r="680" spans="1:52" x14ac:dyDescent="0.3">
      <c r="A680" s="1" t="s">
        <v>4586</v>
      </c>
      <c r="B680" t="s">
        <v>4587</v>
      </c>
      <c r="C680" t="s">
        <v>492</v>
      </c>
      <c r="D680" t="s">
        <v>69</v>
      </c>
      <c r="F680" t="s">
        <v>3393</v>
      </c>
      <c r="G680" t="s">
        <v>3394</v>
      </c>
      <c r="H680" t="s">
        <v>3393</v>
      </c>
      <c r="I680" t="s">
        <v>4588</v>
      </c>
      <c r="J680" t="s">
        <v>3395</v>
      </c>
      <c r="K680" t="s">
        <v>3394</v>
      </c>
      <c r="L680" t="s">
        <v>3965</v>
      </c>
      <c r="M680" t="s">
        <v>9820</v>
      </c>
      <c r="N680" t="s">
        <v>9820</v>
      </c>
      <c r="O680" t="s">
        <v>9820</v>
      </c>
      <c r="P680" t="s">
        <v>9821</v>
      </c>
      <c r="Q680">
        <v>1</v>
      </c>
      <c r="R680" t="s">
        <v>3397</v>
      </c>
      <c r="AC680" t="s">
        <v>4345</v>
      </c>
      <c r="AE680" t="s">
        <v>3394</v>
      </c>
      <c r="AK680" t="s">
        <v>3394</v>
      </c>
      <c r="AM680" t="s">
        <v>3394</v>
      </c>
      <c r="AN680" t="s">
        <v>3394</v>
      </c>
      <c r="AO680" t="s">
        <v>3394</v>
      </c>
      <c r="AP680" t="s">
        <v>3394</v>
      </c>
      <c r="AQ680" t="s">
        <v>3394</v>
      </c>
      <c r="AR680" t="s">
        <v>3394</v>
      </c>
      <c r="AS680" t="s">
        <v>3394</v>
      </c>
      <c r="AT680" t="s">
        <v>3394</v>
      </c>
      <c r="AU680" t="s">
        <v>3394</v>
      </c>
      <c r="AV680" t="s">
        <v>3394</v>
      </c>
      <c r="AW680" t="s">
        <v>3394</v>
      </c>
      <c r="AX680" t="s">
        <v>3394</v>
      </c>
      <c r="AZ680" t="s">
        <v>3394</v>
      </c>
    </row>
    <row r="681" spans="1:52" x14ac:dyDescent="0.3">
      <c r="A681" s="1" t="s">
        <v>4589</v>
      </c>
      <c r="B681" t="s">
        <v>4590</v>
      </c>
      <c r="C681" t="s">
        <v>492</v>
      </c>
      <c r="D681" t="s">
        <v>69</v>
      </c>
      <c r="F681" t="s">
        <v>3393</v>
      </c>
      <c r="G681" t="s">
        <v>3394</v>
      </c>
      <c r="H681" t="s">
        <v>3393</v>
      </c>
      <c r="I681" t="s">
        <v>4591</v>
      </c>
      <c r="J681" t="s">
        <v>3395</v>
      </c>
      <c r="K681" t="s">
        <v>3394</v>
      </c>
      <c r="L681" t="s">
        <v>3965</v>
      </c>
      <c r="M681" t="s">
        <v>9820</v>
      </c>
      <c r="N681" t="s">
        <v>9820</v>
      </c>
      <c r="O681" t="s">
        <v>9820</v>
      </c>
      <c r="P681" t="s">
        <v>9821</v>
      </c>
      <c r="Q681">
        <v>1</v>
      </c>
      <c r="R681" t="s">
        <v>3397</v>
      </c>
      <c r="AC681" t="s">
        <v>4345</v>
      </c>
      <c r="AE681" t="s">
        <v>3394</v>
      </c>
      <c r="AK681" t="s">
        <v>3394</v>
      </c>
      <c r="AM681" t="s">
        <v>3394</v>
      </c>
      <c r="AN681" t="s">
        <v>3394</v>
      </c>
      <c r="AO681" t="s">
        <v>3394</v>
      </c>
      <c r="AP681" t="s">
        <v>3394</v>
      </c>
      <c r="AQ681" t="s">
        <v>3394</v>
      </c>
      <c r="AR681" t="s">
        <v>3394</v>
      </c>
      <c r="AS681" t="s">
        <v>3394</v>
      </c>
      <c r="AT681" t="s">
        <v>3394</v>
      </c>
      <c r="AU681" t="s">
        <v>3394</v>
      </c>
      <c r="AV681" t="s">
        <v>3394</v>
      </c>
      <c r="AW681" t="s">
        <v>3394</v>
      </c>
      <c r="AX681" t="s">
        <v>3394</v>
      </c>
      <c r="AZ681" t="s">
        <v>3394</v>
      </c>
    </row>
    <row r="682" spans="1:52" x14ac:dyDescent="0.3">
      <c r="A682" s="1" t="s">
        <v>4592</v>
      </c>
      <c r="B682" t="s">
        <v>4593</v>
      </c>
      <c r="C682" t="s">
        <v>492</v>
      </c>
      <c r="D682" t="s">
        <v>69</v>
      </c>
      <c r="F682" t="s">
        <v>3393</v>
      </c>
      <c r="G682" t="s">
        <v>3394</v>
      </c>
      <c r="H682" t="s">
        <v>3393</v>
      </c>
      <c r="I682" t="s">
        <v>4594</v>
      </c>
      <c r="J682" t="s">
        <v>3395</v>
      </c>
      <c r="K682" t="s">
        <v>3394</v>
      </c>
      <c r="L682" t="s">
        <v>3965</v>
      </c>
      <c r="M682" t="s">
        <v>9820</v>
      </c>
      <c r="N682" t="s">
        <v>9820</v>
      </c>
      <c r="O682" t="s">
        <v>9820</v>
      </c>
      <c r="P682" t="s">
        <v>9821</v>
      </c>
      <c r="Q682">
        <v>1</v>
      </c>
      <c r="R682" t="s">
        <v>3397</v>
      </c>
      <c r="AC682" t="s">
        <v>4345</v>
      </c>
      <c r="AE682" t="s">
        <v>3394</v>
      </c>
      <c r="AK682" t="s">
        <v>3394</v>
      </c>
      <c r="AM682" t="s">
        <v>3394</v>
      </c>
      <c r="AN682" t="s">
        <v>3394</v>
      </c>
      <c r="AO682" t="s">
        <v>3394</v>
      </c>
      <c r="AP682" t="s">
        <v>3394</v>
      </c>
      <c r="AQ682" t="s">
        <v>3394</v>
      </c>
      <c r="AR682" t="s">
        <v>3394</v>
      </c>
      <c r="AS682" t="s">
        <v>3394</v>
      </c>
      <c r="AT682" t="s">
        <v>3394</v>
      </c>
      <c r="AU682" t="s">
        <v>3394</v>
      </c>
      <c r="AV682" t="s">
        <v>3394</v>
      </c>
      <c r="AW682" t="s">
        <v>3394</v>
      </c>
      <c r="AX682" t="s">
        <v>3394</v>
      </c>
      <c r="AZ682" t="s">
        <v>3394</v>
      </c>
    </row>
    <row r="683" spans="1:52" x14ac:dyDescent="0.3">
      <c r="A683" s="1" t="s">
        <v>4738</v>
      </c>
      <c r="B683" t="s">
        <v>4739</v>
      </c>
      <c r="C683" t="s">
        <v>538</v>
      </c>
      <c r="D683" t="s">
        <v>67</v>
      </c>
      <c r="F683" t="s">
        <v>3393</v>
      </c>
      <c r="G683" t="s">
        <v>3394</v>
      </c>
      <c r="H683" t="s">
        <v>3393</v>
      </c>
      <c r="I683" t="s">
        <v>4740</v>
      </c>
      <c r="J683" t="s">
        <v>3395</v>
      </c>
      <c r="K683" t="s">
        <v>3394</v>
      </c>
      <c r="L683" t="s">
        <v>3396</v>
      </c>
      <c r="M683" t="s">
        <v>9820</v>
      </c>
      <c r="N683" t="s">
        <v>9820</v>
      </c>
      <c r="O683" t="s">
        <v>9820</v>
      </c>
      <c r="P683" t="s">
        <v>9821</v>
      </c>
      <c r="Q683">
        <v>1</v>
      </c>
      <c r="R683" t="s">
        <v>3397</v>
      </c>
      <c r="AC683" t="s">
        <v>4345</v>
      </c>
      <c r="AE683" t="s">
        <v>3394</v>
      </c>
      <c r="AK683" t="s">
        <v>3394</v>
      </c>
      <c r="AM683" t="s">
        <v>3394</v>
      </c>
      <c r="AN683" t="s">
        <v>3394</v>
      </c>
      <c r="AO683" t="s">
        <v>3394</v>
      </c>
      <c r="AP683" t="s">
        <v>3394</v>
      </c>
      <c r="AQ683" t="s">
        <v>3394</v>
      </c>
      <c r="AR683" t="s">
        <v>3394</v>
      </c>
      <c r="AS683" t="s">
        <v>3394</v>
      </c>
      <c r="AT683" t="s">
        <v>3394</v>
      </c>
      <c r="AU683" t="s">
        <v>3394</v>
      </c>
      <c r="AV683" t="s">
        <v>3394</v>
      </c>
      <c r="AW683" t="s">
        <v>3394</v>
      </c>
      <c r="AX683" t="s">
        <v>3394</v>
      </c>
      <c r="AZ683" t="s">
        <v>3394</v>
      </c>
    </row>
    <row r="684" spans="1:52" x14ac:dyDescent="0.3">
      <c r="A684" s="1" t="s">
        <v>4741</v>
      </c>
      <c r="B684" t="s">
        <v>4742</v>
      </c>
      <c r="C684" t="s">
        <v>538</v>
      </c>
      <c r="D684" t="s">
        <v>67</v>
      </c>
      <c r="F684" t="s">
        <v>3393</v>
      </c>
      <c r="G684" t="s">
        <v>3394</v>
      </c>
      <c r="H684" t="s">
        <v>3393</v>
      </c>
      <c r="I684" t="s">
        <v>4743</v>
      </c>
      <c r="J684" t="s">
        <v>3395</v>
      </c>
      <c r="K684" t="s">
        <v>3394</v>
      </c>
      <c r="L684" t="s">
        <v>3396</v>
      </c>
      <c r="M684" t="s">
        <v>9820</v>
      </c>
      <c r="N684" t="s">
        <v>9820</v>
      </c>
      <c r="O684" t="s">
        <v>9820</v>
      </c>
      <c r="P684" t="s">
        <v>9821</v>
      </c>
      <c r="Q684">
        <v>1</v>
      </c>
      <c r="R684" t="s">
        <v>3397</v>
      </c>
      <c r="AC684" t="s">
        <v>4345</v>
      </c>
      <c r="AE684" t="s">
        <v>3394</v>
      </c>
      <c r="AK684" t="s">
        <v>3394</v>
      </c>
      <c r="AM684" t="s">
        <v>3394</v>
      </c>
      <c r="AN684" t="s">
        <v>3394</v>
      </c>
      <c r="AO684" t="s">
        <v>3394</v>
      </c>
      <c r="AP684" t="s">
        <v>3394</v>
      </c>
      <c r="AQ684" t="s">
        <v>3394</v>
      </c>
      <c r="AR684" t="s">
        <v>3394</v>
      </c>
      <c r="AS684" t="s">
        <v>3394</v>
      </c>
      <c r="AT684" t="s">
        <v>3394</v>
      </c>
      <c r="AU684" t="s">
        <v>3394</v>
      </c>
      <c r="AV684" t="s">
        <v>3394</v>
      </c>
      <c r="AW684" t="s">
        <v>3394</v>
      </c>
      <c r="AX684" t="s">
        <v>3394</v>
      </c>
      <c r="AZ684" t="s">
        <v>3394</v>
      </c>
    </row>
    <row r="685" spans="1:52" x14ac:dyDescent="0.3">
      <c r="A685" s="1" t="s">
        <v>4744</v>
      </c>
      <c r="B685" t="s">
        <v>4745</v>
      </c>
      <c r="C685" t="s">
        <v>538</v>
      </c>
      <c r="D685" t="s">
        <v>67</v>
      </c>
      <c r="F685" t="s">
        <v>3393</v>
      </c>
      <c r="G685" t="s">
        <v>3394</v>
      </c>
      <c r="H685" t="s">
        <v>3393</v>
      </c>
      <c r="I685" t="s">
        <v>4746</v>
      </c>
      <c r="J685" t="s">
        <v>3395</v>
      </c>
      <c r="K685" t="s">
        <v>3394</v>
      </c>
      <c r="L685" t="s">
        <v>3396</v>
      </c>
      <c r="M685" t="s">
        <v>9820</v>
      </c>
      <c r="N685" t="s">
        <v>9820</v>
      </c>
      <c r="O685" t="s">
        <v>9820</v>
      </c>
      <c r="P685" t="s">
        <v>9821</v>
      </c>
      <c r="Q685">
        <v>1</v>
      </c>
      <c r="R685" t="s">
        <v>3397</v>
      </c>
      <c r="AC685" t="s">
        <v>4345</v>
      </c>
      <c r="AE685" t="s">
        <v>3394</v>
      </c>
      <c r="AK685" t="s">
        <v>3394</v>
      </c>
      <c r="AM685" t="s">
        <v>3394</v>
      </c>
      <c r="AN685" t="s">
        <v>3394</v>
      </c>
      <c r="AO685" t="s">
        <v>3394</v>
      </c>
      <c r="AP685" t="s">
        <v>3394</v>
      </c>
      <c r="AQ685" t="s">
        <v>3394</v>
      </c>
      <c r="AR685" t="s">
        <v>3394</v>
      </c>
      <c r="AS685" t="s">
        <v>3394</v>
      </c>
      <c r="AT685" t="s">
        <v>3394</v>
      </c>
      <c r="AU685" t="s">
        <v>3394</v>
      </c>
      <c r="AV685" t="s">
        <v>3394</v>
      </c>
      <c r="AW685" t="s">
        <v>3394</v>
      </c>
      <c r="AX685" t="s">
        <v>3394</v>
      </c>
      <c r="AZ685" t="s">
        <v>3394</v>
      </c>
    </row>
    <row r="686" spans="1:52" x14ac:dyDescent="0.3">
      <c r="A686" s="1" t="s">
        <v>4747</v>
      </c>
      <c r="B686" t="s">
        <v>4748</v>
      </c>
      <c r="C686" t="s">
        <v>538</v>
      </c>
      <c r="D686" t="s">
        <v>67</v>
      </c>
      <c r="F686" t="s">
        <v>3393</v>
      </c>
      <c r="G686" t="s">
        <v>3394</v>
      </c>
      <c r="H686" t="s">
        <v>3393</v>
      </c>
      <c r="I686" t="s">
        <v>4749</v>
      </c>
      <c r="J686" t="s">
        <v>3395</v>
      </c>
      <c r="K686" t="s">
        <v>3394</v>
      </c>
      <c r="L686" t="s">
        <v>3396</v>
      </c>
      <c r="M686" t="s">
        <v>9820</v>
      </c>
      <c r="N686" t="s">
        <v>9820</v>
      </c>
      <c r="O686" t="s">
        <v>9820</v>
      </c>
      <c r="P686" t="s">
        <v>9821</v>
      </c>
      <c r="Q686">
        <v>1</v>
      </c>
      <c r="R686" t="s">
        <v>3397</v>
      </c>
      <c r="AC686" t="s">
        <v>4345</v>
      </c>
      <c r="AE686" t="s">
        <v>3394</v>
      </c>
      <c r="AK686" t="s">
        <v>3394</v>
      </c>
      <c r="AM686" t="s">
        <v>3394</v>
      </c>
      <c r="AN686" t="s">
        <v>3394</v>
      </c>
      <c r="AO686" t="s">
        <v>3394</v>
      </c>
      <c r="AP686" t="s">
        <v>3394</v>
      </c>
      <c r="AQ686" t="s">
        <v>3394</v>
      </c>
      <c r="AR686" t="s">
        <v>3394</v>
      </c>
      <c r="AS686" t="s">
        <v>3394</v>
      </c>
      <c r="AT686" t="s">
        <v>3394</v>
      </c>
      <c r="AU686" t="s">
        <v>3394</v>
      </c>
      <c r="AV686" t="s">
        <v>3394</v>
      </c>
      <c r="AW686" t="s">
        <v>3394</v>
      </c>
      <c r="AX686" t="s">
        <v>3394</v>
      </c>
      <c r="AZ686" t="s">
        <v>3394</v>
      </c>
    </row>
    <row r="687" spans="1:52" x14ac:dyDescent="0.3">
      <c r="A687" s="1" t="s">
        <v>4750</v>
      </c>
      <c r="B687" t="s">
        <v>4751</v>
      </c>
      <c r="C687" t="s">
        <v>538</v>
      </c>
      <c r="D687" t="s">
        <v>67</v>
      </c>
      <c r="F687" t="s">
        <v>3393</v>
      </c>
      <c r="G687" t="s">
        <v>3394</v>
      </c>
      <c r="H687" t="s">
        <v>3393</v>
      </c>
      <c r="I687" t="s">
        <v>4752</v>
      </c>
      <c r="J687" t="s">
        <v>3395</v>
      </c>
      <c r="K687" t="s">
        <v>3394</v>
      </c>
      <c r="L687" t="s">
        <v>3396</v>
      </c>
      <c r="M687" t="s">
        <v>9820</v>
      </c>
      <c r="N687" t="s">
        <v>9820</v>
      </c>
      <c r="O687" t="s">
        <v>9820</v>
      </c>
      <c r="P687" t="s">
        <v>9821</v>
      </c>
      <c r="Q687">
        <v>1</v>
      </c>
      <c r="R687" t="s">
        <v>3397</v>
      </c>
      <c r="AC687" t="s">
        <v>4345</v>
      </c>
      <c r="AE687" t="s">
        <v>3394</v>
      </c>
      <c r="AK687" t="s">
        <v>3394</v>
      </c>
      <c r="AM687" t="s">
        <v>3394</v>
      </c>
      <c r="AN687" t="s">
        <v>3394</v>
      </c>
      <c r="AO687" t="s">
        <v>3394</v>
      </c>
      <c r="AP687" t="s">
        <v>3394</v>
      </c>
      <c r="AQ687" t="s">
        <v>3394</v>
      </c>
      <c r="AR687" t="s">
        <v>3394</v>
      </c>
      <c r="AS687" t="s">
        <v>3394</v>
      </c>
      <c r="AT687" t="s">
        <v>3394</v>
      </c>
      <c r="AU687" t="s">
        <v>3394</v>
      </c>
      <c r="AV687" t="s">
        <v>3394</v>
      </c>
      <c r="AW687" t="s">
        <v>3394</v>
      </c>
      <c r="AX687" t="s">
        <v>3394</v>
      </c>
      <c r="AZ687" t="s">
        <v>3394</v>
      </c>
    </row>
    <row r="688" spans="1:52" x14ac:dyDescent="0.3">
      <c r="A688" s="1" t="s">
        <v>4753</v>
      </c>
      <c r="B688" t="s">
        <v>4754</v>
      </c>
      <c r="C688" t="s">
        <v>538</v>
      </c>
      <c r="D688" t="s">
        <v>67</v>
      </c>
      <c r="F688" t="s">
        <v>3393</v>
      </c>
      <c r="G688" t="s">
        <v>3394</v>
      </c>
      <c r="H688" t="s">
        <v>3393</v>
      </c>
      <c r="I688" t="s">
        <v>4755</v>
      </c>
      <c r="J688" t="s">
        <v>3395</v>
      </c>
      <c r="K688" t="s">
        <v>3394</v>
      </c>
      <c r="L688" t="s">
        <v>3396</v>
      </c>
      <c r="M688" t="s">
        <v>9820</v>
      </c>
      <c r="N688" t="s">
        <v>9820</v>
      </c>
      <c r="O688" t="s">
        <v>9820</v>
      </c>
      <c r="P688" t="s">
        <v>9821</v>
      </c>
      <c r="Q688">
        <v>1</v>
      </c>
      <c r="R688" t="s">
        <v>3397</v>
      </c>
      <c r="AC688" t="s">
        <v>4345</v>
      </c>
      <c r="AE688" t="s">
        <v>3394</v>
      </c>
      <c r="AK688" t="s">
        <v>3394</v>
      </c>
      <c r="AM688" t="s">
        <v>3394</v>
      </c>
      <c r="AN688" t="s">
        <v>3394</v>
      </c>
      <c r="AO688" t="s">
        <v>3394</v>
      </c>
      <c r="AP688" t="s">
        <v>3394</v>
      </c>
      <c r="AQ688" t="s">
        <v>3394</v>
      </c>
      <c r="AR688" t="s">
        <v>3394</v>
      </c>
      <c r="AS688" t="s">
        <v>3394</v>
      </c>
      <c r="AT688" t="s">
        <v>3394</v>
      </c>
      <c r="AU688" t="s">
        <v>3394</v>
      </c>
      <c r="AV688" t="s">
        <v>3394</v>
      </c>
      <c r="AW688" t="s">
        <v>3394</v>
      </c>
      <c r="AX688" t="s">
        <v>3394</v>
      </c>
      <c r="AZ688" t="s">
        <v>3394</v>
      </c>
    </row>
    <row r="689" spans="1:52" x14ac:dyDescent="0.3">
      <c r="A689" s="1" t="s">
        <v>4595</v>
      </c>
      <c r="B689" t="s">
        <v>4596</v>
      </c>
      <c r="C689" t="s">
        <v>492</v>
      </c>
      <c r="D689" t="s">
        <v>69</v>
      </c>
      <c r="F689" t="s">
        <v>3393</v>
      </c>
      <c r="G689" t="s">
        <v>3394</v>
      </c>
      <c r="H689" t="s">
        <v>3393</v>
      </c>
      <c r="I689" t="s">
        <v>4597</v>
      </c>
      <c r="J689" t="s">
        <v>3395</v>
      </c>
      <c r="K689" t="s">
        <v>3394</v>
      </c>
      <c r="L689" t="s">
        <v>3965</v>
      </c>
      <c r="M689" t="s">
        <v>9820</v>
      </c>
      <c r="N689" t="s">
        <v>9820</v>
      </c>
      <c r="O689" t="s">
        <v>9820</v>
      </c>
      <c r="P689" t="s">
        <v>9821</v>
      </c>
      <c r="Q689">
        <v>1</v>
      </c>
      <c r="R689" t="s">
        <v>3397</v>
      </c>
      <c r="AC689" t="s">
        <v>4345</v>
      </c>
      <c r="AE689" t="s">
        <v>3394</v>
      </c>
      <c r="AK689" t="s">
        <v>3394</v>
      </c>
      <c r="AM689" t="s">
        <v>3394</v>
      </c>
      <c r="AN689" t="s">
        <v>3394</v>
      </c>
      <c r="AO689" t="s">
        <v>3394</v>
      </c>
      <c r="AP689" t="s">
        <v>3394</v>
      </c>
      <c r="AQ689" t="s">
        <v>3394</v>
      </c>
      <c r="AR689" t="s">
        <v>3394</v>
      </c>
      <c r="AS689" t="s">
        <v>3394</v>
      </c>
      <c r="AT689" t="s">
        <v>3394</v>
      </c>
      <c r="AU689" t="s">
        <v>3394</v>
      </c>
      <c r="AV689" t="s">
        <v>3394</v>
      </c>
      <c r="AW689" t="s">
        <v>3394</v>
      </c>
      <c r="AX689" t="s">
        <v>3394</v>
      </c>
      <c r="AZ689" t="s">
        <v>3394</v>
      </c>
    </row>
    <row r="690" spans="1:52" x14ac:dyDescent="0.3">
      <c r="A690" s="1" t="s">
        <v>4756</v>
      </c>
      <c r="B690" t="s">
        <v>4757</v>
      </c>
      <c r="C690" t="s">
        <v>538</v>
      </c>
      <c r="D690" t="s">
        <v>67</v>
      </c>
      <c r="F690" t="s">
        <v>3393</v>
      </c>
      <c r="G690" t="s">
        <v>3394</v>
      </c>
      <c r="H690" t="s">
        <v>3393</v>
      </c>
      <c r="I690" t="s">
        <v>4709</v>
      </c>
      <c r="J690" t="s">
        <v>3395</v>
      </c>
      <c r="K690" t="s">
        <v>3394</v>
      </c>
      <c r="L690" t="s">
        <v>3396</v>
      </c>
      <c r="M690" t="s">
        <v>9820</v>
      </c>
      <c r="N690" t="s">
        <v>9820</v>
      </c>
      <c r="O690" t="s">
        <v>9820</v>
      </c>
      <c r="P690" t="s">
        <v>9821</v>
      </c>
      <c r="Q690">
        <v>1</v>
      </c>
      <c r="R690" t="s">
        <v>3397</v>
      </c>
      <c r="AC690" t="s">
        <v>4345</v>
      </c>
      <c r="AE690" t="s">
        <v>3394</v>
      </c>
      <c r="AK690" t="s">
        <v>3394</v>
      </c>
      <c r="AM690" t="s">
        <v>3394</v>
      </c>
      <c r="AN690" t="s">
        <v>3394</v>
      </c>
      <c r="AO690" t="s">
        <v>3394</v>
      </c>
      <c r="AP690" t="s">
        <v>3394</v>
      </c>
      <c r="AQ690" t="s">
        <v>3394</v>
      </c>
      <c r="AR690" t="s">
        <v>3394</v>
      </c>
      <c r="AS690" t="s">
        <v>3394</v>
      </c>
      <c r="AT690" t="s">
        <v>3394</v>
      </c>
      <c r="AU690" t="s">
        <v>3394</v>
      </c>
      <c r="AV690" t="s">
        <v>3394</v>
      </c>
      <c r="AW690" t="s">
        <v>3394</v>
      </c>
      <c r="AX690" t="s">
        <v>3394</v>
      </c>
      <c r="AZ690" t="s">
        <v>3394</v>
      </c>
    </row>
    <row r="691" spans="1:52" x14ac:dyDescent="0.3">
      <c r="A691" s="1" t="s">
        <v>4758</v>
      </c>
      <c r="B691" t="s">
        <v>4759</v>
      </c>
      <c r="C691" t="s">
        <v>4310</v>
      </c>
      <c r="D691" t="s">
        <v>4311</v>
      </c>
      <c r="F691" t="s">
        <v>3393</v>
      </c>
      <c r="G691" t="s">
        <v>3394</v>
      </c>
      <c r="H691" t="s">
        <v>3393</v>
      </c>
      <c r="I691" t="s">
        <v>4760</v>
      </c>
      <c r="J691" t="s">
        <v>3395</v>
      </c>
      <c r="K691" t="s">
        <v>3394</v>
      </c>
      <c r="L691" t="s">
        <v>3396</v>
      </c>
      <c r="M691" t="s">
        <v>9820</v>
      </c>
      <c r="N691" t="s">
        <v>9820</v>
      </c>
      <c r="O691" t="s">
        <v>9820</v>
      </c>
      <c r="P691" t="s">
        <v>9821</v>
      </c>
      <c r="Q691">
        <v>1</v>
      </c>
      <c r="R691" t="s">
        <v>3397</v>
      </c>
      <c r="AC691" t="s">
        <v>4345</v>
      </c>
      <c r="AE691" t="s">
        <v>3394</v>
      </c>
      <c r="AK691" t="s">
        <v>3394</v>
      </c>
      <c r="AM691" t="s">
        <v>3394</v>
      </c>
      <c r="AN691" t="s">
        <v>3394</v>
      </c>
      <c r="AO691" t="s">
        <v>3394</v>
      </c>
      <c r="AP691" t="s">
        <v>3394</v>
      </c>
      <c r="AQ691" t="s">
        <v>3394</v>
      </c>
      <c r="AR691" t="s">
        <v>3394</v>
      </c>
      <c r="AS691" t="s">
        <v>3394</v>
      </c>
      <c r="AT691" t="s">
        <v>3394</v>
      </c>
      <c r="AU691" t="s">
        <v>3394</v>
      </c>
      <c r="AV691" t="s">
        <v>3394</v>
      </c>
      <c r="AW691" t="s">
        <v>3394</v>
      </c>
      <c r="AX691" t="s">
        <v>3394</v>
      </c>
      <c r="AZ691" t="s">
        <v>3394</v>
      </c>
    </row>
    <row r="692" spans="1:52" x14ac:dyDescent="0.3">
      <c r="A692" s="1" t="s">
        <v>4598</v>
      </c>
      <c r="B692" t="s">
        <v>4599</v>
      </c>
      <c r="C692" t="s">
        <v>492</v>
      </c>
      <c r="D692" t="s">
        <v>69</v>
      </c>
      <c r="F692" t="s">
        <v>3393</v>
      </c>
      <c r="G692" t="s">
        <v>3394</v>
      </c>
      <c r="H692" t="s">
        <v>3393</v>
      </c>
      <c r="I692" t="s">
        <v>4600</v>
      </c>
      <c r="J692" t="s">
        <v>3395</v>
      </c>
      <c r="K692" t="s">
        <v>3394</v>
      </c>
      <c r="L692" t="s">
        <v>3965</v>
      </c>
      <c r="M692" t="s">
        <v>9820</v>
      </c>
      <c r="N692" t="s">
        <v>9820</v>
      </c>
      <c r="O692" t="s">
        <v>9820</v>
      </c>
      <c r="P692" t="s">
        <v>9821</v>
      </c>
      <c r="Q692">
        <v>1</v>
      </c>
      <c r="R692" t="s">
        <v>3397</v>
      </c>
      <c r="AC692" t="s">
        <v>4345</v>
      </c>
      <c r="AE692" t="s">
        <v>3394</v>
      </c>
      <c r="AK692" t="s">
        <v>3394</v>
      </c>
      <c r="AM692" t="s">
        <v>3394</v>
      </c>
      <c r="AN692" t="s">
        <v>3394</v>
      </c>
      <c r="AO692" t="s">
        <v>3394</v>
      </c>
      <c r="AP692" t="s">
        <v>3394</v>
      </c>
      <c r="AQ692" t="s">
        <v>3394</v>
      </c>
      <c r="AR692" t="s">
        <v>3394</v>
      </c>
      <c r="AS692" t="s">
        <v>3394</v>
      </c>
      <c r="AT692" t="s">
        <v>3394</v>
      </c>
      <c r="AU692" t="s">
        <v>3394</v>
      </c>
      <c r="AV692" t="s">
        <v>3394</v>
      </c>
      <c r="AW692" t="s">
        <v>3394</v>
      </c>
      <c r="AX692" t="s">
        <v>3394</v>
      </c>
      <c r="AZ692" t="s">
        <v>3394</v>
      </c>
    </row>
    <row r="693" spans="1:52" x14ac:dyDescent="0.3">
      <c r="A693" s="1" t="s">
        <v>4601</v>
      </c>
      <c r="B693" t="s">
        <v>4602</v>
      </c>
      <c r="C693" t="s">
        <v>492</v>
      </c>
      <c r="D693" t="s">
        <v>69</v>
      </c>
      <c r="F693" t="s">
        <v>3393</v>
      </c>
      <c r="G693" t="s">
        <v>3394</v>
      </c>
      <c r="H693" t="s">
        <v>3393</v>
      </c>
      <c r="I693" t="s">
        <v>4603</v>
      </c>
      <c r="J693" t="s">
        <v>3395</v>
      </c>
      <c r="K693" t="s">
        <v>3394</v>
      </c>
      <c r="L693" t="s">
        <v>3965</v>
      </c>
      <c r="M693" t="s">
        <v>9820</v>
      </c>
      <c r="N693" t="s">
        <v>9820</v>
      </c>
      <c r="O693" t="s">
        <v>9820</v>
      </c>
      <c r="P693" t="s">
        <v>9821</v>
      </c>
      <c r="Q693">
        <v>1</v>
      </c>
      <c r="R693" t="s">
        <v>3397</v>
      </c>
      <c r="AC693" t="s">
        <v>4345</v>
      </c>
      <c r="AE693" t="s">
        <v>3394</v>
      </c>
      <c r="AK693" t="s">
        <v>3394</v>
      </c>
      <c r="AM693" t="s">
        <v>3394</v>
      </c>
      <c r="AN693" t="s">
        <v>3394</v>
      </c>
      <c r="AO693" t="s">
        <v>3394</v>
      </c>
      <c r="AP693" t="s">
        <v>3394</v>
      </c>
      <c r="AQ693" t="s">
        <v>3394</v>
      </c>
      <c r="AR693" t="s">
        <v>3394</v>
      </c>
      <c r="AS693" t="s">
        <v>3394</v>
      </c>
      <c r="AT693" t="s">
        <v>3394</v>
      </c>
      <c r="AU693" t="s">
        <v>3394</v>
      </c>
      <c r="AV693" t="s">
        <v>3394</v>
      </c>
      <c r="AW693" t="s">
        <v>3394</v>
      </c>
      <c r="AX693" t="s">
        <v>3394</v>
      </c>
      <c r="AZ693" t="s">
        <v>3394</v>
      </c>
    </row>
    <row r="694" spans="1:52" x14ac:dyDescent="0.3">
      <c r="A694" s="1" t="s">
        <v>4761</v>
      </c>
      <c r="B694" t="s">
        <v>4762</v>
      </c>
      <c r="C694" t="s">
        <v>538</v>
      </c>
      <c r="D694" t="s">
        <v>67</v>
      </c>
      <c r="F694" t="s">
        <v>3393</v>
      </c>
      <c r="G694" t="s">
        <v>3394</v>
      </c>
      <c r="H694" t="s">
        <v>3393</v>
      </c>
      <c r="I694" t="s">
        <v>4763</v>
      </c>
      <c r="J694" t="s">
        <v>3395</v>
      </c>
      <c r="K694" t="s">
        <v>3394</v>
      </c>
      <c r="L694" t="s">
        <v>3396</v>
      </c>
      <c r="M694" t="s">
        <v>9820</v>
      </c>
      <c r="N694" t="s">
        <v>9820</v>
      </c>
      <c r="O694" t="s">
        <v>9820</v>
      </c>
      <c r="P694" t="s">
        <v>9821</v>
      </c>
      <c r="Q694">
        <v>1</v>
      </c>
      <c r="R694" t="s">
        <v>3397</v>
      </c>
      <c r="AC694" t="s">
        <v>4345</v>
      </c>
      <c r="AE694" t="s">
        <v>3394</v>
      </c>
      <c r="AK694" t="s">
        <v>3394</v>
      </c>
      <c r="AM694" t="s">
        <v>3394</v>
      </c>
      <c r="AN694" t="s">
        <v>3394</v>
      </c>
      <c r="AO694" t="s">
        <v>3394</v>
      </c>
      <c r="AP694" t="s">
        <v>3394</v>
      </c>
      <c r="AQ694" t="s">
        <v>3394</v>
      </c>
      <c r="AR694" t="s">
        <v>3394</v>
      </c>
      <c r="AS694" t="s">
        <v>3394</v>
      </c>
      <c r="AT694" t="s">
        <v>3394</v>
      </c>
      <c r="AU694" t="s">
        <v>3394</v>
      </c>
      <c r="AV694" t="s">
        <v>3394</v>
      </c>
      <c r="AW694" t="s">
        <v>3394</v>
      </c>
      <c r="AX694" t="s">
        <v>3394</v>
      </c>
      <c r="AZ694" t="s">
        <v>3394</v>
      </c>
    </row>
    <row r="695" spans="1:52" x14ac:dyDescent="0.3">
      <c r="A695" s="1" t="s">
        <v>4764</v>
      </c>
      <c r="B695" t="s">
        <v>4765</v>
      </c>
      <c r="C695" t="s">
        <v>538</v>
      </c>
      <c r="D695" t="s">
        <v>67</v>
      </c>
      <c r="F695" t="s">
        <v>3393</v>
      </c>
      <c r="G695" t="s">
        <v>3394</v>
      </c>
      <c r="H695" t="s">
        <v>3393</v>
      </c>
      <c r="I695" t="s">
        <v>4766</v>
      </c>
      <c r="J695" t="s">
        <v>3395</v>
      </c>
      <c r="K695" t="s">
        <v>3394</v>
      </c>
      <c r="L695" t="s">
        <v>3396</v>
      </c>
      <c r="M695" t="s">
        <v>9820</v>
      </c>
      <c r="N695" t="s">
        <v>9820</v>
      </c>
      <c r="O695" t="s">
        <v>9820</v>
      </c>
      <c r="P695" t="s">
        <v>9821</v>
      </c>
      <c r="Q695">
        <v>1</v>
      </c>
      <c r="R695" t="s">
        <v>3397</v>
      </c>
      <c r="AC695" t="s">
        <v>4345</v>
      </c>
      <c r="AE695" t="s">
        <v>3394</v>
      </c>
      <c r="AK695" t="s">
        <v>3394</v>
      </c>
      <c r="AM695" t="s">
        <v>3394</v>
      </c>
      <c r="AN695" t="s">
        <v>3394</v>
      </c>
      <c r="AO695" t="s">
        <v>3394</v>
      </c>
      <c r="AP695" t="s">
        <v>3394</v>
      </c>
      <c r="AQ695" t="s">
        <v>3394</v>
      </c>
      <c r="AR695" t="s">
        <v>3394</v>
      </c>
      <c r="AS695" t="s">
        <v>3394</v>
      </c>
      <c r="AT695" t="s">
        <v>3394</v>
      </c>
      <c r="AU695" t="s">
        <v>3394</v>
      </c>
      <c r="AV695" t="s">
        <v>3394</v>
      </c>
      <c r="AW695" t="s">
        <v>3394</v>
      </c>
      <c r="AX695" t="s">
        <v>3394</v>
      </c>
      <c r="AZ695" t="s">
        <v>3394</v>
      </c>
    </row>
    <row r="696" spans="1:52" x14ac:dyDescent="0.3">
      <c r="A696" s="1" t="s">
        <v>4767</v>
      </c>
      <c r="B696" t="s">
        <v>4768</v>
      </c>
      <c r="C696" t="s">
        <v>538</v>
      </c>
      <c r="D696" t="s">
        <v>67</v>
      </c>
      <c r="F696" t="s">
        <v>3393</v>
      </c>
      <c r="G696" t="s">
        <v>3394</v>
      </c>
      <c r="H696" t="s">
        <v>3393</v>
      </c>
      <c r="I696" t="s">
        <v>4709</v>
      </c>
      <c r="J696" t="s">
        <v>3395</v>
      </c>
      <c r="K696" t="s">
        <v>3394</v>
      </c>
      <c r="L696" t="s">
        <v>3396</v>
      </c>
      <c r="M696" t="s">
        <v>9820</v>
      </c>
      <c r="N696" t="s">
        <v>9820</v>
      </c>
      <c r="O696" t="s">
        <v>9820</v>
      </c>
      <c r="P696" t="s">
        <v>9821</v>
      </c>
      <c r="Q696">
        <v>1</v>
      </c>
      <c r="R696" t="s">
        <v>3397</v>
      </c>
      <c r="AC696" t="s">
        <v>4345</v>
      </c>
      <c r="AE696" t="s">
        <v>3394</v>
      </c>
      <c r="AK696" t="s">
        <v>3394</v>
      </c>
      <c r="AM696" t="s">
        <v>3394</v>
      </c>
      <c r="AN696" t="s">
        <v>3394</v>
      </c>
      <c r="AO696" t="s">
        <v>3394</v>
      </c>
      <c r="AP696" t="s">
        <v>3394</v>
      </c>
      <c r="AQ696" t="s">
        <v>3394</v>
      </c>
      <c r="AR696" t="s">
        <v>3394</v>
      </c>
      <c r="AS696" t="s">
        <v>3394</v>
      </c>
      <c r="AT696" t="s">
        <v>3394</v>
      </c>
      <c r="AU696" t="s">
        <v>3394</v>
      </c>
      <c r="AV696" t="s">
        <v>3394</v>
      </c>
      <c r="AW696" t="s">
        <v>3394</v>
      </c>
      <c r="AX696" t="s">
        <v>3394</v>
      </c>
      <c r="AZ696" t="s">
        <v>3394</v>
      </c>
    </row>
    <row r="697" spans="1:52" x14ac:dyDescent="0.3">
      <c r="A697" s="1" t="s">
        <v>4769</v>
      </c>
      <c r="B697" t="s">
        <v>4770</v>
      </c>
      <c r="C697" t="s">
        <v>538</v>
      </c>
      <c r="D697" t="s">
        <v>67</v>
      </c>
      <c r="F697" t="s">
        <v>3393</v>
      </c>
      <c r="G697" t="s">
        <v>3394</v>
      </c>
      <c r="H697" t="s">
        <v>3393</v>
      </c>
      <c r="I697" t="s">
        <v>4771</v>
      </c>
      <c r="J697" t="s">
        <v>3395</v>
      </c>
      <c r="K697" t="s">
        <v>3394</v>
      </c>
      <c r="L697" t="s">
        <v>3396</v>
      </c>
      <c r="M697" t="s">
        <v>9820</v>
      </c>
      <c r="N697" t="s">
        <v>9820</v>
      </c>
      <c r="O697" t="s">
        <v>9820</v>
      </c>
      <c r="P697" t="s">
        <v>9821</v>
      </c>
      <c r="Q697">
        <v>1</v>
      </c>
      <c r="R697" t="s">
        <v>3397</v>
      </c>
      <c r="AC697" t="s">
        <v>4345</v>
      </c>
      <c r="AE697" t="s">
        <v>3394</v>
      </c>
      <c r="AK697" t="s">
        <v>3394</v>
      </c>
      <c r="AM697" t="s">
        <v>3394</v>
      </c>
      <c r="AN697" t="s">
        <v>3394</v>
      </c>
      <c r="AO697" t="s">
        <v>3394</v>
      </c>
      <c r="AP697" t="s">
        <v>3394</v>
      </c>
      <c r="AQ697" t="s">
        <v>3394</v>
      </c>
      <c r="AR697" t="s">
        <v>3394</v>
      </c>
      <c r="AS697" t="s">
        <v>3394</v>
      </c>
      <c r="AT697" t="s">
        <v>3394</v>
      </c>
      <c r="AU697" t="s">
        <v>3394</v>
      </c>
      <c r="AV697" t="s">
        <v>3394</v>
      </c>
      <c r="AW697" t="s">
        <v>3394</v>
      </c>
      <c r="AX697" t="s">
        <v>3394</v>
      </c>
      <c r="AZ697" t="s">
        <v>3394</v>
      </c>
    </row>
    <row r="698" spans="1:52" x14ac:dyDescent="0.3">
      <c r="A698" s="1" t="s">
        <v>4604</v>
      </c>
      <c r="B698" t="s">
        <v>4605</v>
      </c>
      <c r="C698" t="s">
        <v>492</v>
      </c>
      <c r="D698" t="s">
        <v>69</v>
      </c>
      <c r="F698" t="s">
        <v>3393</v>
      </c>
      <c r="G698" t="s">
        <v>3394</v>
      </c>
      <c r="H698" t="s">
        <v>3393</v>
      </c>
      <c r="I698" t="s">
        <v>4606</v>
      </c>
      <c r="J698" t="s">
        <v>3395</v>
      </c>
      <c r="K698" t="s">
        <v>3394</v>
      </c>
      <c r="L698" t="s">
        <v>3965</v>
      </c>
      <c r="M698" t="s">
        <v>9820</v>
      </c>
      <c r="N698" t="s">
        <v>9820</v>
      </c>
      <c r="O698" t="s">
        <v>9820</v>
      </c>
      <c r="P698" t="s">
        <v>9821</v>
      </c>
      <c r="Q698">
        <v>1</v>
      </c>
      <c r="R698" t="s">
        <v>3397</v>
      </c>
      <c r="AC698" t="s">
        <v>4345</v>
      </c>
      <c r="AE698" t="s">
        <v>3394</v>
      </c>
      <c r="AK698" t="s">
        <v>3394</v>
      </c>
      <c r="AM698" t="s">
        <v>3394</v>
      </c>
      <c r="AN698" t="s">
        <v>3394</v>
      </c>
      <c r="AO698" t="s">
        <v>3394</v>
      </c>
      <c r="AP698" t="s">
        <v>3394</v>
      </c>
      <c r="AQ698" t="s">
        <v>3394</v>
      </c>
      <c r="AR698" t="s">
        <v>3394</v>
      </c>
      <c r="AS698" t="s">
        <v>3394</v>
      </c>
      <c r="AT698" t="s">
        <v>3394</v>
      </c>
      <c r="AU698" t="s">
        <v>3394</v>
      </c>
      <c r="AV698" t="s">
        <v>3394</v>
      </c>
      <c r="AW698" t="s">
        <v>3394</v>
      </c>
      <c r="AX698" t="s">
        <v>3394</v>
      </c>
      <c r="AZ698" t="s">
        <v>3394</v>
      </c>
    </row>
    <row r="699" spans="1:52" x14ac:dyDescent="0.3">
      <c r="A699" s="1" t="s">
        <v>4772</v>
      </c>
      <c r="B699" t="s">
        <v>4773</v>
      </c>
      <c r="C699" t="s">
        <v>538</v>
      </c>
      <c r="D699" t="s">
        <v>67</v>
      </c>
      <c r="F699" t="s">
        <v>3393</v>
      </c>
      <c r="G699" t="s">
        <v>3394</v>
      </c>
      <c r="H699" t="s">
        <v>3393</v>
      </c>
      <c r="I699" t="s">
        <v>4774</v>
      </c>
      <c r="J699" t="s">
        <v>3395</v>
      </c>
      <c r="K699" t="s">
        <v>3394</v>
      </c>
      <c r="L699" t="s">
        <v>3396</v>
      </c>
      <c r="M699" t="s">
        <v>9820</v>
      </c>
      <c r="N699" t="s">
        <v>9820</v>
      </c>
      <c r="O699" t="s">
        <v>9820</v>
      </c>
      <c r="P699" t="s">
        <v>9821</v>
      </c>
      <c r="Q699">
        <v>1</v>
      </c>
      <c r="R699" t="s">
        <v>3397</v>
      </c>
      <c r="AC699" t="s">
        <v>4345</v>
      </c>
      <c r="AE699" t="s">
        <v>3394</v>
      </c>
      <c r="AK699" t="s">
        <v>3394</v>
      </c>
      <c r="AM699" t="s">
        <v>3394</v>
      </c>
      <c r="AN699" t="s">
        <v>3394</v>
      </c>
      <c r="AO699" t="s">
        <v>3394</v>
      </c>
      <c r="AP699" t="s">
        <v>3394</v>
      </c>
      <c r="AQ699" t="s">
        <v>3394</v>
      </c>
      <c r="AR699" t="s">
        <v>3394</v>
      </c>
      <c r="AS699" t="s">
        <v>3394</v>
      </c>
      <c r="AT699" t="s">
        <v>3394</v>
      </c>
      <c r="AU699" t="s">
        <v>3394</v>
      </c>
      <c r="AV699" t="s">
        <v>3394</v>
      </c>
      <c r="AW699" t="s">
        <v>3394</v>
      </c>
      <c r="AX699" t="s">
        <v>3394</v>
      </c>
      <c r="AZ699" t="s">
        <v>3394</v>
      </c>
    </row>
    <row r="700" spans="1:52" x14ac:dyDescent="0.3">
      <c r="A700" s="1" t="s">
        <v>4775</v>
      </c>
      <c r="B700" t="s">
        <v>4776</v>
      </c>
      <c r="C700" t="s">
        <v>538</v>
      </c>
      <c r="D700" t="s">
        <v>67</v>
      </c>
      <c r="F700" t="s">
        <v>3393</v>
      </c>
      <c r="G700" t="s">
        <v>3394</v>
      </c>
      <c r="H700" t="s">
        <v>3393</v>
      </c>
      <c r="I700" t="s">
        <v>4777</v>
      </c>
      <c r="J700" t="s">
        <v>3395</v>
      </c>
      <c r="K700" t="s">
        <v>3394</v>
      </c>
      <c r="L700" t="s">
        <v>3396</v>
      </c>
      <c r="M700" t="s">
        <v>9820</v>
      </c>
      <c r="N700" t="s">
        <v>9820</v>
      </c>
      <c r="O700" t="s">
        <v>9820</v>
      </c>
      <c r="P700" t="s">
        <v>9821</v>
      </c>
      <c r="Q700">
        <v>1</v>
      </c>
      <c r="R700" t="s">
        <v>3397</v>
      </c>
      <c r="AC700" t="s">
        <v>4345</v>
      </c>
      <c r="AE700" t="s">
        <v>3394</v>
      </c>
      <c r="AK700" t="s">
        <v>3394</v>
      </c>
      <c r="AM700" t="s">
        <v>3394</v>
      </c>
      <c r="AN700" t="s">
        <v>3394</v>
      </c>
      <c r="AO700" t="s">
        <v>3394</v>
      </c>
      <c r="AP700" t="s">
        <v>3394</v>
      </c>
      <c r="AQ700" t="s">
        <v>3394</v>
      </c>
      <c r="AR700" t="s">
        <v>3394</v>
      </c>
      <c r="AS700" t="s">
        <v>3394</v>
      </c>
      <c r="AT700" t="s">
        <v>3394</v>
      </c>
      <c r="AU700" t="s">
        <v>3394</v>
      </c>
      <c r="AV700" t="s">
        <v>3394</v>
      </c>
      <c r="AW700" t="s">
        <v>3394</v>
      </c>
      <c r="AX700" t="s">
        <v>3394</v>
      </c>
      <c r="AZ700" t="s">
        <v>3394</v>
      </c>
    </row>
    <row r="701" spans="1:52" x14ac:dyDescent="0.3">
      <c r="A701" s="1" t="s">
        <v>4608</v>
      </c>
      <c r="B701" t="s">
        <v>4609</v>
      </c>
      <c r="C701" t="s">
        <v>492</v>
      </c>
      <c r="D701" t="s">
        <v>69</v>
      </c>
      <c r="F701" t="s">
        <v>3393</v>
      </c>
      <c r="G701" t="s">
        <v>3394</v>
      </c>
      <c r="H701" t="s">
        <v>3393</v>
      </c>
      <c r="I701" t="s">
        <v>4610</v>
      </c>
      <c r="J701" t="s">
        <v>3395</v>
      </c>
      <c r="K701" t="s">
        <v>3394</v>
      </c>
      <c r="L701" t="s">
        <v>3965</v>
      </c>
      <c r="M701" t="s">
        <v>9820</v>
      </c>
      <c r="N701" t="s">
        <v>9820</v>
      </c>
      <c r="O701" t="s">
        <v>9820</v>
      </c>
      <c r="P701" t="s">
        <v>9821</v>
      </c>
      <c r="Q701">
        <v>1</v>
      </c>
      <c r="R701" t="s">
        <v>3397</v>
      </c>
      <c r="AC701" t="s">
        <v>4345</v>
      </c>
      <c r="AE701" t="s">
        <v>3394</v>
      </c>
      <c r="AK701" t="s">
        <v>3394</v>
      </c>
      <c r="AM701" t="s">
        <v>3394</v>
      </c>
      <c r="AN701" t="s">
        <v>3394</v>
      </c>
      <c r="AO701" t="s">
        <v>3394</v>
      </c>
      <c r="AP701" t="s">
        <v>3394</v>
      </c>
      <c r="AQ701" t="s">
        <v>3394</v>
      </c>
      <c r="AR701" t="s">
        <v>3394</v>
      </c>
      <c r="AS701" t="s">
        <v>3394</v>
      </c>
      <c r="AT701" t="s">
        <v>3394</v>
      </c>
      <c r="AU701" t="s">
        <v>3394</v>
      </c>
      <c r="AV701" t="s">
        <v>3394</v>
      </c>
      <c r="AW701" t="s">
        <v>3394</v>
      </c>
      <c r="AX701" t="s">
        <v>3394</v>
      </c>
      <c r="AZ701" t="s">
        <v>3394</v>
      </c>
    </row>
    <row r="702" spans="1:52" x14ac:dyDescent="0.3">
      <c r="A702" s="1" t="s">
        <v>4778</v>
      </c>
      <c r="B702" t="s">
        <v>4779</v>
      </c>
      <c r="C702" t="s">
        <v>538</v>
      </c>
      <c r="D702" t="s">
        <v>67</v>
      </c>
      <c r="F702" t="s">
        <v>3393</v>
      </c>
      <c r="G702" t="s">
        <v>3394</v>
      </c>
      <c r="H702" t="s">
        <v>3393</v>
      </c>
      <c r="I702" t="s">
        <v>4780</v>
      </c>
      <c r="J702" t="s">
        <v>3395</v>
      </c>
      <c r="K702" t="s">
        <v>3394</v>
      </c>
      <c r="L702" t="s">
        <v>3396</v>
      </c>
      <c r="M702" t="s">
        <v>9820</v>
      </c>
      <c r="N702" t="s">
        <v>9820</v>
      </c>
      <c r="O702" t="s">
        <v>9820</v>
      </c>
      <c r="P702" t="s">
        <v>9821</v>
      </c>
      <c r="Q702">
        <v>1</v>
      </c>
      <c r="R702" t="s">
        <v>3397</v>
      </c>
      <c r="AC702" t="s">
        <v>4345</v>
      </c>
      <c r="AE702" t="s">
        <v>3394</v>
      </c>
      <c r="AK702" t="s">
        <v>3394</v>
      </c>
      <c r="AM702" t="s">
        <v>3394</v>
      </c>
      <c r="AN702" t="s">
        <v>3394</v>
      </c>
      <c r="AO702" t="s">
        <v>3394</v>
      </c>
      <c r="AP702" t="s">
        <v>3394</v>
      </c>
      <c r="AQ702" t="s">
        <v>3394</v>
      </c>
      <c r="AR702" t="s">
        <v>3394</v>
      </c>
      <c r="AS702" t="s">
        <v>3394</v>
      </c>
      <c r="AT702" t="s">
        <v>3394</v>
      </c>
      <c r="AU702" t="s">
        <v>3394</v>
      </c>
      <c r="AV702" t="s">
        <v>3394</v>
      </c>
      <c r="AW702" t="s">
        <v>3394</v>
      </c>
      <c r="AX702" t="s">
        <v>3394</v>
      </c>
      <c r="AZ702" t="s">
        <v>3394</v>
      </c>
    </row>
    <row r="703" spans="1:52" x14ac:dyDescent="0.3">
      <c r="A703" s="1" t="s">
        <v>4781</v>
      </c>
      <c r="B703" t="s">
        <v>4782</v>
      </c>
      <c r="C703" t="s">
        <v>538</v>
      </c>
      <c r="D703" t="s">
        <v>67</v>
      </c>
      <c r="F703" t="s">
        <v>3393</v>
      </c>
      <c r="G703" t="s">
        <v>3394</v>
      </c>
      <c r="H703" t="s">
        <v>3393</v>
      </c>
      <c r="I703" t="s">
        <v>4783</v>
      </c>
      <c r="J703" t="s">
        <v>3395</v>
      </c>
      <c r="K703" t="s">
        <v>3394</v>
      </c>
      <c r="L703" t="s">
        <v>3396</v>
      </c>
      <c r="M703" t="s">
        <v>9820</v>
      </c>
      <c r="N703" t="s">
        <v>9820</v>
      </c>
      <c r="O703" t="s">
        <v>9820</v>
      </c>
      <c r="P703" t="s">
        <v>9821</v>
      </c>
      <c r="Q703">
        <v>1</v>
      </c>
      <c r="R703" t="s">
        <v>3397</v>
      </c>
      <c r="AC703" t="s">
        <v>4345</v>
      </c>
      <c r="AE703" t="s">
        <v>3394</v>
      </c>
      <c r="AK703" t="s">
        <v>3394</v>
      </c>
      <c r="AM703" t="s">
        <v>3394</v>
      </c>
      <c r="AN703" t="s">
        <v>3394</v>
      </c>
      <c r="AO703" t="s">
        <v>3394</v>
      </c>
      <c r="AP703" t="s">
        <v>3394</v>
      </c>
      <c r="AQ703" t="s">
        <v>3394</v>
      </c>
      <c r="AR703" t="s">
        <v>3394</v>
      </c>
      <c r="AS703" t="s">
        <v>3394</v>
      </c>
      <c r="AT703" t="s">
        <v>3394</v>
      </c>
      <c r="AU703" t="s">
        <v>3394</v>
      </c>
      <c r="AV703" t="s">
        <v>3394</v>
      </c>
      <c r="AW703" t="s">
        <v>3394</v>
      </c>
      <c r="AX703" t="s">
        <v>3394</v>
      </c>
      <c r="AZ703" t="s">
        <v>3394</v>
      </c>
    </row>
    <row r="704" spans="1:52" x14ac:dyDescent="0.3">
      <c r="A704" s="1" t="s">
        <v>4611</v>
      </c>
      <c r="B704" t="s">
        <v>4612</v>
      </c>
      <c r="C704" t="s">
        <v>492</v>
      </c>
      <c r="D704" t="s">
        <v>69</v>
      </c>
      <c r="F704" t="s">
        <v>3393</v>
      </c>
      <c r="G704" t="s">
        <v>3394</v>
      </c>
      <c r="H704" t="s">
        <v>3393</v>
      </c>
      <c r="I704" t="s">
        <v>4613</v>
      </c>
      <c r="J704" t="s">
        <v>3395</v>
      </c>
      <c r="K704" t="s">
        <v>3394</v>
      </c>
      <c r="L704" t="s">
        <v>3965</v>
      </c>
      <c r="M704" t="s">
        <v>9820</v>
      </c>
      <c r="N704" t="s">
        <v>9820</v>
      </c>
      <c r="O704" t="s">
        <v>9820</v>
      </c>
      <c r="P704" t="s">
        <v>9821</v>
      </c>
      <c r="Q704">
        <v>1</v>
      </c>
      <c r="R704" t="s">
        <v>3397</v>
      </c>
      <c r="AC704" t="s">
        <v>4345</v>
      </c>
      <c r="AE704" t="s">
        <v>3394</v>
      </c>
      <c r="AK704" t="s">
        <v>3394</v>
      </c>
      <c r="AM704" t="s">
        <v>3394</v>
      </c>
      <c r="AN704" t="s">
        <v>3394</v>
      </c>
      <c r="AO704" t="s">
        <v>3394</v>
      </c>
      <c r="AP704" t="s">
        <v>3394</v>
      </c>
      <c r="AQ704" t="s">
        <v>3394</v>
      </c>
      <c r="AR704" t="s">
        <v>3394</v>
      </c>
      <c r="AS704" t="s">
        <v>3394</v>
      </c>
      <c r="AT704" t="s">
        <v>3394</v>
      </c>
      <c r="AU704" t="s">
        <v>3394</v>
      </c>
      <c r="AV704" t="s">
        <v>3394</v>
      </c>
      <c r="AW704" t="s">
        <v>3394</v>
      </c>
      <c r="AX704" t="s">
        <v>3394</v>
      </c>
      <c r="AZ704" t="s">
        <v>3394</v>
      </c>
    </row>
    <row r="705" spans="1:52" x14ac:dyDescent="0.3">
      <c r="A705" s="1" t="s">
        <v>4784</v>
      </c>
      <c r="B705" t="s">
        <v>4785</v>
      </c>
      <c r="C705" t="s">
        <v>538</v>
      </c>
      <c r="D705" t="s">
        <v>67</v>
      </c>
      <c r="F705" t="s">
        <v>3393</v>
      </c>
      <c r="G705" t="s">
        <v>3394</v>
      </c>
      <c r="H705" t="s">
        <v>3393</v>
      </c>
      <c r="I705" t="s">
        <v>4694</v>
      </c>
      <c r="J705" t="s">
        <v>3395</v>
      </c>
      <c r="K705" t="s">
        <v>3394</v>
      </c>
      <c r="L705" t="s">
        <v>3396</v>
      </c>
      <c r="M705" t="s">
        <v>9820</v>
      </c>
      <c r="N705" t="s">
        <v>9820</v>
      </c>
      <c r="O705" t="s">
        <v>9820</v>
      </c>
      <c r="P705" t="s">
        <v>9821</v>
      </c>
      <c r="Q705">
        <v>1</v>
      </c>
      <c r="R705" t="s">
        <v>3397</v>
      </c>
      <c r="AC705" t="s">
        <v>4345</v>
      </c>
      <c r="AE705" t="s">
        <v>3394</v>
      </c>
      <c r="AK705" t="s">
        <v>3394</v>
      </c>
      <c r="AM705" t="s">
        <v>3394</v>
      </c>
      <c r="AN705" t="s">
        <v>3394</v>
      </c>
      <c r="AO705" t="s">
        <v>3394</v>
      </c>
      <c r="AP705" t="s">
        <v>3394</v>
      </c>
      <c r="AQ705" t="s">
        <v>3394</v>
      </c>
      <c r="AR705" t="s">
        <v>3394</v>
      </c>
      <c r="AS705" t="s">
        <v>3394</v>
      </c>
      <c r="AT705" t="s">
        <v>3394</v>
      </c>
      <c r="AU705" t="s">
        <v>3394</v>
      </c>
      <c r="AV705" t="s">
        <v>3394</v>
      </c>
      <c r="AW705" t="s">
        <v>3394</v>
      </c>
      <c r="AX705" t="s">
        <v>3394</v>
      </c>
      <c r="AZ705" t="s">
        <v>3394</v>
      </c>
    </row>
    <row r="706" spans="1:52" x14ac:dyDescent="0.3">
      <c r="A706" s="1" t="s">
        <v>4786</v>
      </c>
      <c r="B706" t="s">
        <v>4787</v>
      </c>
      <c r="C706" t="s">
        <v>538</v>
      </c>
      <c r="D706" t="s">
        <v>67</v>
      </c>
      <c r="F706" t="s">
        <v>3393</v>
      </c>
      <c r="G706" t="s">
        <v>3394</v>
      </c>
      <c r="H706" t="s">
        <v>3393</v>
      </c>
      <c r="I706" t="s">
        <v>4788</v>
      </c>
      <c r="J706" t="s">
        <v>3395</v>
      </c>
      <c r="K706" t="s">
        <v>3394</v>
      </c>
      <c r="L706" t="s">
        <v>3396</v>
      </c>
      <c r="M706" t="s">
        <v>9820</v>
      </c>
      <c r="N706" t="s">
        <v>9820</v>
      </c>
      <c r="O706" t="s">
        <v>9820</v>
      </c>
      <c r="P706" t="s">
        <v>9821</v>
      </c>
      <c r="Q706">
        <v>1</v>
      </c>
      <c r="R706" t="s">
        <v>3397</v>
      </c>
      <c r="AC706" t="s">
        <v>4345</v>
      </c>
      <c r="AE706" t="s">
        <v>3394</v>
      </c>
      <c r="AK706" t="s">
        <v>3394</v>
      </c>
      <c r="AM706" t="s">
        <v>3394</v>
      </c>
      <c r="AN706" t="s">
        <v>3394</v>
      </c>
      <c r="AO706" t="s">
        <v>3394</v>
      </c>
      <c r="AP706" t="s">
        <v>3394</v>
      </c>
      <c r="AQ706" t="s">
        <v>3394</v>
      </c>
      <c r="AR706" t="s">
        <v>3394</v>
      </c>
      <c r="AS706" t="s">
        <v>3394</v>
      </c>
      <c r="AT706" t="s">
        <v>3394</v>
      </c>
      <c r="AU706" t="s">
        <v>3394</v>
      </c>
      <c r="AV706" t="s">
        <v>3394</v>
      </c>
      <c r="AW706" t="s">
        <v>3394</v>
      </c>
      <c r="AX706" t="s">
        <v>3394</v>
      </c>
      <c r="AZ706" t="s">
        <v>3394</v>
      </c>
    </row>
    <row r="707" spans="1:52" x14ac:dyDescent="0.3">
      <c r="A707" s="1" t="s">
        <v>4789</v>
      </c>
      <c r="B707" t="s">
        <v>4790</v>
      </c>
      <c r="C707" t="s">
        <v>538</v>
      </c>
      <c r="D707" t="s">
        <v>67</v>
      </c>
      <c r="F707" t="s">
        <v>3393</v>
      </c>
      <c r="G707" t="s">
        <v>3394</v>
      </c>
      <c r="H707" t="s">
        <v>3393</v>
      </c>
      <c r="I707" t="s">
        <v>4791</v>
      </c>
      <c r="J707" t="s">
        <v>3395</v>
      </c>
      <c r="K707" t="s">
        <v>3394</v>
      </c>
      <c r="L707" t="s">
        <v>3396</v>
      </c>
      <c r="M707" t="s">
        <v>9820</v>
      </c>
      <c r="N707" t="s">
        <v>9820</v>
      </c>
      <c r="O707" t="s">
        <v>9820</v>
      </c>
      <c r="P707" t="s">
        <v>9821</v>
      </c>
      <c r="Q707">
        <v>1</v>
      </c>
      <c r="R707" t="s">
        <v>3397</v>
      </c>
      <c r="AC707" t="s">
        <v>4345</v>
      </c>
      <c r="AE707" t="s">
        <v>3394</v>
      </c>
      <c r="AK707" t="s">
        <v>3394</v>
      </c>
      <c r="AM707" t="s">
        <v>3394</v>
      </c>
      <c r="AN707" t="s">
        <v>3394</v>
      </c>
      <c r="AO707" t="s">
        <v>3394</v>
      </c>
      <c r="AP707" t="s">
        <v>3394</v>
      </c>
      <c r="AQ707" t="s">
        <v>3394</v>
      </c>
      <c r="AR707" t="s">
        <v>3394</v>
      </c>
      <c r="AS707" t="s">
        <v>3394</v>
      </c>
      <c r="AT707" t="s">
        <v>3394</v>
      </c>
      <c r="AU707" t="s">
        <v>3394</v>
      </c>
      <c r="AV707" t="s">
        <v>3394</v>
      </c>
      <c r="AW707" t="s">
        <v>3394</v>
      </c>
      <c r="AX707" t="s">
        <v>3394</v>
      </c>
      <c r="AZ707" t="s">
        <v>3394</v>
      </c>
    </row>
    <row r="708" spans="1:52" x14ac:dyDescent="0.3">
      <c r="A708" s="1" t="s">
        <v>4614</v>
      </c>
      <c r="B708" t="s">
        <v>4615</v>
      </c>
      <c r="C708" t="s">
        <v>492</v>
      </c>
      <c r="D708" t="s">
        <v>69</v>
      </c>
      <c r="F708" t="s">
        <v>3393</v>
      </c>
      <c r="G708" t="s">
        <v>3394</v>
      </c>
      <c r="H708" t="s">
        <v>3393</v>
      </c>
      <c r="I708" t="s">
        <v>4616</v>
      </c>
      <c r="J708" t="s">
        <v>3395</v>
      </c>
      <c r="K708" t="s">
        <v>3394</v>
      </c>
      <c r="L708" t="s">
        <v>3965</v>
      </c>
      <c r="M708" t="s">
        <v>9820</v>
      </c>
      <c r="N708" t="s">
        <v>9820</v>
      </c>
      <c r="O708" t="s">
        <v>9820</v>
      </c>
      <c r="P708" t="s">
        <v>9821</v>
      </c>
      <c r="Q708">
        <v>1</v>
      </c>
      <c r="R708" t="s">
        <v>3397</v>
      </c>
      <c r="AC708" t="s">
        <v>4345</v>
      </c>
      <c r="AE708" t="s">
        <v>3394</v>
      </c>
      <c r="AK708" t="s">
        <v>3394</v>
      </c>
      <c r="AM708" t="s">
        <v>3394</v>
      </c>
      <c r="AN708" t="s">
        <v>3394</v>
      </c>
      <c r="AO708" t="s">
        <v>3394</v>
      </c>
      <c r="AP708" t="s">
        <v>3394</v>
      </c>
      <c r="AQ708" t="s">
        <v>3394</v>
      </c>
      <c r="AR708" t="s">
        <v>3394</v>
      </c>
      <c r="AS708" t="s">
        <v>3394</v>
      </c>
      <c r="AT708" t="s">
        <v>3394</v>
      </c>
      <c r="AU708" t="s">
        <v>3394</v>
      </c>
      <c r="AV708" t="s">
        <v>3394</v>
      </c>
      <c r="AW708" t="s">
        <v>3394</v>
      </c>
      <c r="AX708" t="s">
        <v>3394</v>
      </c>
      <c r="AZ708" t="s">
        <v>3394</v>
      </c>
    </row>
    <row r="709" spans="1:52" x14ac:dyDescent="0.3">
      <c r="A709" s="1" t="s">
        <v>4792</v>
      </c>
      <c r="B709" t="s">
        <v>4793</v>
      </c>
      <c r="C709" t="s">
        <v>538</v>
      </c>
      <c r="D709" t="s">
        <v>67</v>
      </c>
      <c r="F709" t="s">
        <v>3393</v>
      </c>
      <c r="G709" t="s">
        <v>3394</v>
      </c>
      <c r="H709" t="s">
        <v>3393</v>
      </c>
      <c r="I709" t="s">
        <v>4794</v>
      </c>
      <c r="J709" t="s">
        <v>3395</v>
      </c>
      <c r="K709" t="s">
        <v>3394</v>
      </c>
      <c r="L709" t="s">
        <v>3396</v>
      </c>
      <c r="M709" t="s">
        <v>9820</v>
      </c>
      <c r="N709" t="s">
        <v>9820</v>
      </c>
      <c r="O709" t="s">
        <v>9820</v>
      </c>
      <c r="P709" t="s">
        <v>9821</v>
      </c>
      <c r="Q709">
        <v>1</v>
      </c>
      <c r="R709" t="s">
        <v>3397</v>
      </c>
      <c r="AC709" t="s">
        <v>4345</v>
      </c>
      <c r="AE709" t="s">
        <v>3394</v>
      </c>
      <c r="AK709" t="s">
        <v>3394</v>
      </c>
      <c r="AM709" t="s">
        <v>3394</v>
      </c>
      <c r="AN709" t="s">
        <v>3394</v>
      </c>
      <c r="AO709" t="s">
        <v>3394</v>
      </c>
      <c r="AP709" t="s">
        <v>3394</v>
      </c>
      <c r="AQ709" t="s">
        <v>3394</v>
      </c>
      <c r="AR709" t="s">
        <v>3394</v>
      </c>
      <c r="AS709" t="s">
        <v>3394</v>
      </c>
      <c r="AT709" t="s">
        <v>3394</v>
      </c>
      <c r="AU709" t="s">
        <v>3394</v>
      </c>
      <c r="AV709" t="s">
        <v>3394</v>
      </c>
      <c r="AW709" t="s">
        <v>3394</v>
      </c>
      <c r="AX709" t="s">
        <v>3394</v>
      </c>
      <c r="AZ709" t="s">
        <v>3394</v>
      </c>
    </row>
    <row r="710" spans="1:52" x14ac:dyDescent="0.3">
      <c r="A710" s="1" t="s">
        <v>4795</v>
      </c>
      <c r="B710" t="s">
        <v>4796</v>
      </c>
      <c r="C710" t="s">
        <v>538</v>
      </c>
      <c r="D710" t="s">
        <v>67</v>
      </c>
      <c r="F710" t="s">
        <v>3393</v>
      </c>
      <c r="G710" t="s">
        <v>3394</v>
      </c>
      <c r="H710" t="s">
        <v>3393</v>
      </c>
      <c r="I710" t="s">
        <v>4797</v>
      </c>
      <c r="J710" t="s">
        <v>3395</v>
      </c>
      <c r="K710" t="s">
        <v>3394</v>
      </c>
      <c r="L710" t="s">
        <v>3396</v>
      </c>
      <c r="M710" t="s">
        <v>9820</v>
      </c>
      <c r="N710" t="s">
        <v>9820</v>
      </c>
      <c r="O710" t="s">
        <v>9820</v>
      </c>
      <c r="P710" t="s">
        <v>9821</v>
      </c>
      <c r="Q710">
        <v>1</v>
      </c>
      <c r="R710" t="s">
        <v>3397</v>
      </c>
      <c r="AC710" t="s">
        <v>4345</v>
      </c>
      <c r="AE710" t="s">
        <v>3394</v>
      </c>
      <c r="AK710" t="s">
        <v>3394</v>
      </c>
      <c r="AM710" t="s">
        <v>3394</v>
      </c>
      <c r="AN710" t="s">
        <v>3394</v>
      </c>
      <c r="AO710" t="s">
        <v>3394</v>
      </c>
      <c r="AP710" t="s">
        <v>3394</v>
      </c>
      <c r="AQ710" t="s">
        <v>3394</v>
      </c>
      <c r="AR710" t="s">
        <v>3394</v>
      </c>
      <c r="AS710" t="s">
        <v>3394</v>
      </c>
      <c r="AT710" t="s">
        <v>3394</v>
      </c>
      <c r="AU710" t="s">
        <v>3394</v>
      </c>
      <c r="AV710" t="s">
        <v>3394</v>
      </c>
      <c r="AW710" t="s">
        <v>3394</v>
      </c>
      <c r="AX710" t="s">
        <v>3394</v>
      </c>
      <c r="AZ710" t="s">
        <v>3394</v>
      </c>
    </row>
    <row r="711" spans="1:52" x14ac:dyDescent="0.3">
      <c r="A711" s="1" t="s">
        <v>4617</v>
      </c>
      <c r="B711" t="s">
        <v>4618</v>
      </c>
      <c r="C711" t="s">
        <v>538</v>
      </c>
      <c r="D711" t="s">
        <v>67</v>
      </c>
      <c r="F711" t="s">
        <v>3393</v>
      </c>
      <c r="G711" t="s">
        <v>3394</v>
      </c>
      <c r="H711" t="s">
        <v>3393</v>
      </c>
      <c r="I711" t="s">
        <v>4619</v>
      </c>
      <c r="J711" t="s">
        <v>3395</v>
      </c>
      <c r="K711" t="s">
        <v>3394</v>
      </c>
      <c r="L711" t="s">
        <v>4448</v>
      </c>
      <c r="M711" t="s">
        <v>9820</v>
      </c>
      <c r="N711" t="s">
        <v>9820</v>
      </c>
      <c r="O711" t="s">
        <v>9820</v>
      </c>
      <c r="P711" t="s">
        <v>9821</v>
      </c>
      <c r="Q711">
        <v>1</v>
      </c>
      <c r="R711" t="s">
        <v>3397</v>
      </c>
      <c r="AC711" t="s">
        <v>4345</v>
      </c>
      <c r="AE711" t="s">
        <v>3394</v>
      </c>
      <c r="AK711" t="s">
        <v>3394</v>
      </c>
      <c r="AM711" t="s">
        <v>3394</v>
      </c>
      <c r="AN711" t="s">
        <v>3394</v>
      </c>
      <c r="AO711" t="s">
        <v>3394</v>
      </c>
      <c r="AP711" t="s">
        <v>3394</v>
      </c>
      <c r="AQ711" t="s">
        <v>3394</v>
      </c>
      <c r="AR711" t="s">
        <v>3394</v>
      </c>
      <c r="AS711" t="s">
        <v>3394</v>
      </c>
      <c r="AT711" t="s">
        <v>3394</v>
      </c>
      <c r="AU711" t="s">
        <v>3394</v>
      </c>
      <c r="AV711" t="s">
        <v>3394</v>
      </c>
      <c r="AW711" t="s">
        <v>3394</v>
      </c>
      <c r="AX711" t="s">
        <v>3394</v>
      </c>
      <c r="AZ711" t="s">
        <v>3394</v>
      </c>
    </row>
    <row r="712" spans="1:52" x14ac:dyDescent="0.3">
      <c r="A712" s="1" t="s">
        <v>4798</v>
      </c>
      <c r="B712" t="s">
        <v>4799</v>
      </c>
      <c r="C712" t="s">
        <v>538</v>
      </c>
      <c r="D712" t="s">
        <v>67</v>
      </c>
      <c r="F712" t="s">
        <v>3393</v>
      </c>
      <c r="G712" t="s">
        <v>3394</v>
      </c>
      <c r="H712" t="s">
        <v>3393</v>
      </c>
      <c r="I712" t="s">
        <v>4800</v>
      </c>
      <c r="J712" t="s">
        <v>3395</v>
      </c>
      <c r="K712" t="s">
        <v>3394</v>
      </c>
      <c r="L712" t="s">
        <v>3396</v>
      </c>
      <c r="M712" t="s">
        <v>9820</v>
      </c>
      <c r="N712" t="s">
        <v>9820</v>
      </c>
      <c r="O712" t="s">
        <v>9820</v>
      </c>
      <c r="P712" t="s">
        <v>9821</v>
      </c>
      <c r="Q712">
        <v>1</v>
      </c>
      <c r="R712" t="s">
        <v>3397</v>
      </c>
      <c r="AC712" t="s">
        <v>4345</v>
      </c>
      <c r="AE712" t="s">
        <v>3394</v>
      </c>
      <c r="AK712" t="s">
        <v>3394</v>
      </c>
      <c r="AM712" t="s">
        <v>3394</v>
      </c>
      <c r="AN712" t="s">
        <v>3394</v>
      </c>
      <c r="AO712" t="s">
        <v>3394</v>
      </c>
      <c r="AP712" t="s">
        <v>3394</v>
      </c>
      <c r="AQ712" t="s">
        <v>3394</v>
      </c>
      <c r="AR712" t="s">
        <v>3394</v>
      </c>
      <c r="AS712" t="s">
        <v>3394</v>
      </c>
      <c r="AT712" t="s">
        <v>3394</v>
      </c>
      <c r="AU712" t="s">
        <v>3394</v>
      </c>
      <c r="AV712" t="s">
        <v>3394</v>
      </c>
      <c r="AW712" t="s">
        <v>3394</v>
      </c>
      <c r="AX712" t="s">
        <v>3394</v>
      </c>
      <c r="AZ712" t="s">
        <v>3394</v>
      </c>
    </row>
    <row r="713" spans="1:52" x14ac:dyDescent="0.3">
      <c r="A713" s="1" t="s">
        <v>4801</v>
      </c>
      <c r="B713" t="s">
        <v>4802</v>
      </c>
      <c r="C713" t="s">
        <v>538</v>
      </c>
      <c r="D713" t="s">
        <v>67</v>
      </c>
      <c r="F713" t="s">
        <v>3393</v>
      </c>
      <c r="G713" t="s">
        <v>3394</v>
      </c>
      <c r="H713" t="s">
        <v>3393</v>
      </c>
      <c r="I713" t="s">
        <v>4803</v>
      </c>
      <c r="J713" t="s">
        <v>3395</v>
      </c>
      <c r="K713" t="s">
        <v>3394</v>
      </c>
      <c r="L713" t="s">
        <v>3396</v>
      </c>
      <c r="M713" t="s">
        <v>9820</v>
      </c>
      <c r="N713" t="s">
        <v>9820</v>
      </c>
      <c r="O713" t="s">
        <v>9820</v>
      </c>
      <c r="P713" t="s">
        <v>9821</v>
      </c>
      <c r="Q713">
        <v>1</v>
      </c>
      <c r="R713" t="s">
        <v>3397</v>
      </c>
      <c r="AC713" t="s">
        <v>4345</v>
      </c>
      <c r="AE713" t="s">
        <v>3394</v>
      </c>
      <c r="AK713" t="s">
        <v>3394</v>
      </c>
      <c r="AM713" t="s">
        <v>3394</v>
      </c>
      <c r="AN713" t="s">
        <v>3394</v>
      </c>
      <c r="AO713" t="s">
        <v>3394</v>
      </c>
      <c r="AP713" t="s">
        <v>3394</v>
      </c>
      <c r="AQ713" t="s">
        <v>3394</v>
      </c>
      <c r="AR713" t="s">
        <v>3394</v>
      </c>
      <c r="AS713" t="s">
        <v>3394</v>
      </c>
      <c r="AT713" t="s">
        <v>3394</v>
      </c>
      <c r="AU713" t="s">
        <v>3394</v>
      </c>
      <c r="AV713" t="s">
        <v>3394</v>
      </c>
      <c r="AW713" t="s">
        <v>3394</v>
      </c>
      <c r="AX713" t="s">
        <v>3394</v>
      </c>
      <c r="AZ713" t="s">
        <v>3394</v>
      </c>
    </row>
    <row r="714" spans="1:52" x14ac:dyDescent="0.3">
      <c r="A714" s="1" t="s">
        <v>4804</v>
      </c>
      <c r="B714" t="s">
        <v>4805</v>
      </c>
      <c r="C714" t="s">
        <v>538</v>
      </c>
      <c r="D714" t="s">
        <v>67</v>
      </c>
      <c r="F714" t="s">
        <v>3393</v>
      </c>
      <c r="G714" t="s">
        <v>3394</v>
      </c>
      <c r="H714" t="s">
        <v>3393</v>
      </c>
      <c r="I714" t="s">
        <v>4806</v>
      </c>
      <c r="J714" t="s">
        <v>3395</v>
      </c>
      <c r="K714" t="s">
        <v>3394</v>
      </c>
      <c r="L714" t="s">
        <v>3396</v>
      </c>
      <c r="M714" t="s">
        <v>9820</v>
      </c>
      <c r="N714" t="s">
        <v>9820</v>
      </c>
      <c r="O714" t="s">
        <v>9820</v>
      </c>
      <c r="P714" t="s">
        <v>9821</v>
      </c>
      <c r="Q714">
        <v>1</v>
      </c>
      <c r="R714" t="s">
        <v>3397</v>
      </c>
      <c r="AC714" t="s">
        <v>4345</v>
      </c>
      <c r="AE714" t="s">
        <v>3394</v>
      </c>
      <c r="AK714" t="s">
        <v>3394</v>
      </c>
      <c r="AM714" t="s">
        <v>3394</v>
      </c>
      <c r="AN714" t="s">
        <v>3394</v>
      </c>
      <c r="AO714" t="s">
        <v>3394</v>
      </c>
      <c r="AP714" t="s">
        <v>3394</v>
      </c>
      <c r="AQ714" t="s">
        <v>3394</v>
      </c>
      <c r="AR714" t="s">
        <v>3394</v>
      </c>
      <c r="AS714" t="s">
        <v>3394</v>
      </c>
      <c r="AT714" t="s">
        <v>3394</v>
      </c>
      <c r="AU714" t="s">
        <v>3394</v>
      </c>
      <c r="AV714" t="s">
        <v>3394</v>
      </c>
      <c r="AW714" t="s">
        <v>3394</v>
      </c>
      <c r="AX714" t="s">
        <v>3394</v>
      </c>
      <c r="AZ714" t="s">
        <v>3394</v>
      </c>
    </row>
    <row r="715" spans="1:52" x14ac:dyDescent="0.3">
      <c r="A715" s="1" t="s">
        <v>4620</v>
      </c>
      <c r="B715" t="s">
        <v>4621</v>
      </c>
      <c r="C715" t="s">
        <v>538</v>
      </c>
      <c r="D715" t="s">
        <v>67</v>
      </c>
      <c r="F715" t="s">
        <v>3393</v>
      </c>
      <c r="G715" t="s">
        <v>3394</v>
      </c>
      <c r="H715" t="s">
        <v>3393</v>
      </c>
      <c r="I715" t="s">
        <v>4622</v>
      </c>
      <c r="J715" t="s">
        <v>3395</v>
      </c>
      <c r="K715" t="s">
        <v>3394</v>
      </c>
      <c r="L715" t="s">
        <v>4448</v>
      </c>
      <c r="M715" t="s">
        <v>9820</v>
      </c>
      <c r="N715" t="s">
        <v>9820</v>
      </c>
      <c r="O715" t="s">
        <v>9820</v>
      </c>
      <c r="P715" t="s">
        <v>9821</v>
      </c>
      <c r="Q715">
        <v>1</v>
      </c>
      <c r="R715" t="s">
        <v>3397</v>
      </c>
      <c r="AC715" t="s">
        <v>4345</v>
      </c>
      <c r="AE715" t="s">
        <v>3394</v>
      </c>
      <c r="AK715" t="s">
        <v>3394</v>
      </c>
      <c r="AM715" t="s">
        <v>3394</v>
      </c>
      <c r="AN715" t="s">
        <v>3394</v>
      </c>
      <c r="AO715" t="s">
        <v>3394</v>
      </c>
      <c r="AP715" t="s">
        <v>3394</v>
      </c>
      <c r="AQ715" t="s">
        <v>3394</v>
      </c>
      <c r="AR715" t="s">
        <v>3394</v>
      </c>
      <c r="AS715" t="s">
        <v>3394</v>
      </c>
      <c r="AT715" t="s">
        <v>3394</v>
      </c>
      <c r="AU715" t="s">
        <v>3394</v>
      </c>
      <c r="AV715" t="s">
        <v>3394</v>
      </c>
      <c r="AW715" t="s">
        <v>3394</v>
      </c>
      <c r="AX715" t="s">
        <v>3394</v>
      </c>
      <c r="AZ715" t="s">
        <v>3394</v>
      </c>
    </row>
    <row r="716" spans="1:52" x14ac:dyDescent="0.3">
      <c r="A716" s="1" t="s">
        <v>4807</v>
      </c>
      <c r="B716" t="s">
        <v>4808</v>
      </c>
      <c r="C716" t="s">
        <v>538</v>
      </c>
      <c r="D716" t="s">
        <v>67</v>
      </c>
      <c r="F716" t="s">
        <v>3393</v>
      </c>
      <c r="G716" t="s">
        <v>3394</v>
      </c>
      <c r="H716" t="s">
        <v>3393</v>
      </c>
      <c r="I716" t="s">
        <v>4809</v>
      </c>
      <c r="J716" t="s">
        <v>3395</v>
      </c>
      <c r="K716" t="s">
        <v>3394</v>
      </c>
      <c r="L716" t="s">
        <v>3396</v>
      </c>
      <c r="M716" t="s">
        <v>9820</v>
      </c>
      <c r="N716" t="s">
        <v>9820</v>
      </c>
      <c r="O716" t="s">
        <v>9820</v>
      </c>
      <c r="P716" t="s">
        <v>9821</v>
      </c>
      <c r="Q716">
        <v>1</v>
      </c>
      <c r="R716" t="s">
        <v>3397</v>
      </c>
      <c r="AC716" t="s">
        <v>4345</v>
      </c>
      <c r="AE716" t="s">
        <v>3394</v>
      </c>
      <c r="AK716" t="s">
        <v>3394</v>
      </c>
      <c r="AM716" t="s">
        <v>3394</v>
      </c>
      <c r="AN716" t="s">
        <v>3394</v>
      </c>
      <c r="AO716" t="s">
        <v>3394</v>
      </c>
      <c r="AP716" t="s">
        <v>3394</v>
      </c>
      <c r="AQ716" t="s">
        <v>3394</v>
      </c>
      <c r="AR716" t="s">
        <v>3394</v>
      </c>
      <c r="AS716" t="s">
        <v>3394</v>
      </c>
      <c r="AT716" t="s">
        <v>3394</v>
      </c>
      <c r="AU716" t="s">
        <v>3394</v>
      </c>
      <c r="AV716" t="s">
        <v>3394</v>
      </c>
      <c r="AW716" t="s">
        <v>3394</v>
      </c>
      <c r="AX716" t="s">
        <v>3394</v>
      </c>
      <c r="AZ716" t="s">
        <v>3394</v>
      </c>
    </row>
    <row r="717" spans="1:52" x14ac:dyDescent="0.3">
      <c r="A717" s="1" t="s">
        <v>4810</v>
      </c>
      <c r="B717" t="s">
        <v>4811</v>
      </c>
      <c r="C717" t="s">
        <v>538</v>
      </c>
      <c r="D717" t="s">
        <v>67</v>
      </c>
      <c r="F717" t="s">
        <v>3393</v>
      </c>
      <c r="G717" t="s">
        <v>3394</v>
      </c>
      <c r="H717" t="s">
        <v>3393</v>
      </c>
      <c r="I717" t="s">
        <v>4812</v>
      </c>
      <c r="J717" t="s">
        <v>3395</v>
      </c>
      <c r="K717" t="s">
        <v>3394</v>
      </c>
      <c r="L717" t="s">
        <v>3396</v>
      </c>
      <c r="M717" t="s">
        <v>9820</v>
      </c>
      <c r="N717" t="s">
        <v>9820</v>
      </c>
      <c r="O717" t="s">
        <v>9820</v>
      </c>
      <c r="P717" t="s">
        <v>9821</v>
      </c>
      <c r="Q717">
        <v>1</v>
      </c>
      <c r="R717" t="s">
        <v>3397</v>
      </c>
      <c r="AC717" t="s">
        <v>4345</v>
      </c>
      <c r="AE717" t="s">
        <v>3394</v>
      </c>
      <c r="AK717" t="s">
        <v>3394</v>
      </c>
      <c r="AM717" t="s">
        <v>3394</v>
      </c>
      <c r="AN717" t="s">
        <v>3394</v>
      </c>
      <c r="AO717" t="s">
        <v>3394</v>
      </c>
      <c r="AP717" t="s">
        <v>3394</v>
      </c>
      <c r="AQ717" t="s">
        <v>3394</v>
      </c>
      <c r="AR717" t="s">
        <v>3394</v>
      </c>
      <c r="AS717" t="s">
        <v>3394</v>
      </c>
      <c r="AT717" t="s">
        <v>3394</v>
      </c>
      <c r="AU717" t="s">
        <v>3394</v>
      </c>
      <c r="AV717" t="s">
        <v>3394</v>
      </c>
      <c r="AW717" t="s">
        <v>3394</v>
      </c>
      <c r="AX717" t="s">
        <v>3394</v>
      </c>
      <c r="AZ717" t="s">
        <v>3394</v>
      </c>
    </row>
    <row r="718" spans="1:52" x14ac:dyDescent="0.3">
      <c r="A718" s="1" t="s">
        <v>4813</v>
      </c>
      <c r="B718" t="s">
        <v>4814</v>
      </c>
      <c r="C718" t="s">
        <v>538</v>
      </c>
      <c r="D718" t="s">
        <v>67</v>
      </c>
      <c r="F718" t="s">
        <v>3393</v>
      </c>
      <c r="G718" t="s">
        <v>3394</v>
      </c>
      <c r="H718" t="s">
        <v>3393</v>
      </c>
      <c r="I718" t="s">
        <v>4815</v>
      </c>
      <c r="J718" t="s">
        <v>3395</v>
      </c>
      <c r="K718" t="s">
        <v>3394</v>
      </c>
      <c r="L718" t="s">
        <v>3396</v>
      </c>
      <c r="M718" t="s">
        <v>9820</v>
      </c>
      <c r="N718" t="s">
        <v>9820</v>
      </c>
      <c r="O718" t="s">
        <v>9820</v>
      </c>
      <c r="P718" t="s">
        <v>9821</v>
      </c>
      <c r="Q718">
        <v>1</v>
      </c>
      <c r="R718" t="s">
        <v>3397</v>
      </c>
      <c r="AC718" t="s">
        <v>4345</v>
      </c>
      <c r="AE718" t="s">
        <v>3394</v>
      </c>
      <c r="AK718" t="s">
        <v>3394</v>
      </c>
      <c r="AM718" t="s">
        <v>3394</v>
      </c>
      <c r="AN718" t="s">
        <v>3394</v>
      </c>
      <c r="AO718" t="s">
        <v>3394</v>
      </c>
      <c r="AP718" t="s">
        <v>3394</v>
      </c>
      <c r="AQ718" t="s">
        <v>3394</v>
      </c>
      <c r="AR718" t="s">
        <v>3394</v>
      </c>
      <c r="AS718" t="s">
        <v>3394</v>
      </c>
      <c r="AT718" t="s">
        <v>3394</v>
      </c>
      <c r="AU718" t="s">
        <v>3394</v>
      </c>
      <c r="AV718" t="s">
        <v>3394</v>
      </c>
      <c r="AW718" t="s">
        <v>3394</v>
      </c>
      <c r="AX718" t="s">
        <v>3394</v>
      </c>
      <c r="AZ718" t="s">
        <v>3394</v>
      </c>
    </row>
    <row r="719" spans="1:52" x14ac:dyDescent="0.3">
      <c r="A719" s="1" t="s">
        <v>4816</v>
      </c>
      <c r="B719" t="s">
        <v>4817</v>
      </c>
      <c r="C719" t="s">
        <v>616</v>
      </c>
      <c r="D719" t="s">
        <v>4191</v>
      </c>
      <c r="F719" t="s">
        <v>3393</v>
      </c>
      <c r="G719" t="s">
        <v>3394</v>
      </c>
      <c r="H719" t="s">
        <v>3393</v>
      </c>
      <c r="I719" t="s">
        <v>4818</v>
      </c>
      <c r="J719" t="s">
        <v>3395</v>
      </c>
      <c r="K719" t="s">
        <v>3394</v>
      </c>
      <c r="L719" t="s">
        <v>3396</v>
      </c>
      <c r="M719" t="s">
        <v>9820</v>
      </c>
      <c r="N719" t="s">
        <v>9820</v>
      </c>
      <c r="O719" t="s">
        <v>9820</v>
      </c>
      <c r="P719" t="s">
        <v>9821</v>
      </c>
      <c r="Q719">
        <v>1</v>
      </c>
      <c r="R719" t="s">
        <v>3397</v>
      </c>
      <c r="AE719" t="s">
        <v>3394</v>
      </c>
      <c r="AK719" t="s">
        <v>3394</v>
      </c>
      <c r="AM719" t="s">
        <v>3394</v>
      </c>
      <c r="AN719" t="s">
        <v>3394</v>
      </c>
      <c r="AO719" t="s">
        <v>3394</v>
      </c>
      <c r="AP719" t="s">
        <v>3394</v>
      </c>
      <c r="AQ719" t="s">
        <v>3394</v>
      </c>
      <c r="AR719" t="s">
        <v>3394</v>
      </c>
      <c r="AS719" t="s">
        <v>3394</v>
      </c>
      <c r="AT719" t="s">
        <v>3394</v>
      </c>
      <c r="AU719" t="s">
        <v>3394</v>
      </c>
      <c r="AV719" t="s">
        <v>3394</v>
      </c>
      <c r="AW719" t="s">
        <v>3394</v>
      </c>
      <c r="AX719" t="s">
        <v>3394</v>
      </c>
      <c r="AZ719" t="s">
        <v>3394</v>
      </c>
    </row>
    <row r="720" spans="1:52" x14ac:dyDescent="0.3">
      <c r="A720" s="1" t="s">
        <v>4819</v>
      </c>
      <c r="B720" t="s">
        <v>4820</v>
      </c>
      <c r="C720" t="s">
        <v>383</v>
      </c>
      <c r="D720" t="s">
        <v>72</v>
      </c>
      <c r="F720" t="s">
        <v>3393</v>
      </c>
      <c r="G720" t="s">
        <v>3394</v>
      </c>
      <c r="H720" t="s">
        <v>3393</v>
      </c>
      <c r="I720" t="s">
        <v>4821</v>
      </c>
      <c r="J720" t="s">
        <v>3395</v>
      </c>
      <c r="K720" t="s">
        <v>3394</v>
      </c>
      <c r="L720" t="s">
        <v>3396</v>
      </c>
      <c r="M720" t="s">
        <v>9820</v>
      </c>
      <c r="N720" t="s">
        <v>9820</v>
      </c>
      <c r="O720" t="s">
        <v>9820</v>
      </c>
      <c r="P720" t="s">
        <v>9821</v>
      </c>
      <c r="Q720">
        <v>1</v>
      </c>
      <c r="R720" t="s">
        <v>3397</v>
      </c>
      <c r="AE720" t="s">
        <v>3394</v>
      </c>
      <c r="AK720" t="s">
        <v>3394</v>
      </c>
      <c r="AM720" t="s">
        <v>3394</v>
      </c>
      <c r="AN720" t="s">
        <v>3394</v>
      </c>
      <c r="AO720" t="s">
        <v>3394</v>
      </c>
      <c r="AP720" t="s">
        <v>3394</v>
      </c>
      <c r="AQ720" t="s">
        <v>3394</v>
      </c>
      <c r="AR720" t="s">
        <v>3394</v>
      </c>
      <c r="AS720" t="s">
        <v>3394</v>
      </c>
      <c r="AT720" t="s">
        <v>3394</v>
      </c>
      <c r="AU720" t="s">
        <v>3394</v>
      </c>
      <c r="AV720" t="s">
        <v>3394</v>
      </c>
      <c r="AW720" t="s">
        <v>3394</v>
      </c>
      <c r="AX720" t="s">
        <v>3394</v>
      </c>
      <c r="AZ720" t="s">
        <v>3394</v>
      </c>
    </row>
    <row r="721" spans="1:52" x14ac:dyDescent="0.3">
      <c r="A721" s="1" t="s">
        <v>4822</v>
      </c>
      <c r="B721" t="s">
        <v>4823</v>
      </c>
      <c r="C721" t="s">
        <v>383</v>
      </c>
      <c r="D721" t="s">
        <v>72</v>
      </c>
      <c r="F721" t="s">
        <v>3393</v>
      </c>
      <c r="G721" t="s">
        <v>3393</v>
      </c>
      <c r="H721" t="s">
        <v>3393</v>
      </c>
      <c r="I721" t="s">
        <v>4821</v>
      </c>
      <c r="J721" t="s">
        <v>3395</v>
      </c>
      <c r="K721" t="s">
        <v>3394</v>
      </c>
      <c r="L721" t="s">
        <v>3396</v>
      </c>
      <c r="M721" t="s">
        <v>9820</v>
      </c>
      <c r="N721" t="s">
        <v>9820</v>
      </c>
      <c r="O721" t="s">
        <v>9820</v>
      </c>
      <c r="P721" t="s">
        <v>9821</v>
      </c>
      <c r="Q721">
        <v>1</v>
      </c>
      <c r="R721" t="s">
        <v>3397</v>
      </c>
      <c r="AE721" t="s">
        <v>3394</v>
      </c>
      <c r="AK721" t="s">
        <v>3394</v>
      </c>
      <c r="AM721" t="s">
        <v>3394</v>
      </c>
      <c r="AN721" t="s">
        <v>3394</v>
      </c>
      <c r="AO721" t="s">
        <v>3394</v>
      </c>
      <c r="AP721" t="s">
        <v>3394</v>
      </c>
      <c r="AQ721" t="s">
        <v>3394</v>
      </c>
      <c r="AR721" t="s">
        <v>3394</v>
      </c>
      <c r="AS721" t="s">
        <v>3394</v>
      </c>
      <c r="AT721" t="s">
        <v>3394</v>
      </c>
      <c r="AU721" t="s">
        <v>3394</v>
      </c>
      <c r="AV721" t="s">
        <v>3394</v>
      </c>
      <c r="AW721" t="s">
        <v>3394</v>
      </c>
      <c r="AX721" t="s">
        <v>3394</v>
      </c>
      <c r="AZ721" t="s">
        <v>3394</v>
      </c>
    </row>
    <row r="722" spans="1:52" x14ac:dyDescent="0.3">
      <c r="A722" s="1" t="s">
        <v>4824</v>
      </c>
      <c r="B722" t="s">
        <v>4825</v>
      </c>
      <c r="C722" t="s">
        <v>383</v>
      </c>
      <c r="D722" t="s">
        <v>72</v>
      </c>
      <c r="F722" t="s">
        <v>3393</v>
      </c>
      <c r="G722" t="s">
        <v>3394</v>
      </c>
      <c r="H722" t="s">
        <v>3393</v>
      </c>
      <c r="I722" t="s">
        <v>4821</v>
      </c>
      <c r="J722" t="s">
        <v>3395</v>
      </c>
      <c r="K722" t="s">
        <v>3394</v>
      </c>
      <c r="L722" t="s">
        <v>3396</v>
      </c>
      <c r="M722" t="s">
        <v>9820</v>
      </c>
      <c r="N722" t="s">
        <v>9820</v>
      </c>
      <c r="O722" t="s">
        <v>9820</v>
      </c>
      <c r="P722" t="s">
        <v>9821</v>
      </c>
      <c r="Q722">
        <v>1</v>
      </c>
      <c r="R722" t="s">
        <v>3397</v>
      </c>
      <c r="AE722" t="s">
        <v>3394</v>
      </c>
      <c r="AK722" t="s">
        <v>3394</v>
      </c>
      <c r="AM722" t="s">
        <v>3394</v>
      </c>
      <c r="AN722" t="s">
        <v>3394</v>
      </c>
      <c r="AO722" t="s">
        <v>3394</v>
      </c>
      <c r="AP722" t="s">
        <v>3394</v>
      </c>
      <c r="AQ722" t="s">
        <v>3394</v>
      </c>
      <c r="AR722" t="s">
        <v>3394</v>
      </c>
      <c r="AS722" t="s">
        <v>3394</v>
      </c>
      <c r="AT722" t="s">
        <v>3394</v>
      </c>
      <c r="AU722" t="s">
        <v>3394</v>
      </c>
      <c r="AV722" t="s">
        <v>3394</v>
      </c>
      <c r="AW722" t="s">
        <v>3394</v>
      </c>
      <c r="AX722" t="s">
        <v>3394</v>
      </c>
      <c r="AZ722" t="s">
        <v>3394</v>
      </c>
    </row>
    <row r="723" spans="1:52" x14ac:dyDescent="0.3">
      <c r="A723" s="1" t="s">
        <v>4826</v>
      </c>
      <c r="B723" t="s">
        <v>4827</v>
      </c>
      <c r="C723" t="s">
        <v>383</v>
      </c>
      <c r="D723" t="s">
        <v>72</v>
      </c>
      <c r="F723" t="s">
        <v>3393</v>
      </c>
      <c r="G723" t="s">
        <v>3394</v>
      </c>
      <c r="H723" t="s">
        <v>3393</v>
      </c>
      <c r="I723" t="s">
        <v>4821</v>
      </c>
      <c r="J723" t="s">
        <v>3395</v>
      </c>
      <c r="K723" t="s">
        <v>3394</v>
      </c>
      <c r="L723" t="s">
        <v>3396</v>
      </c>
      <c r="M723" t="s">
        <v>9820</v>
      </c>
      <c r="N723" t="s">
        <v>9820</v>
      </c>
      <c r="O723" t="s">
        <v>9820</v>
      </c>
      <c r="P723" t="s">
        <v>9821</v>
      </c>
      <c r="Q723">
        <v>1</v>
      </c>
      <c r="R723" t="s">
        <v>3397</v>
      </c>
      <c r="AE723" t="s">
        <v>3394</v>
      </c>
      <c r="AK723" t="s">
        <v>3394</v>
      </c>
      <c r="AM723" t="s">
        <v>3394</v>
      </c>
      <c r="AN723" t="s">
        <v>3394</v>
      </c>
      <c r="AO723" t="s">
        <v>3394</v>
      </c>
      <c r="AP723" t="s">
        <v>3394</v>
      </c>
      <c r="AQ723" t="s">
        <v>3394</v>
      </c>
      <c r="AR723" t="s">
        <v>3394</v>
      </c>
      <c r="AS723" t="s">
        <v>3394</v>
      </c>
      <c r="AT723" t="s">
        <v>3394</v>
      </c>
      <c r="AU723" t="s">
        <v>3394</v>
      </c>
      <c r="AV723" t="s">
        <v>3394</v>
      </c>
      <c r="AW723" t="s">
        <v>3394</v>
      </c>
      <c r="AX723" t="s">
        <v>3394</v>
      </c>
      <c r="AZ723" t="s">
        <v>3394</v>
      </c>
    </row>
    <row r="724" spans="1:52" x14ac:dyDescent="0.3">
      <c r="A724" s="1" t="s">
        <v>531</v>
      </c>
      <c r="B724" t="s">
        <v>532</v>
      </c>
      <c r="C724" t="s">
        <v>4828</v>
      </c>
      <c r="D724" t="s">
        <v>4829</v>
      </c>
      <c r="F724" t="s">
        <v>3393</v>
      </c>
      <c r="G724" t="s">
        <v>3394</v>
      </c>
      <c r="H724" t="s">
        <v>3393</v>
      </c>
      <c r="I724" t="s">
        <v>4830</v>
      </c>
      <c r="J724" t="s">
        <v>3395</v>
      </c>
      <c r="K724" t="s">
        <v>3394</v>
      </c>
      <c r="L724" t="s">
        <v>3396</v>
      </c>
      <c r="M724" t="s">
        <v>9820</v>
      </c>
      <c r="N724" t="s">
        <v>9820</v>
      </c>
      <c r="O724" t="s">
        <v>9820</v>
      </c>
      <c r="P724" t="s">
        <v>9821</v>
      </c>
      <c r="Q724">
        <v>1</v>
      </c>
      <c r="R724" t="s">
        <v>3397</v>
      </c>
      <c r="AE724" t="s">
        <v>3394</v>
      </c>
      <c r="AK724" t="s">
        <v>3394</v>
      </c>
      <c r="AM724" t="s">
        <v>3394</v>
      </c>
      <c r="AN724" t="s">
        <v>3394</v>
      </c>
      <c r="AO724" t="s">
        <v>3394</v>
      </c>
      <c r="AP724" t="s">
        <v>3394</v>
      </c>
      <c r="AQ724" t="s">
        <v>3394</v>
      </c>
      <c r="AR724" t="s">
        <v>3394</v>
      </c>
      <c r="AS724" t="s">
        <v>3394</v>
      </c>
      <c r="AT724" t="s">
        <v>3394</v>
      </c>
      <c r="AU724" t="s">
        <v>3394</v>
      </c>
      <c r="AV724" t="s">
        <v>3394</v>
      </c>
      <c r="AW724" t="s">
        <v>3394</v>
      </c>
      <c r="AX724" t="s">
        <v>3394</v>
      </c>
      <c r="AZ724" t="s">
        <v>3394</v>
      </c>
    </row>
    <row r="725" spans="1:52" x14ac:dyDescent="0.3">
      <c r="A725" s="1" t="s">
        <v>4831</v>
      </c>
      <c r="B725" t="s">
        <v>4832</v>
      </c>
      <c r="C725" t="s">
        <v>660</v>
      </c>
      <c r="D725" t="s">
        <v>4833</v>
      </c>
      <c r="F725" t="s">
        <v>3393</v>
      </c>
      <c r="G725" t="s">
        <v>3394</v>
      </c>
      <c r="H725" t="s">
        <v>3393</v>
      </c>
      <c r="I725" t="s">
        <v>4834</v>
      </c>
      <c r="J725" t="s">
        <v>3395</v>
      </c>
      <c r="K725" t="s">
        <v>3394</v>
      </c>
      <c r="L725" t="s">
        <v>3396</v>
      </c>
      <c r="M725" t="s">
        <v>9820</v>
      </c>
      <c r="N725" t="s">
        <v>9820</v>
      </c>
      <c r="O725" t="s">
        <v>9820</v>
      </c>
      <c r="P725" t="s">
        <v>9821</v>
      </c>
      <c r="Q725">
        <v>1</v>
      </c>
      <c r="R725" t="s">
        <v>3397</v>
      </c>
      <c r="AE725" t="s">
        <v>3394</v>
      </c>
      <c r="AK725" t="s">
        <v>3394</v>
      </c>
      <c r="AM725" t="s">
        <v>3394</v>
      </c>
      <c r="AN725" t="s">
        <v>3394</v>
      </c>
      <c r="AO725" t="s">
        <v>3394</v>
      </c>
      <c r="AP725" t="s">
        <v>3394</v>
      </c>
      <c r="AQ725" t="s">
        <v>3394</v>
      </c>
      <c r="AR725" t="s">
        <v>3394</v>
      </c>
      <c r="AS725" t="s">
        <v>3394</v>
      </c>
      <c r="AT725" t="s">
        <v>3394</v>
      </c>
      <c r="AU725" t="s">
        <v>3394</v>
      </c>
      <c r="AV725" t="s">
        <v>3394</v>
      </c>
      <c r="AW725" t="s">
        <v>3394</v>
      </c>
      <c r="AX725" t="s">
        <v>3394</v>
      </c>
      <c r="AZ725" t="s">
        <v>3394</v>
      </c>
    </row>
    <row r="726" spans="1:52" x14ac:dyDescent="0.3">
      <c r="A726" s="1" t="s">
        <v>4835</v>
      </c>
      <c r="B726" t="s">
        <v>4836</v>
      </c>
      <c r="C726" t="s">
        <v>660</v>
      </c>
      <c r="D726" t="s">
        <v>4833</v>
      </c>
      <c r="F726" t="s">
        <v>3393</v>
      </c>
      <c r="G726" t="s">
        <v>3394</v>
      </c>
      <c r="H726" t="s">
        <v>3393</v>
      </c>
      <c r="I726" t="s">
        <v>4837</v>
      </c>
      <c r="J726" t="s">
        <v>3395</v>
      </c>
      <c r="K726" t="s">
        <v>3394</v>
      </c>
      <c r="L726" t="s">
        <v>3396</v>
      </c>
      <c r="M726" t="s">
        <v>9820</v>
      </c>
      <c r="N726" t="s">
        <v>9820</v>
      </c>
      <c r="O726" t="s">
        <v>9820</v>
      </c>
      <c r="P726" t="s">
        <v>9821</v>
      </c>
      <c r="Q726">
        <v>1</v>
      </c>
      <c r="R726" t="s">
        <v>3397</v>
      </c>
      <c r="AE726" t="s">
        <v>3394</v>
      </c>
      <c r="AK726" t="s">
        <v>3394</v>
      </c>
      <c r="AM726" t="s">
        <v>3394</v>
      </c>
      <c r="AN726" t="s">
        <v>3394</v>
      </c>
      <c r="AO726" t="s">
        <v>3394</v>
      </c>
      <c r="AP726" t="s">
        <v>3394</v>
      </c>
      <c r="AQ726" t="s">
        <v>3394</v>
      </c>
      <c r="AR726" t="s">
        <v>3394</v>
      </c>
      <c r="AS726" t="s">
        <v>3394</v>
      </c>
      <c r="AT726" t="s">
        <v>3394</v>
      </c>
      <c r="AU726" t="s">
        <v>3394</v>
      </c>
      <c r="AV726" t="s">
        <v>3394</v>
      </c>
      <c r="AW726" t="s">
        <v>3394</v>
      </c>
      <c r="AX726" t="s">
        <v>3394</v>
      </c>
      <c r="AZ726" t="s">
        <v>3394</v>
      </c>
    </row>
    <row r="727" spans="1:52" x14ac:dyDescent="0.3">
      <c r="A727" s="1" t="s">
        <v>4838</v>
      </c>
      <c r="B727" t="s">
        <v>4839</v>
      </c>
      <c r="C727" t="s">
        <v>660</v>
      </c>
      <c r="D727" t="s">
        <v>4833</v>
      </c>
      <c r="F727" t="s">
        <v>3393</v>
      </c>
      <c r="G727" t="s">
        <v>3394</v>
      </c>
      <c r="H727" t="s">
        <v>3393</v>
      </c>
      <c r="I727" t="s">
        <v>4840</v>
      </c>
      <c r="J727" t="s">
        <v>3395</v>
      </c>
      <c r="K727" t="s">
        <v>3394</v>
      </c>
      <c r="L727" t="s">
        <v>3396</v>
      </c>
      <c r="M727" t="s">
        <v>9820</v>
      </c>
      <c r="N727" t="s">
        <v>9820</v>
      </c>
      <c r="O727" t="s">
        <v>9820</v>
      </c>
      <c r="P727" t="s">
        <v>9821</v>
      </c>
      <c r="Q727">
        <v>1</v>
      </c>
      <c r="R727" t="s">
        <v>3397</v>
      </c>
      <c r="AE727" t="s">
        <v>3394</v>
      </c>
      <c r="AK727" t="s">
        <v>3394</v>
      </c>
      <c r="AM727" t="s">
        <v>3394</v>
      </c>
      <c r="AN727" t="s">
        <v>3394</v>
      </c>
      <c r="AO727" t="s">
        <v>3394</v>
      </c>
      <c r="AP727" t="s">
        <v>3394</v>
      </c>
      <c r="AQ727" t="s">
        <v>3394</v>
      </c>
      <c r="AR727" t="s">
        <v>3394</v>
      </c>
      <c r="AS727" t="s">
        <v>3394</v>
      </c>
      <c r="AT727" t="s">
        <v>3394</v>
      </c>
      <c r="AU727" t="s">
        <v>3394</v>
      </c>
      <c r="AV727" t="s">
        <v>3394</v>
      </c>
      <c r="AW727" t="s">
        <v>3394</v>
      </c>
      <c r="AX727" t="s">
        <v>3394</v>
      </c>
      <c r="AZ727" t="s">
        <v>3394</v>
      </c>
    </row>
    <row r="728" spans="1:52" x14ac:dyDescent="0.3">
      <c r="A728" s="1" t="s">
        <v>4841</v>
      </c>
      <c r="B728" t="s">
        <v>4842</v>
      </c>
      <c r="C728" t="s">
        <v>660</v>
      </c>
      <c r="D728" t="s">
        <v>4833</v>
      </c>
      <c r="F728" t="s">
        <v>3393</v>
      </c>
      <c r="G728" t="s">
        <v>3394</v>
      </c>
      <c r="H728" t="s">
        <v>3393</v>
      </c>
      <c r="I728" t="s">
        <v>4843</v>
      </c>
      <c r="J728" t="s">
        <v>3395</v>
      </c>
      <c r="K728" t="s">
        <v>3394</v>
      </c>
      <c r="L728" t="s">
        <v>3396</v>
      </c>
      <c r="M728" t="s">
        <v>9820</v>
      </c>
      <c r="N728" t="s">
        <v>9820</v>
      </c>
      <c r="O728" t="s">
        <v>9820</v>
      </c>
      <c r="P728" t="s">
        <v>9821</v>
      </c>
      <c r="Q728">
        <v>1</v>
      </c>
      <c r="R728" t="s">
        <v>3397</v>
      </c>
      <c r="AE728" t="s">
        <v>3394</v>
      </c>
      <c r="AK728" t="s">
        <v>3394</v>
      </c>
      <c r="AM728" t="s">
        <v>3394</v>
      </c>
      <c r="AN728" t="s">
        <v>3394</v>
      </c>
      <c r="AO728" t="s">
        <v>3394</v>
      </c>
      <c r="AP728" t="s">
        <v>3394</v>
      </c>
      <c r="AQ728" t="s">
        <v>3394</v>
      </c>
      <c r="AR728" t="s">
        <v>3394</v>
      </c>
      <c r="AS728" t="s">
        <v>3394</v>
      </c>
      <c r="AT728" t="s">
        <v>3394</v>
      </c>
      <c r="AU728" t="s">
        <v>3394</v>
      </c>
      <c r="AV728" t="s">
        <v>3394</v>
      </c>
      <c r="AW728" t="s">
        <v>3394</v>
      </c>
      <c r="AX728" t="s">
        <v>3394</v>
      </c>
      <c r="AZ728" t="s">
        <v>3394</v>
      </c>
    </row>
    <row r="729" spans="1:52" x14ac:dyDescent="0.3">
      <c r="A729" s="1" t="s">
        <v>4844</v>
      </c>
      <c r="B729" t="s">
        <v>4845</v>
      </c>
      <c r="C729" t="s">
        <v>660</v>
      </c>
      <c r="D729" t="s">
        <v>4833</v>
      </c>
      <c r="F729" t="s">
        <v>3393</v>
      </c>
      <c r="G729" t="s">
        <v>3394</v>
      </c>
      <c r="H729" t="s">
        <v>3393</v>
      </c>
      <c r="I729" t="s">
        <v>4846</v>
      </c>
      <c r="J729" t="s">
        <v>3395</v>
      </c>
      <c r="K729" t="s">
        <v>3394</v>
      </c>
      <c r="L729" t="s">
        <v>3396</v>
      </c>
      <c r="M729" t="s">
        <v>9820</v>
      </c>
      <c r="N729" t="s">
        <v>9820</v>
      </c>
      <c r="O729" t="s">
        <v>9820</v>
      </c>
      <c r="P729" t="s">
        <v>9821</v>
      </c>
      <c r="Q729">
        <v>1</v>
      </c>
      <c r="R729" t="s">
        <v>3397</v>
      </c>
      <c r="AE729" t="s">
        <v>3394</v>
      </c>
      <c r="AK729" t="s">
        <v>3394</v>
      </c>
      <c r="AM729" t="s">
        <v>3394</v>
      </c>
      <c r="AN729" t="s">
        <v>3394</v>
      </c>
      <c r="AO729" t="s">
        <v>3394</v>
      </c>
      <c r="AP729" t="s">
        <v>3394</v>
      </c>
      <c r="AQ729" t="s">
        <v>3394</v>
      </c>
      <c r="AR729" t="s">
        <v>3394</v>
      </c>
      <c r="AS729" t="s">
        <v>3394</v>
      </c>
      <c r="AT729" t="s">
        <v>3394</v>
      </c>
      <c r="AU729" t="s">
        <v>3394</v>
      </c>
      <c r="AV729" t="s">
        <v>3394</v>
      </c>
      <c r="AW729" t="s">
        <v>3394</v>
      </c>
      <c r="AX729" t="s">
        <v>3394</v>
      </c>
      <c r="AZ729" t="s">
        <v>3394</v>
      </c>
    </row>
    <row r="730" spans="1:52" x14ac:dyDescent="0.3">
      <c r="A730" s="1" t="s">
        <v>4847</v>
      </c>
      <c r="B730" t="s">
        <v>4848</v>
      </c>
      <c r="C730" t="s">
        <v>660</v>
      </c>
      <c r="D730" t="s">
        <v>4833</v>
      </c>
      <c r="F730" t="s">
        <v>3393</v>
      </c>
      <c r="G730" t="s">
        <v>3394</v>
      </c>
      <c r="H730" t="s">
        <v>3393</v>
      </c>
      <c r="I730" t="s">
        <v>4849</v>
      </c>
      <c r="J730" t="s">
        <v>3395</v>
      </c>
      <c r="K730" t="s">
        <v>3394</v>
      </c>
      <c r="L730" t="s">
        <v>3396</v>
      </c>
      <c r="M730" t="s">
        <v>9820</v>
      </c>
      <c r="N730" t="s">
        <v>9820</v>
      </c>
      <c r="O730" t="s">
        <v>9820</v>
      </c>
      <c r="P730" t="s">
        <v>9821</v>
      </c>
      <c r="Q730">
        <v>1</v>
      </c>
      <c r="R730" t="s">
        <v>3397</v>
      </c>
      <c r="AE730" t="s">
        <v>3394</v>
      </c>
      <c r="AK730" t="s">
        <v>3394</v>
      </c>
      <c r="AM730" t="s">
        <v>3394</v>
      </c>
      <c r="AN730" t="s">
        <v>3394</v>
      </c>
      <c r="AO730" t="s">
        <v>3394</v>
      </c>
      <c r="AP730" t="s">
        <v>3394</v>
      </c>
      <c r="AQ730" t="s">
        <v>3394</v>
      </c>
      <c r="AR730" t="s">
        <v>3394</v>
      </c>
      <c r="AS730" t="s">
        <v>3394</v>
      </c>
      <c r="AT730" t="s">
        <v>3394</v>
      </c>
      <c r="AU730" t="s">
        <v>3394</v>
      </c>
      <c r="AV730" t="s">
        <v>3394</v>
      </c>
      <c r="AW730" t="s">
        <v>3394</v>
      </c>
      <c r="AX730" t="s">
        <v>3394</v>
      </c>
      <c r="AZ730" t="s">
        <v>3394</v>
      </c>
    </row>
    <row r="731" spans="1:52" x14ac:dyDescent="0.3">
      <c r="A731" s="1" t="s">
        <v>670</v>
      </c>
      <c r="B731" t="s">
        <v>671</v>
      </c>
      <c r="C731" t="s">
        <v>4310</v>
      </c>
      <c r="D731" t="s">
        <v>4311</v>
      </c>
      <c r="F731" t="s">
        <v>3394</v>
      </c>
      <c r="G731" t="s">
        <v>3393</v>
      </c>
      <c r="H731" t="s">
        <v>3393</v>
      </c>
      <c r="I731" t="s">
        <v>4850</v>
      </c>
      <c r="J731" t="s">
        <v>3395</v>
      </c>
      <c r="K731" t="s">
        <v>3394</v>
      </c>
      <c r="L731" t="s">
        <v>3396</v>
      </c>
      <c r="M731" t="s">
        <v>9820</v>
      </c>
      <c r="N731" t="s">
        <v>9820</v>
      </c>
      <c r="O731" t="s">
        <v>9820</v>
      </c>
      <c r="P731" t="s">
        <v>9821</v>
      </c>
      <c r="Q731">
        <v>1</v>
      </c>
      <c r="R731" t="s">
        <v>3397</v>
      </c>
      <c r="AE731" t="s">
        <v>3394</v>
      </c>
      <c r="AK731" t="s">
        <v>3394</v>
      </c>
      <c r="AL731" t="s">
        <v>3394</v>
      </c>
      <c r="AM731" t="s">
        <v>3394</v>
      </c>
      <c r="AN731" t="s">
        <v>3394</v>
      </c>
      <c r="AO731" t="s">
        <v>3394</v>
      </c>
      <c r="AP731" t="s">
        <v>3394</v>
      </c>
      <c r="AQ731" t="s">
        <v>3394</v>
      </c>
      <c r="AR731" t="s">
        <v>3394</v>
      </c>
      <c r="AS731" t="s">
        <v>3394</v>
      </c>
      <c r="AT731" t="s">
        <v>3394</v>
      </c>
      <c r="AU731" t="s">
        <v>3394</v>
      </c>
      <c r="AV731" t="s">
        <v>3394</v>
      </c>
      <c r="AW731" t="s">
        <v>3394</v>
      </c>
      <c r="AX731" t="s">
        <v>3394</v>
      </c>
      <c r="AZ731" t="s">
        <v>3394</v>
      </c>
    </row>
    <row r="732" spans="1:52" x14ac:dyDescent="0.3">
      <c r="A732" s="1" t="s">
        <v>4851</v>
      </c>
      <c r="B732" t="s">
        <v>4852</v>
      </c>
      <c r="C732" t="s">
        <v>660</v>
      </c>
      <c r="D732" t="s">
        <v>4833</v>
      </c>
      <c r="F732" t="s">
        <v>3393</v>
      </c>
      <c r="G732" t="s">
        <v>3394</v>
      </c>
      <c r="H732" t="s">
        <v>3393</v>
      </c>
      <c r="I732" t="s">
        <v>4853</v>
      </c>
      <c r="J732" t="s">
        <v>3395</v>
      </c>
      <c r="K732" t="s">
        <v>3394</v>
      </c>
      <c r="L732" t="s">
        <v>3396</v>
      </c>
      <c r="M732" t="s">
        <v>9820</v>
      </c>
      <c r="N732" t="s">
        <v>9820</v>
      </c>
      <c r="O732" t="s">
        <v>9820</v>
      </c>
      <c r="P732" t="s">
        <v>9821</v>
      </c>
      <c r="Q732">
        <v>1</v>
      </c>
      <c r="R732" t="s">
        <v>3397</v>
      </c>
      <c r="AE732" t="s">
        <v>3394</v>
      </c>
      <c r="AK732" t="s">
        <v>3394</v>
      </c>
      <c r="AM732" t="s">
        <v>3394</v>
      </c>
      <c r="AN732" t="s">
        <v>3394</v>
      </c>
      <c r="AO732" t="s">
        <v>3394</v>
      </c>
      <c r="AP732" t="s">
        <v>3394</v>
      </c>
      <c r="AQ732" t="s">
        <v>3394</v>
      </c>
      <c r="AR732" t="s">
        <v>3394</v>
      </c>
      <c r="AS732" t="s">
        <v>3394</v>
      </c>
      <c r="AT732" t="s">
        <v>3394</v>
      </c>
      <c r="AU732" t="s">
        <v>3394</v>
      </c>
      <c r="AV732" t="s">
        <v>3394</v>
      </c>
      <c r="AW732" t="s">
        <v>3394</v>
      </c>
      <c r="AX732" t="s">
        <v>3394</v>
      </c>
      <c r="AZ732" t="s">
        <v>3394</v>
      </c>
    </row>
    <row r="733" spans="1:52" x14ac:dyDescent="0.3">
      <c r="A733" s="1" t="s">
        <v>4854</v>
      </c>
      <c r="B733" t="s">
        <v>4855</v>
      </c>
      <c r="C733" t="s">
        <v>660</v>
      </c>
      <c r="D733" t="s">
        <v>4833</v>
      </c>
      <c r="F733" t="s">
        <v>3393</v>
      </c>
      <c r="G733" t="s">
        <v>3394</v>
      </c>
      <c r="H733" t="s">
        <v>3393</v>
      </c>
      <c r="I733" t="s">
        <v>4856</v>
      </c>
      <c r="J733" t="s">
        <v>3395</v>
      </c>
      <c r="K733" t="s">
        <v>3394</v>
      </c>
      <c r="L733" t="s">
        <v>3396</v>
      </c>
      <c r="M733" t="s">
        <v>9820</v>
      </c>
      <c r="N733" t="s">
        <v>9820</v>
      </c>
      <c r="O733" t="s">
        <v>9820</v>
      </c>
      <c r="P733" t="s">
        <v>9821</v>
      </c>
      <c r="Q733">
        <v>1</v>
      </c>
      <c r="R733" t="s">
        <v>3397</v>
      </c>
      <c r="AE733" t="s">
        <v>3394</v>
      </c>
      <c r="AK733" t="s">
        <v>3394</v>
      </c>
      <c r="AM733" t="s">
        <v>3394</v>
      </c>
      <c r="AN733" t="s">
        <v>3394</v>
      </c>
      <c r="AO733" t="s">
        <v>3394</v>
      </c>
      <c r="AP733" t="s">
        <v>3394</v>
      </c>
      <c r="AQ733" t="s">
        <v>3394</v>
      </c>
      <c r="AR733" t="s">
        <v>3394</v>
      </c>
      <c r="AS733" t="s">
        <v>3394</v>
      </c>
      <c r="AT733" t="s">
        <v>3394</v>
      </c>
      <c r="AU733" t="s">
        <v>3394</v>
      </c>
      <c r="AV733" t="s">
        <v>3394</v>
      </c>
      <c r="AW733" t="s">
        <v>3394</v>
      </c>
      <c r="AX733" t="s">
        <v>3394</v>
      </c>
      <c r="AZ733" t="s">
        <v>3394</v>
      </c>
    </row>
    <row r="734" spans="1:52" x14ac:dyDescent="0.3">
      <c r="A734" s="1" t="s">
        <v>4857</v>
      </c>
      <c r="B734" t="s">
        <v>4858</v>
      </c>
      <c r="C734" t="s">
        <v>660</v>
      </c>
      <c r="D734" t="s">
        <v>4833</v>
      </c>
      <c r="F734" t="s">
        <v>3393</v>
      </c>
      <c r="G734" t="s">
        <v>3394</v>
      </c>
      <c r="H734" t="s">
        <v>3393</v>
      </c>
      <c r="I734" t="s">
        <v>4859</v>
      </c>
      <c r="J734" t="s">
        <v>3395</v>
      </c>
      <c r="K734" t="s">
        <v>3394</v>
      </c>
      <c r="L734" t="s">
        <v>3396</v>
      </c>
      <c r="M734" t="s">
        <v>9820</v>
      </c>
      <c r="N734" t="s">
        <v>9820</v>
      </c>
      <c r="O734" t="s">
        <v>9820</v>
      </c>
      <c r="P734" t="s">
        <v>9821</v>
      </c>
      <c r="Q734">
        <v>1</v>
      </c>
      <c r="R734" t="s">
        <v>3397</v>
      </c>
      <c r="AE734" t="s">
        <v>3394</v>
      </c>
      <c r="AK734" t="s">
        <v>3394</v>
      </c>
      <c r="AM734" t="s">
        <v>3394</v>
      </c>
      <c r="AN734" t="s">
        <v>3394</v>
      </c>
      <c r="AO734" t="s">
        <v>3394</v>
      </c>
      <c r="AP734" t="s">
        <v>3394</v>
      </c>
      <c r="AQ734" t="s">
        <v>3394</v>
      </c>
      <c r="AR734" t="s">
        <v>3394</v>
      </c>
      <c r="AS734" t="s">
        <v>3394</v>
      </c>
      <c r="AT734" t="s">
        <v>3394</v>
      </c>
      <c r="AU734" t="s">
        <v>3394</v>
      </c>
      <c r="AV734" t="s">
        <v>3394</v>
      </c>
      <c r="AW734" t="s">
        <v>3394</v>
      </c>
      <c r="AX734" t="s">
        <v>3394</v>
      </c>
      <c r="AZ734" t="s">
        <v>3394</v>
      </c>
    </row>
    <row r="735" spans="1:52" x14ac:dyDescent="0.3">
      <c r="A735" s="1" t="s">
        <v>4860</v>
      </c>
      <c r="B735" t="s">
        <v>4861</v>
      </c>
      <c r="C735" t="s">
        <v>660</v>
      </c>
      <c r="D735" t="s">
        <v>4833</v>
      </c>
      <c r="F735" t="s">
        <v>3393</v>
      </c>
      <c r="G735" t="s">
        <v>3394</v>
      </c>
      <c r="H735" t="s">
        <v>3393</v>
      </c>
      <c r="I735" t="s">
        <v>4862</v>
      </c>
      <c r="J735" t="s">
        <v>3395</v>
      </c>
      <c r="K735" t="s">
        <v>3394</v>
      </c>
      <c r="L735" t="s">
        <v>3396</v>
      </c>
      <c r="M735" t="s">
        <v>9820</v>
      </c>
      <c r="N735" t="s">
        <v>9820</v>
      </c>
      <c r="O735" t="s">
        <v>9820</v>
      </c>
      <c r="P735" t="s">
        <v>9821</v>
      </c>
      <c r="Q735">
        <v>1</v>
      </c>
      <c r="R735" t="s">
        <v>3397</v>
      </c>
      <c r="AE735" t="s">
        <v>3394</v>
      </c>
      <c r="AK735" t="s">
        <v>3394</v>
      </c>
      <c r="AM735" t="s">
        <v>3394</v>
      </c>
      <c r="AN735" t="s">
        <v>3394</v>
      </c>
      <c r="AO735" t="s">
        <v>3394</v>
      </c>
      <c r="AP735" t="s">
        <v>3394</v>
      </c>
      <c r="AQ735" t="s">
        <v>3394</v>
      </c>
      <c r="AR735" t="s">
        <v>3394</v>
      </c>
      <c r="AS735" t="s">
        <v>3394</v>
      </c>
      <c r="AT735" t="s">
        <v>3394</v>
      </c>
      <c r="AU735" t="s">
        <v>3394</v>
      </c>
      <c r="AV735" t="s">
        <v>3394</v>
      </c>
      <c r="AW735" t="s">
        <v>3394</v>
      </c>
      <c r="AX735" t="s">
        <v>3394</v>
      </c>
      <c r="AZ735" t="s">
        <v>3394</v>
      </c>
    </row>
    <row r="736" spans="1:52" x14ac:dyDescent="0.3">
      <c r="A736" s="1" t="s">
        <v>4863</v>
      </c>
      <c r="B736" t="s">
        <v>4864</v>
      </c>
      <c r="C736" t="s">
        <v>538</v>
      </c>
      <c r="D736" t="s">
        <v>67</v>
      </c>
      <c r="F736" t="s">
        <v>3393</v>
      </c>
      <c r="G736" t="s">
        <v>3394</v>
      </c>
      <c r="H736" t="s">
        <v>3393</v>
      </c>
      <c r="I736" t="s">
        <v>4783</v>
      </c>
      <c r="J736" t="s">
        <v>3395</v>
      </c>
      <c r="K736" t="s">
        <v>3394</v>
      </c>
      <c r="L736" t="s">
        <v>3396</v>
      </c>
      <c r="M736" t="s">
        <v>9820</v>
      </c>
      <c r="N736" t="s">
        <v>9820</v>
      </c>
      <c r="O736" t="s">
        <v>9820</v>
      </c>
      <c r="P736" t="s">
        <v>9821</v>
      </c>
      <c r="Q736">
        <v>1</v>
      </c>
      <c r="R736" t="s">
        <v>3397</v>
      </c>
      <c r="AE736" t="s">
        <v>3394</v>
      </c>
      <c r="AK736" t="s">
        <v>3394</v>
      </c>
      <c r="AM736" t="s">
        <v>3394</v>
      </c>
      <c r="AN736" t="s">
        <v>3394</v>
      </c>
      <c r="AO736" t="s">
        <v>3394</v>
      </c>
      <c r="AP736" t="s">
        <v>3394</v>
      </c>
      <c r="AQ736" t="s">
        <v>3394</v>
      </c>
      <c r="AR736" t="s">
        <v>3394</v>
      </c>
      <c r="AS736" t="s">
        <v>3394</v>
      </c>
      <c r="AT736" t="s">
        <v>3394</v>
      </c>
      <c r="AU736" t="s">
        <v>3394</v>
      </c>
      <c r="AV736" t="s">
        <v>3394</v>
      </c>
      <c r="AW736" t="s">
        <v>3394</v>
      </c>
      <c r="AX736" t="s">
        <v>3394</v>
      </c>
      <c r="AZ736" t="s">
        <v>3394</v>
      </c>
    </row>
    <row r="737" spans="1:52" x14ac:dyDescent="0.3">
      <c r="A737" s="1" t="s">
        <v>4865</v>
      </c>
      <c r="B737" t="s">
        <v>4866</v>
      </c>
      <c r="C737" t="s">
        <v>538</v>
      </c>
      <c r="D737" t="s">
        <v>67</v>
      </c>
      <c r="F737" t="s">
        <v>3393</v>
      </c>
      <c r="G737" t="s">
        <v>3394</v>
      </c>
      <c r="H737" t="s">
        <v>3393</v>
      </c>
      <c r="I737" t="s">
        <v>4783</v>
      </c>
      <c r="J737" t="s">
        <v>3395</v>
      </c>
      <c r="K737" t="s">
        <v>3394</v>
      </c>
      <c r="L737" t="s">
        <v>3396</v>
      </c>
      <c r="M737" t="s">
        <v>9820</v>
      </c>
      <c r="N737" t="s">
        <v>9820</v>
      </c>
      <c r="O737" t="s">
        <v>9820</v>
      </c>
      <c r="P737" t="s">
        <v>9821</v>
      </c>
      <c r="Q737">
        <v>1</v>
      </c>
      <c r="R737" t="s">
        <v>3397</v>
      </c>
      <c r="AE737" t="s">
        <v>3394</v>
      </c>
      <c r="AK737" t="s">
        <v>3394</v>
      </c>
      <c r="AM737" t="s">
        <v>3394</v>
      </c>
      <c r="AN737" t="s">
        <v>3394</v>
      </c>
      <c r="AO737" t="s">
        <v>3394</v>
      </c>
      <c r="AP737" t="s">
        <v>3394</v>
      </c>
      <c r="AQ737" t="s">
        <v>3394</v>
      </c>
      <c r="AR737" t="s">
        <v>3394</v>
      </c>
      <c r="AS737" t="s">
        <v>3394</v>
      </c>
      <c r="AT737" t="s">
        <v>3394</v>
      </c>
      <c r="AU737" t="s">
        <v>3394</v>
      </c>
      <c r="AV737" t="s">
        <v>3394</v>
      </c>
      <c r="AW737" t="s">
        <v>3394</v>
      </c>
      <c r="AX737" t="s">
        <v>3394</v>
      </c>
      <c r="AZ737" t="s">
        <v>3394</v>
      </c>
    </row>
    <row r="738" spans="1:52" x14ac:dyDescent="0.3">
      <c r="A738" s="1" t="s">
        <v>4867</v>
      </c>
      <c r="B738" t="s">
        <v>4868</v>
      </c>
      <c r="C738" t="s">
        <v>4310</v>
      </c>
      <c r="D738" t="s">
        <v>4311</v>
      </c>
      <c r="F738" t="s">
        <v>3393</v>
      </c>
      <c r="G738" t="s">
        <v>3394</v>
      </c>
      <c r="H738" t="s">
        <v>3393</v>
      </c>
      <c r="I738" t="s">
        <v>4869</v>
      </c>
      <c r="J738" t="s">
        <v>3395</v>
      </c>
      <c r="K738" t="s">
        <v>3394</v>
      </c>
      <c r="L738" t="s">
        <v>3396</v>
      </c>
      <c r="M738" t="s">
        <v>9820</v>
      </c>
      <c r="N738" t="s">
        <v>9820</v>
      </c>
      <c r="O738" t="s">
        <v>9820</v>
      </c>
      <c r="P738" t="s">
        <v>9821</v>
      </c>
      <c r="Q738">
        <v>1</v>
      </c>
      <c r="R738" t="s">
        <v>3397</v>
      </c>
      <c r="AE738" t="s">
        <v>3394</v>
      </c>
      <c r="AK738" t="s">
        <v>3394</v>
      </c>
      <c r="AM738" t="s">
        <v>3394</v>
      </c>
      <c r="AN738" t="s">
        <v>3394</v>
      </c>
      <c r="AO738" t="s">
        <v>3394</v>
      </c>
      <c r="AP738" t="s">
        <v>3394</v>
      </c>
      <c r="AQ738" t="s">
        <v>3394</v>
      </c>
      <c r="AR738" t="s">
        <v>3394</v>
      </c>
      <c r="AS738" t="s">
        <v>3394</v>
      </c>
      <c r="AT738" t="s">
        <v>3394</v>
      </c>
      <c r="AU738" t="s">
        <v>3394</v>
      </c>
      <c r="AV738" t="s">
        <v>3394</v>
      </c>
      <c r="AW738" t="s">
        <v>3394</v>
      </c>
      <c r="AX738" t="s">
        <v>3394</v>
      </c>
      <c r="AZ738" t="s">
        <v>3394</v>
      </c>
    </row>
    <row r="739" spans="1:52" x14ac:dyDescent="0.3">
      <c r="A739" s="1" t="s">
        <v>4870</v>
      </c>
      <c r="B739" t="s">
        <v>4871</v>
      </c>
      <c r="C739" t="s">
        <v>486</v>
      </c>
      <c r="D739" t="s">
        <v>4872</v>
      </c>
      <c r="F739" t="s">
        <v>3394</v>
      </c>
      <c r="G739" t="s">
        <v>3393</v>
      </c>
      <c r="H739" t="s">
        <v>3393</v>
      </c>
      <c r="I739" t="s">
        <v>4873</v>
      </c>
      <c r="J739" t="s">
        <v>3395</v>
      </c>
      <c r="K739" t="s">
        <v>3394</v>
      </c>
      <c r="L739" t="s">
        <v>3396</v>
      </c>
      <c r="M739" t="s">
        <v>9820</v>
      </c>
      <c r="N739" t="s">
        <v>9820</v>
      </c>
      <c r="O739" t="s">
        <v>9820</v>
      </c>
      <c r="P739" t="s">
        <v>9821</v>
      </c>
      <c r="Q739">
        <v>1</v>
      </c>
      <c r="R739" t="s">
        <v>3397</v>
      </c>
      <c r="AE739" t="s">
        <v>3394</v>
      </c>
      <c r="AK739" t="s">
        <v>3394</v>
      </c>
      <c r="AL739" t="s">
        <v>3394</v>
      </c>
      <c r="AM739" t="s">
        <v>3394</v>
      </c>
      <c r="AN739" t="s">
        <v>3394</v>
      </c>
      <c r="AO739" t="s">
        <v>3394</v>
      </c>
      <c r="AP739" t="s">
        <v>3394</v>
      </c>
      <c r="AQ739" t="s">
        <v>3394</v>
      </c>
      <c r="AR739" t="s">
        <v>3394</v>
      </c>
      <c r="AS739" t="s">
        <v>3394</v>
      </c>
      <c r="AT739" t="s">
        <v>3394</v>
      </c>
      <c r="AU739" t="s">
        <v>3394</v>
      </c>
      <c r="AV739" t="s">
        <v>3394</v>
      </c>
      <c r="AW739" t="s">
        <v>3394</v>
      </c>
      <c r="AX739" t="s">
        <v>3394</v>
      </c>
      <c r="AZ739" t="s">
        <v>3394</v>
      </c>
    </row>
    <row r="740" spans="1:52" x14ac:dyDescent="0.3">
      <c r="A740" s="1" t="s">
        <v>4874</v>
      </c>
      <c r="B740" t="s">
        <v>4875</v>
      </c>
      <c r="C740" t="s">
        <v>486</v>
      </c>
      <c r="D740" t="s">
        <v>4872</v>
      </c>
      <c r="F740" t="s">
        <v>3394</v>
      </c>
      <c r="G740" t="s">
        <v>3393</v>
      </c>
      <c r="H740" t="s">
        <v>3393</v>
      </c>
      <c r="I740" t="s">
        <v>4876</v>
      </c>
      <c r="J740" t="s">
        <v>3395</v>
      </c>
      <c r="K740" t="s">
        <v>3394</v>
      </c>
      <c r="L740" t="s">
        <v>3396</v>
      </c>
      <c r="M740" t="s">
        <v>9820</v>
      </c>
      <c r="N740" t="s">
        <v>9820</v>
      </c>
      <c r="O740" t="s">
        <v>9820</v>
      </c>
      <c r="P740" t="s">
        <v>9821</v>
      </c>
      <c r="Q740">
        <v>1</v>
      </c>
      <c r="R740" t="s">
        <v>3397</v>
      </c>
      <c r="AE740" t="s">
        <v>3394</v>
      </c>
      <c r="AK740" t="s">
        <v>3394</v>
      </c>
      <c r="AL740" t="s">
        <v>3394</v>
      </c>
      <c r="AM740" t="s">
        <v>3394</v>
      </c>
      <c r="AN740" t="s">
        <v>3394</v>
      </c>
      <c r="AO740" t="s">
        <v>3394</v>
      </c>
      <c r="AP740" t="s">
        <v>3394</v>
      </c>
      <c r="AQ740" t="s">
        <v>3394</v>
      </c>
      <c r="AR740" t="s">
        <v>3394</v>
      </c>
      <c r="AS740" t="s">
        <v>3394</v>
      </c>
      <c r="AT740" t="s">
        <v>3394</v>
      </c>
      <c r="AU740" t="s">
        <v>3394</v>
      </c>
      <c r="AV740" t="s">
        <v>3394</v>
      </c>
      <c r="AW740" t="s">
        <v>3394</v>
      </c>
      <c r="AX740" t="s">
        <v>3394</v>
      </c>
      <c r="AZ740" t="s">
        <v>3394</v>
      </c>
    </row>
    <row r="741" spans="1:52" x14ac:dyDescent="0.3">
      <c r="A741" s="1" t="s">
        <v>4877</v>
      </c>
      <c r="B741" t="s">
        <v>4878</v>
      </c>
      <c r="C741" t="s">
        <v>486</v>
      </c>
      <c r="D741" t="s">
        <v>4872</v>
      </c>
      <c r="F741" t="s">
        <v>3394</v>
      </c>
      <c r="G741" t="s">
        <v>3393</v>
      </c>
      <c r="H741" t="s">
        <v>3393</v>
      </c>
      <c r="I741" t="s">
        <v>4879</v>
      </c>
      <c r="J741" t="s">
        <v>3395</v>
      </c>
      <c r="K741" t="s">
        <v>3394</v>
      </c>
      <c r="L741" t="s">
        <v>3396</v>
      </c>
      <c r="M741" t="s">
        <v>9820</v>
      </c>
      <c r="N741" t="s">
        <v>9820</v>
      </c>
      <c r="O741" t="s">
        <v>9820</v>
      </c>
      <c r="P741" t="s">
        <v>9821</v>
      </c>
      <c r="Q741">
        <v>1</v>
      </c>
      <c r="R741" t="s">
        <v>3397</v>
      </c>
      <c r="AE741" t="s">
        <v>3394</v>
      </c>
      <c r="AK741" t="s">
        <v>3394</v>
      </c>
      <c r="AL741" t="s">
        <v>3394</v>
      </c>
      <c r="AM741" t="s">
        <v>3394</v>
      </c>
      <c r="AN741" t="s">
        <v>3394</v>
      </c>
      <c r="AO741" t="s">
        <v>3394</v>
      </c>
      <c r="AP741" t="s">
        <v>3394</v>
      </c>
      <c r="AQ741" t="s">
        <v>3394</v>
      </c>
      <c r="AR741" t="s">
        <v>3394</v>
      </c>
      <c r="AS741" t="s">
        <v>3394</v>
      </c>
      <c r="AT741" t="s">
        <v>3394</v>
      </c>
      <c r="AU741" t="s">
        <v>3394</v>
      </c>
      <c r="AV741" t="s">
        <v>3394</v>
      </c>
      <c r="AW741" t="s">
        <v>3394</v>
      </c>
      <c r="AX741" t="s">
        <v>3394</v>
      </c>
      <c r="AZ741" t="s">
        <v>3394</v>
      </c>
    </row>
    <row r="742" spans="1:52" x14ac:dyDescent="0.3">
      <c r="A742" s="1" t="s">
        <v>4880</v>
      </c>
      <c r="B742" t="s">
        <v>4881</v>
      </c>
      <c r="C742" t="s">
        <v>486</v>
      </c>
      <c r="D742" t="s">
        <v>4872</v>
      </c>
      <c r="F742" t="s">
        <v>3394</v>
      </c>
      <c r="G742" t="s">
        <v>3393</v>
      </c>
      <c r="H742" t="s">
        <v>3393</v>
      </c>
      <c r="I742" t="s">
        <v>4882</v>
      </c>
      <c r="J742" t="s">
        <v>3395</v>
      </c>
      <c r="K742" t="s">
        <v>3394</v>
      </c>
      <c r="L742" t="s">
        <v>3396</v>
      </c>
      <c r="M742" t="s">
        <v>9820</v>
      </c>
      <c r="N742" t="s">
        <v>9820</v>
      </c>
      <c r="O742" t="s">
        <v>9820</v>
      </c>
      <c r="P742" t="s">
        <v>9821</v>
      </c>
      <c r="Q742">
        <v>1</v>
      </c>
      <c r="R742" t="s">
        <v>3397</v>
      </c>
      <c r="AE742" t="s">
        <v>3394</v>
      </c>
      <c r="AK742" t="s">
        <v>3394</v>
      </c>
      <c r="AL742" t="s">
        <v>3394</v>
      </c>
      <c r="AM742" t="s">
        <v>3394</v>
      </c>
      <c r="AN742" t="s">
        <v>3394</v>
      </c>
      <c r="AO742" t="s">
        <v>3394</v>
      </c>
      <c r="AP742" t="s">
        <v>3394</v>
      </c>
      <c r="AQ742" t="s">
        <v>3394</v>
      </c>
      <c r="AR742" t="s">
        <v>3394</v>
      </c>
      <c r="AS742" t="s">
        <v>3394</v>
      </c>
      <c r="AT742" t="s">
        <v>3394</v>
      </c>
      <c r="AU742" t="s">
        <v>3394</v>
      </c>
      <c r="AV742" t="s">
        <v>3394</v>
      </c>
      <c r="AW742" t="s">
        <v>3394</v>
      </c>
      <c r="AX742" t="s">
        <v>3394</v>
      </c>
      <c r="AZ742" t="s">
        <v>3394</v>
      </c>
    </row>
    <row r="743" spans="1:52" x14ac:dyDescent="0.3">
      <c r="A743" s="1" t="s">
        <v>4883</v>
      </c>
      <c r="B743" t="s">
        <v>4884</v>
      </c>
      <c r="C743" t="s">
        <v>486</v>
      </c>
      <c r="D743" t="s">
        <v>4872</v>
      </c>
      <c r="F743" t="s">
        <v>3394</v>
      </c>
      <c r="G743" t="s">
        <v>3393</v>
      </c>
      <c r="H743" t="s">
        <v>3393</v>
      </c>
      <c r="I743" t="s">
        <v>4885</v>
      </c>
      <c r="J743" t="s">
        <v>3395</v>
      </c>
      <c r="K743" t="s">
        <v>3394</v>
      </c>
      <c r="L743" t="s">
        <v>3396</v>
      </c>
      <c r="M743" t="s">
        <v>9820</v>
      </c>
      <c r="N743" t="s">
        <v>9820</v>
      </c>
      <c r="O743" t="s">
        <v>9820</v>
      </c>
      <c r="P743" t="s">
        <v>9821</v>
      </c>
      <c r="Q743">
        <v>1</v>
      </c>
      <c r="R743" t="s">
        <v>3397</v>
      </c>
      <c r="AE743" t="s">
        <v>3394</v>
      </c>
      <c r="AK743" t="s">
        <v>3394</v>
      </c>
      <c r="AL743" t="s">
        <v>3394</v>
      </c>
      <c r="AM743" t="s">
        <v>3394</v>
      </c>
      <c r="AN743" t="s">
        <v>3394</v>
      </c>
      <c r="AO743" t="s">
        <v>3394</v>
      </c>
      <c r="AP743" t="s">
        <v>3394</v>
      </c>
      <c r="AQ743" t="s">
        <v>3394</v>
      </c>
      <c r="AR743" t="s">
        <v>3394</v>
      </c>
      <c r="AS743" t="s">
        <v>3394</v>
      </c>
      <c r="AT743" t="s">
        <v>3394</v>
      </c>
      <c r="AU743" t="s">
        <v>3394</v>
      </c>
      <c r="AV743" t="s">
        <v>3394</v>
      </c>
      <c r="AW743" t="s">
        <v>3394</v>
      </c>
      <c r="AX743" t="s">
        <v>3394</v>
      </c>
      <c r="AZ743" t="s">
        <v>3394</v>
      </c>
    </row>
    <row r="744" spans="1:52" x14ac:dyDescent="0.3">
      <c r="A744" s="1" t="s">
        <v>4886</v>
      </c>
      <c r="B744" t="s">
        <v>4887</v>
      </c>
      <c r="C744" t="s">
        <v>486</v>
      </c>
      <c r="D744" t="s">
        <v>4872</v>
      </c>
      <c r="F744" t="s">
        <v>3394</v>
      </c>
      <c r="G744" t="s">
        <v>3393</v>
      </c>
      <c r="H744" t="s">
        <v>3393</v>
      </c>
      <c r="I744" t="s">
        <v>4888</v>
      </c>
      <c r="J744" t="s">
        <v>3395</v>
      </c>
      <c r="K744" t="s">
        <v>3394</v>
      </c>
      <c r="L744" t="s">
        <v>3396</v>
      </c>
      <c r="M744" t="s">
        <v>9820</v>
      </c>
      <c r="N744" t="s">
        <v>9820</v>
      </c>
      <c r="O744" t="s">
        <v>9820</v>
      </c>
      <c r="P744" t="s">
        <v>9821</v>
      </c>
      <c r="Q744">
        <v>1</v>
      </c>
      <c r="R744" t="s">
        <v>3397</v>
      </c>
      <c r="AE744" t="s">
        <v>3394</v>
      </c>
      <c r="AK744" t="s">
        <v>3394</v>
      </c>
      <c r="AL744" t="s">
        <v>3394</v>
      </c>
      <c r="AM744" t="s">
        <v>3394</v>
      </c>
      <c r="AN744" t="s">
        <v>3394</v>
      </c>
      <c r="AO744" t="s">
        <v>3394</v>
      </c>
      <c r="AP744" t="s">
        <v>3394</v>
      </c>
      <c r="AQ744" t="s">
        <v>3394</v>
      </c>
      <c r="AR744" t="s">
        <v>3394</v>
      </c>
      <c r="AS744" t="s">
        <v>3394</v>
      </c>
      <c r="AT744" t="s">
        <v>3394</v>
      </c>
      <c r="AU744" t="s">
        <v>3394</v>
      </c>
      <c r="AV744" t="s">
        <v>3394</v>
      </c>
      <c r="AW744" t="s">
        <v>3394</v>
      </c>
      <c r="AX744" t="s">
        <v>3394</v>
      </c>
      <c r="AZ744" t="s">
        <v>3394</v>
      </c>
    </row>
    <row r="745" spans="1:52" x14ac:dyDescent="0.3">
      <c r="A745" s="1" t="s">
        <v>4889</v>
      </c>
      <c r="B745" t="s">
        <v>4890</v>
      </c>
      <c r="C745" t="s">
        <v>4891</v>
      </c>
      <c r="D745" t="s">
        <v>4892</v>
      </c>
      <c r="F745" t="s">
        <v>3394</v>
      </c>
      <c r="G745" t="s">
        <v>3394</v>
      </c>
      <c r="H745" t="s">
        <v>3393</v>
      </c>
      <c r="I745" t="s">
        <v>4893</v>
      </c>
      <c r="J745" t="s">
        <v>3395</v>
      </c>
      <c r="K745" t="s">
        <v>3394</v>
      </c>
      <c r="L745" t="s">
        <v>3396</v>
      </c>
      <c r="M745" t="s">
        <v>9820</v>
      </c>
      <c r="N745" t="s">
        <v>9820</v>
      </c>
      <c r="O745" t="s">
        <v>9820</v>
      </c>
      <c r="P745" t="s">
        <v>9821</v>
      </c>
      <c r="Q745">
        <v>1</v>
      </c>
      <c r="R745" t="s">
        <v>3397</v>
      </c>
      <c r="AE745" t="s">
        <v>3394</v>
      </c>
      <c r="AK745" t="s">
        <v>3394</v>
      </c>
      <c r="AL745" t="s">
        <v>3394</v>
      </c>
      <c r="AM745" t="s">
        <v>3394</v>
      </c>
      <c r="AN745" t="s">
        <v>3394</v>
      </c>
      <c r="AO745" t="s">
        <v>3394</v>
      </c>
      <c r="AP745" t="s">
        <v>3394</v>
      </c>
      <c r="AQ745" t="s">
        <v>3394</v>
      </c>
      <c r="AR745" t="s">
        <v>3394</v>
      </c>
      <c r="AS745" t="s">
        <v>3394</v>
      </c>
      <c r="AT745" t="s">
        <v>3394</v>
      </c>
      <c r="AU745" t="s">
        <v>3394</v>
      </c>
      <c r="AV745" t="s">
        <v>3394</v>
      </c>
      <c r="AW745" t="s">
        <v>3394</v>
      </c>
      <c r="AX745" t="s">
        <v>3394</v>
      </c>
      <c r="AZ745" t="s">
        <v>3394</v>
      </c>
    </row>
    <row r="746" spans="1:52" x14ac:dyDescent="0.3">
      <c r="A746" s="1" t="s">
        <v>4894</v>
      </c>
      <c r="B746" t="s">
        <v>9860</v>
      </c>
      <c r="C746" t="s">
        <v>616</v>
      </c>
      <c r="D746" t="s">
        <v>4191</v>
      </c>
      <c r="F746" t="s">
        <v>3393</v>
      </c>
      <c r="G746" t="s">
        <v>3393</v>
      </c>
      <c r="H746" t="s">
        <v>3393</v>
      </c>
      <c r="I746" t="s">
        <v>10436</v>
      </c>
      <c r="J746" t="s">
        <v>3395</v>
      </c>
      <c r="K746" t="s">
        <v>3394</v>
      </c>
      <c r="L746" t="s">
        <v>3396</v>
      </c>
      <c r="M746" t="s">
        <v>9820</v>
      </c>
      <c r="N746" t="s">
        <v>9820</v>
      </c>
      <c r="O746" t="s">
        <v>9820</v>
      </c>
      <c r="P746" t="s">
        <v>9821</v>
      </c>
      <c r="Q746">
        <v>1</v>
      </c>
      <c r="R746" t="s">
        <v>3397</v>
      </c>
      <c r="AE746" t="s">
        <v>3394</v>
      </c>
      <c r="AK746" t="s">
        <v>3394</v>
      </c>
      <c r="AL746" t="s">
        <v>3394</v>
      </c>
      <c r="AM746" t="s">
        <v>3394</v>
      </c>
      <c r="AN746" t="s">
        <v>3394</v>
      </c>
      <c r="AO746" t="s">
        <v>3394</v>
      </c>
      <c r="AP746" t="s">
        <v>3394</v>
      </c>
      <c r="AQ746" t="s">
        <v>3394</v>
      </c>
      <c r="AR746" t="s">
        <v>3394</v>
      </c>
      <c r="AS746" t="s">
        <v>3394</v>
      </c>
      <c r="AT746" t="s">
        <v>3394</v>
      </c>
      <c r="AU746" t="s">
        <v>3394</v>
      </c>
      <c r="AV746" t="s">
        <v>3394</v>
      </c>
      <c r="AW746" t="s">
        <v>3394</v>
      </c>
      <c r="AX746" t="s">
        <v>3394</v>
      </c>
      <c r="AZ746" t="s">
        <v>3394</v>
      </c>
    </row>
    <row r="747" spans="1:52" x14ac:dyDescent="0.3">
      <c r="A747" s="1" t="s">
        <v>4895</v>
      </c>
      <c r="B747" t="s">
        <v>4896</v>
      </c>
      <c r="C747" t="s">
        <v>538</v>
      </c>
      <c r="D747" t="s">
        <v>67</v>
      </c>
      <c r="F747" t="s">
        <v>3393</v>
      </c>
      <c r="G747" t="s">
        <v>3394</v>
      </c>
      <c r="H747" t="s">
        <v>3393</v>
      </c>
      <c r="I747" t="s">
        <v>4897</v>
      </c>
      <c r="J747" t="s">
        <v>3395</v>
      </c>
      <c r="K747" t="s">
        <v>3394</v>
      </c>
      <c r="L747" t="s">
        <v>3396</v>
      </c>
      <c r="M747" t="s">
        <v>9820</v>
      </c>
      <c r="N747" t="s">
        <v>9820</v>
      </c>
      <c r="O747" t="s">
        <v>9820</v>
      </c>
      <c r="P747" t="s">
        <v>9821</v>
      </c>
      <c r="Q747">
        <v>1</v>
      </c>
      <c r="R747" t="s">
        <v>3397</v>
      </c>
      <c r="AE747" t="s">
        <v>3394</v>
      </c>
      <c r="AK747" t="s">
        <v>3394</v>
      </c>
      <c r="AM747" t="s">
        <v>3394</v>
      </c>
      <c r="AN747" t="s">
        <v>3394</v>
      </c>
      <c r="AO747" t="s">
        <v>3394</v>
      </c>
      <c r="AP747" t="s">
        <v>3394</v>
      </c>
      <c r="AQ747" t="s">
        <v>3394</v>
      </c>
      <c r="AR747" t="s">
        <v>3394</v>
      </c>
      <c r="AS747" t="s">
        <v>3394</v>
      </c>
      <c r="AT747" t="s">
        <v>3394</v>
      </c>
      <c r="AU747" t="s">
        <v>3394</v>
      </c>
      <c r="AV747" t="s">
        <v>3394</v>
      </c>
      <c r="AW747" t="s">
        <v>3394</v>
      </c>
      <c r="AX747" t="s">
        <v>3394</v>
      </c>
      <c r="AZ747" t="s">
        <v>3394</v>
      </c>
    </row>
    <row r="748" spans="1:52" x14ac:dyDescent="0.3">
      <c r="A748" s="1" t="s">
        <v>4898</v>
      </c>
      <c r="B748" t="s">
        <v>4899</v>
      </c>
      <c r="C748" t="s">
        <v>538</v>
      </c>
      <c r="D748" t="s">
        <v>67</v>
      </c>
      <c r="F748" t="s">
        <v>3393</v>
      </c>
      <c r="G748" t="s">
        <v>3394</v>
      </c>
      <c r="H748" t="s">
        <v>3393</v>
      </c>
      <c r="I748" t="s">
        <v>4900</v>
      </c>
      <c r="J748" t="s">
        <v>3395</v>
      </c>
      <c r="K748" t="s">
        <v>3394</v>
      </c>
      <c r="L748" t="s">
        <v>3396</v>
      </c>
      <c r="M748" t="s">
        <v>9820</v>
      </c>
      <c r="N748" t="s">
        <v>9820</v>
      </c>
      <c r="O748" t="s">
        <v>9820</v>
      </c>
      <c r="P748" t="s">
        <v>9821</v>
      </c>
      <c r="Q748">
        <v>1</v>
      </c>
      <c r="R748" t="s">
        <v>3397</v>
      </c>
      <c r="AE748" t="s">
        <v>3394</v>
      </c>
      <c r="AK748" t="s">
        <v>3394</v>
      </c>
      <c r="AM748" t="s">
        <v>3394</v>
      </c>
      <c r="AN748" t="s">
        <v>3394</v>
      </c>
      <c r="AO748" t="s">
        <v>3394</v>
      </c>
      <c r="AP748" t="s">
        <v>3394</v>
      </c>
      <c r="AQ748" t="s">
        <v>3394</v>
      </c>
      <c r="AR748" t="s">
        <v>3394</v>
      </c>
      <c r="AS748" t="s">
        <v>3394</v>
      </c>
      <c r="AT748" t="s">
        <v>3394</v>
      </c>
      <c r="AU748" t="s">
        <v>3394</v>
      </c>
      <c r="AV748" t="s">
        <v>3394</v>
      </c>
      <c r="AW748" t="s">
        <v>3394</v>
      </c>
      <c r="AX748" t="s">
        <v>3394</v>
      </c>
      <c r="AZ748" t="s">
        <v>3394</v>
      </c>
    </row>
    <row r="749" spans="1:52" x14ac:dyDescent="0.3">
      <c r="A749" s="1" t="s">
        <v>4901</v>
      </c>
      <c r="B749" t="s">
        <v>4902</v>
      </c>
      <c r="C749" t="s">
        <v>538</v>
      </c>
      <c r="D749" t="s">
        <v>67</v>
      </c>
      <c r="F749" t="s">
        <v>3393</v>
      </c>
      <c r="G749" t="s">
        <v>3394</v>
      </c>
      <c r="H749" t="s">
        <v>3393</v>
      </c>
      <c r="I749" t="s">
        <v>4903</v>
      </c>
      <c r="J749" t="s">
        <v>3395</v>
      </c>
      <c r="K749" t="s">
        <v>3394</v>
      </c>
      <c r="L749" t="s">
        <v>3396</v>
      </c>
      <c r="M749" t="s">
        <v>9820</v>
      </c>
      <c r="N749" t="s">
        <v>9820</v>
      </c>
      <c r="O749" t="s">
        <v>9820</v>
      </c>
      <c r="P749" t="s">
        <v>9821</v>
      </c>
      <c r="Q749">
        <v>1</v>
      </c>
      <c r="R749" t="s">
        <v>3397</v>
      </c>
      <c r="AE749" t="s">
        <v>3394</v>
      </c>
      <c r="AK749" t="s">
        <v>3394</v>
      </c>
      <c r="AM749" t="s">
        <v>3394</v>
      </c>
      <c r="AN749" t="s">
        <v>3394</v>
      </c>
      <c r="AO749" t="s">
        <v>3394</v>
      </c>
      <c r="AP749" t="s">
        <v>3394</v>
      </c>
      <c r="AQ749" t="s">
        <v>3394</v>
      </c>
      <c r="AR749" t="s">
        <v>3394</v>
      </c>
      <c r="AS749" t="s">
        <v>3394</v>
      </c>
      <c r="AT749" t="s">
        <v>3394</v>
      </c>
      <c r="AU749" t="s">
        <v>3394</v>
      </c>
      <c r="AV749" t="s">
        <v>3394</v>
      </c>
      <c r="AW749" t="s">
        <v>3394</v>
      </c>
      <c r="AX749" t="s">
        <v>3394</v>
      </c>
      <c r="AZ749" t="s">
        <v>3394</v>
      </c>
    </row>
    <row r="750" spans="1:52" x14ac:dyDescent="0.3">
      <c r="A750" s="1" t="s">
        <v>4904</v>
      </c>
      <c r="B750" t="s">
        <v>4905</v>
      </c>
      <c r="C750" t="s">
        <v>660</v>
      </c>
      <c r="D750" t="s">
        <v>4833</v>
      </c>
      <c r="F750" t="s">
        <v>3393</v>
      </c>
      <c r="G750" t="s">
        <v>3394</v>
      </c>
      <c r="H750" t="s">
        <v>3393</v>
      </c>
      <c r="I750" t="s">
        <v>4906</v>
      </c>
      <c r="J750" t="s">
        <v>3395</v>
      </c>
      <c r="K750" t="s">
        <v>3394</v>
      </c>
      <c r="L750" t="s">
        <v>3396</v>
      </c>
      <c r="M750" t="s">
        <v>9820</v>
      </c>
      <c r="N750" t="s">
        <v>9820</v>
      </c>
      <c r="O750" t="s">
        <v>9820</v>
      </c>
      <c r="P750" t="s">
        <v>9821</v>
      </c>
      <c r="Q750">
        <v>1</v>
      </c>
      <c r="R750" t="s">
        <v>3397</v>
      </c>
      <c r="AE750" t="s">
        <v>3394</v>
      </c>
      <c r="AK750" t="s">
        <v>3394</v>
      </c>
      <c r="AL750" t="s">
        <v>3394</v>
      </c>
      <c r="AM750" t="s">
        <v>3394</v>
      </c>
      <c r="AN750" t="s">
        <v>3394</v>
      </c>
      <c r="AO750" t="s">
        <v>3394</v>
      </c>
      <c r="AP750" t="s">
        <v>3394</v>
      </c>
      <c r="AQ750" t="s">
        <v>3394</v>
      </c>
      <c r="AR750" t="s">
        <v>3394</v>
      </c>
      <c r="AS750" t="s">
        <v>3394</v>
      </c>
      <c r="AT750" t="s">
        <v>3394</v>
      </c>
      <c r="AU750" t="s">
        <v>3394</v>
      </c>
      <c r="AV750" t="s">
        <v>3394</v>
      </c>
      <c r="AW750" t="s">
        <v>3394</v>
      </c>
      <c r="AX750" t="s">
        <v>3394</v>
      </c>
      <c r="AZ750" t="s">
        <v>3394</v>
      </c>
    </row>
    <row r="751" spans="1:52" x14ac:dyDescent="0.3">
      <c r="A751" s="1" t="s">
        <v>4907</v>
      </c>
      <c r="B751" t="s">
        <v>4908</v>
      </c>
      <c r="C751" t="s">
        <v>660</v>
      </c>
      <c r="D751" t="s">
        <v>4833</v>
      </c>
      <c r="F751" t="s">
        <v>3393</v>
      </c>
      <c r="G751" t="s">
        <v>3394</v>
      </c>
      <c r="H751" t="s">
        <v>3393</v>
      </c>
      <c r="I751" t="s">
        <v>4909</v>
      </c>
      <c r="J751" t="s">
        <v>3395</v>
      </c>
      <c r="K751" t="s">
        <v>3394</v>
      </c>
      <c r="L751" t="s">
        <v>3396</v>
      </c>
      <c r="M751" t="s">
        <v>9820</v>
      </c>
      <c r="N751" t="s">
        <v>9820</v>
      </c>
      <c r="O751" t="s">
        <v>9820</v>
      </c>
      <c r="P751" t="s">
        <v>9821</v>
      </c>
      <c r="Q751">
        <v>1</v>
      </c>
      <c r="R751" t="s">
        <v>3397</v>
      </c>
      <c r="AE751" t="s">
        <v>3394</v>
      </c>
      <c r="AK751" t="s">
        <v>3394</v>
      </c>
      <c r="AL751" t="s">
        <v>3394</v>
      </c>
      <c r="AM751" t="s">
        <v>3394</v>
      </c>
      <c r="AN751" t="s">
        <v>3394</v>
      </c>
      <c r="AO751" t="s">
        <v>3394</v>
      </c>
      <c r="AP751" t="s">
        <v>3394</v>
      </c>
      <c r="AQ751" t="s">
        <v>3394</v>
      </c>
      <c r="AR751" t="s">
        <v>3394</v>
      </c>
      <c r="AS751" t="s">
        <v>3394</v>
      </c>
      <c r="AT751" t="s">
        <v>3394</v>
      </c>
      <c r="AU751" t="s">
        <v>3394</v>
      </c>
      <c r="AV751" t="s">
        <v>3394</v>
      </c>
      <c r="AW751" t="s">
        <v>3394</v>
      </c>
      <c r="AX751" t="s">
        <v>3394</v>
      </c>
      <c r="AZ751" t="s">
        <v>3394</v>
      </c>
    </row>
    <row r="752" spans="1:52" x14ac:dyDescent="0.3">
      <c r="A752" s="1" t="s">
        <v>4910</v>
      </c>
      <c r="B752" t="s">
        <v>4911</v>
      </c>
      <c r="C752" t="s">
        <v>660</v>
      </c>
      <c r="D752" t="s">
        <v>4833</v>
      </c>
      <c r="F752" t="s">
        <v>3393</v>
      </c>
      <c r="G752" t="s">
        <v>3394</v>
      </c>
      <c r="H752" t="s">
        <v>3393</v>
      </c>
      <c r="I752" t="s">
        <v>4912</v>
      </c>
      <c r="J752" t="s">
        <v>3395</v>
      </c>
      <c r="K752" t="s">
        <v>3394</v>
      </c>
      <c r="L752" t="s">
        <v>3396</v>
      </c>
      <c r="M752" t="s">
        <v>9820</v>
      </c>
      <c r="N752" t="s">
        <v>9820</v>
      </c>
      <c r="O752" t="s">
        <v>9820</v>
      </c>
      <c r="P752" t="s">
        <v>9821</v>
      </c>
      <c r="Q752">
        <v>1</v>
      </c>
      <c r="R752" t="s">
        <v>3397</v>
      </c>
      <c r="AE752" t="s">
        <v>3394</v>
      </c>
      <c r="AK752" t="s">
        <v>3394</v>
      </c>
      <c r="AL752" t="s">
        <v>3394</v>
      </c>
      <c r="AM752" t="s">
        <v>3394</v>
      </c>
      <c r="AN752" t="s">
        <v>3394</v>
      </c>
      <c r="AO752" t="s">
        <v>3394</v>
      </c>
      <c r="AP752" t="s">
        <v>3394</v>
      </c>
      <c r="AQ752" t="s">
        <v>3394</v>
      </c>
      <c r="AR752" t="s">
        <v>3394</v>
      </c>
      <c r="AS752" t="s">
        <v>3394</v>
      </c>
      <c r="AT752" t="s">
        <v>3394</v>
      </c>
      <c r="AU752" t="s">
        <v>3394</v>
      </c>
      <c r="AV752" t="s">
        <v>3394</v>
      </c>
      <c r="AW752" t="s">
        <v>3394</v>
      </c>
      <c r="AX752" t="s">
        <v>3394</v>
      </c>
      <c r="AZ752" t="s">
        <v>3394</v>
      </c>
    </row>
    <row r="753" spans="1:52" x14ac:dyDescent="0.3">
      <c r="A753" s="1" t="s">
        <v>4913</v>
      </c>
      <c r="B753" t="s">
        <v>4914</v>
      </c>
      <c r="C753" t="s">
        <v>660</v>
      </c>
      <c r="D753" t="s">
        <v>4833</v>
      </c>
      <c r="F753" t="s">
        <v>3393</v>
      </c>
      <c r="G753" t="s">
        <v>3394</v>
      </c>
      <c r="H753" t="s">
        <v>3393</v>
      </c>
      <c r="I753" t="s">
        <v>4915</v>
      </c>
      <c r="J753" t="s">
        <v>3395</v>
      </c>
      <c r="K753" t="s">
        <v>3394</v>
      </c>
      <c r="L753" t="s">
        <v>3396</v>
      </c>
      <c r="M753" t="s">
        <v>9820</v>
      </c>
      <c r="N753" t="s">
        <v>9820</v>
      </c>
      <c r="O753" t="s">
        <v>9820</v>
      </c>
      <c r="P753" t="s">
        <v>9821</v>
      </c>
      <c r="Q753">
        <v>1</v>
      </c>
      <c r="R753" t="s">
        <v>3397</v>
      </c>
      <c r="AE753" t="s">
        <v>3394</v>
      </c>
      <c r="AK753" t="s">
        <v>3394</v>
      </c>
      <c r="AL753" t="s">
        <v>3394</v>
      </c>
      <c r="AM753" t="s">
        <v>3394</v>
      </c>
      <c r="AN753" t="s">
        <v>3394</v>
      </c>
      <c r="AO753" t="s">
        <v>3394</v>
      </c>
      <c r="AP753" t="s">
        <v>3394</v>
      </c>
      <c r="AQ753" t="s">
        <v>3394</v>
      </c>
      <c r="AR753" t="s">
        <v>3394</v>
      </c>
      <c r="AS753" t="s">
        <v>3394</v>
      </c>
      <c r="AT753" t="s">
        <v>3394</v>
      </c>
      <c r="AU753" t="s">
        <v>3394</v>
      </c>
      <c r="AV753" t="s">
        <v>3394</v>
      </c>
      <c r="AW753" t="s">
        <v>3394</v>
      </c>
      <c r="AX753" t="s">
        <v>3394</v>
      </c>
      <c r="AZ753" t="s">
        <v>3394</v>
      </c>
    </row>
    <row r="754" spans="1:52" x14ac:dyDescent="0.3">
      <c r="A754" s="1" t="s">
        <v>4916</v>
      </c>
      <c r="B754" t="s">
        <v>4917</v>
      </c>
      <c r="C754" t="s">
        <v>660</v>
      </c>
      <c r="D754" t="s">
        <v>4833</v>
      </c>
      <c r="F754" t="s">
        <v>3393</v>
      </c>
      <c r="G754" t="s">
        <v>3394</v>
      </c>
      <c r="H754" t="s">
        <v>3393</v>
      </c>
      <c r="I754" t="s">
        <v>4918</v>
      </c>
      <c r="J754" t="s">
        <v>3395</v>
      </c>
      <c r="K754" t="s">
        <v>3394</v>
      </c>
      <c r="L754" t="s">
        <v>3396</v>
      </c>
      <c r="M754" t="s">
        <v>9820</v>
      </c>
      <c r="N754" t="s">
        <v>9820</v>
      </c>
      <c r="O754" t="s">
        <v>9820</v>
      </c>
      <c r="P754" t="s">
        <v>9821</v>
      </c>
      <c r="Q754">
        <v>1</v>
      </c>
      <c r="R754" t="s">
        <v>3397</v>
      </c>
      <c r="AE754" t="s">
        <v>3394</v>
      </c>
      <c r="AK754" t="s">
        <v>3394</v>
      </c>
      <c r="AL754" t="s">
        <v>3394</v>
      </c>
      <c r="AM754" t="s">
        <v>3394</v>
      </c>
      <c r="AN754" t="s">
        <v>3394</v>
      </c>
      <c r="AO754" t="s">
        <v>3394</v>
      </c>
      <c r="AP754" t="s">
        <v>3394</v>
      </c>
      <c r="AQ754" t="s">
        <v>3394</v>
      </c>
      <c r="AR754" t="s">
        <v>3394</v>
      </c>
      <c r="AS754" t="s">
        <v>3394</v>
      </c>
      <c r="AT754" t="s">
        <v>3394</v>
      </c>
      <c r="AU754" t="s">
        <v>3394</v>
      </c>
      <c r="AV754" t="s">
        <v>3394</v>
      </c>
      <c r="AW754" t="s">
        <v>3394</v>
      </c>
      <c r="AX754" t="s">
        <v>3394</v>
      </c>
      <c r="AZ754" t="s">
        <v>3394</v>
      </c>
    </row>
    <row r="755" spans="1:52" x14ac:dyDescent="0.3">
      <c r="A755" s="1" t="s">
        <v>4919</v>
      </c>
      <c r="B755" t="s">
        <v>4920</v>
      </c>
      <c r="C755" t="s">
        <v>660</v>
      </c>
      <c r="D755" t="s">
        <v>4833</v>
      </c>
      <c r="F755" t="s">
        <v>3393</v>
      </c>
      <c r="G755" t="s">
        <v>3394</v>
      </c>
      <c r="H755" t="s">
        <v>3393</v>
      </c>
      <c r="I755" t="s">
        <v>4921</v>
      </c>
      <c r="J755" t="s">
        <v>3395</v>
      </c>
      <c r="K755" t="s">
        <v>3394</v>
      </c>
      <c r="L755" t="s">
        <v>3396</v>
      </c>
      <c r="M755" t="s">
        <v>9820</v>
      </c>
      <c r="N755" t="s">
        <v>9820</v>
      </c>
      <c r="O755" t="s">
        <v>9820</v>
      </c>
      <c r="P755" t="s">
        <v>9821</v>
      </c>
      <c r="Q755">
        <v>1</v>
      </c>
      <c r="R755" t="s">
        <v>3397</v>
      </c>
      <c r="AE755" t="s">
        <v>3394</v>
      </c>
      <c r="AK755" t="s">
        <v>3394</v>
      </c>
      <c r="AL755" t="s">
        <v>3394</v>
      </c>
      <c r="AM755" t="s">
        <v>3394</v>
      </c>
      <c r="AN755" t="s">
        <v>3394</v>
      </c>
      <c r="AO755" t="s">
        <v>3394</v>
      </c>
      <c r="AP755" t="s">
        <v>3394</v>
      </c>
      <c r="AQ755" t="s">
        <v>3394</v>
      </c>
      <c r="AR755" t="s">
        <v>3394</v>
      </c>
      <c r="AS755" t="s">
        <v>3394</v>
      </c>
      <c r="AT755" t="s">
        <v>3394</v>
      </c>
      <c r="AU755" t="s">
        <v>3394</v>
      </c>
      <c r="AV755" t="s">
        <v>3394</v>
      </c>
      <c r="AW755" t="s">
        <v>3394</v>
      </c>
      <c r="AX755" t="s">
        <v>3394</v>
      </c>
      <c r="AZ755" t="s">
        <v>3394</v>
      </c>
    </row>
    <row r="756" spans="1:52" x14ac:dyDescent="0.3">
      <c r="A756" s="1" t="s">
        <v>4922</v>
      </c>
      <c r="B756" t="s">
        <v>4923</v>
      </c>
      <c r="C756" t="s">
        <v>660</v>
      </c>
      <c r="D756" t="s">
        <v>4833</v>
      </c>
      <c r="F756" t="s">
        <v>3393</v>
      </c>
      <c r="G756" t="s">
        <v>3394</v>
      </c>
      <c r="H756" t="s">
        <v>3393</v>
      </c>
      <c r="I756" t="s">
        <v>4924</v>
      </c>
      <c r="J756" t="s">
        <v>3395</v>
      </c>
      <c r="K756" t="s">
        <v>3394</v>
      </c>
      <c r="L756" t="s">
        <v>3396</v>
      </c>
      <c r="M756" t="s">
        <v>9820</v>
      </c>
      <c r="N756" t="s">
        <v>9820</v>
      </c>
      <c r="O756" t="s">
        <v>9820</v>
      </c>
      <c r="P756" t="s">
        <v>9821</v>
      </c>
      <c r="Q756">
        <v>1</v>
      </c>
      <c r="R756" t="s">
        <v>3397</v>
      </c>
      <c r="AE756" t="s">
        <v>3394</v>
      </c>
      <c r="AK756" t="s">
        <v>3394</v>
      </c>
      <c r="AL756" t="s">
        <v>3394</v>
      </c>
      <c r="AM756" t="s">
        <v>3394</v>
      </c>
      <c r="AN756" t="s">
        <v>3394</v>
      </c>
      <c r="AO756" t="s">
        <v>3394</v>
      </c>
      <c r="AP756" t="s">
        <v>3394</v>
      </c>
      <c r="AQ756" t="s">
        <v>3394</v>
      </c>
      <c r="AR756" t="s">
        <v>3394</v>
      </c>
      <c r="AS756" t="s">
        <v>3394</v>
      </c>
      <c r="AT756" t="s">
        <v>3394</v>
      </c>
      <c r="AU756" t="s">
        <v>3394</v>
      </c>
      <c r="AV756" t="s">
        <v>3394</v>
      </c>
      <c r="AW756" t="s">
        <v>3394</v>
      </c>
      <c r="AX756" t="s">
        <v>3394</v>
      </c>
      <c r="AZ756" t="s">
        <v>3394</v>
      </c>
    </row>
    <row r="757" spans="1:52" x14ac:dyDescent="0.3">
      <c r="A757" s="1" t="s">
        <v>4925</v>
      </c>
      <c r="B757" t="s">
        <v>4926</v>
      </c>
      <c r="C757" t="s">
        <v>660</v>
      </c>
      <c r="D757" t="s">
        <v>4833</v>
      </c>
      <c r="F757" t="s">
        <v>3393</v>
      </c>
      <c r="G757" t="s">
        <v>3394</v>
      </c>
      <c r="H757" t="s">
        <v>3393</v>
      </c>
      <c r="I757" t="s">
        <v>4735</v>
      </c>
      <c r="J757" t="s">
        <v>3395</v>
      </c>
      <c r="K757" t="s">
        <v>3394</v>
      </c>
      <c r="L757" t="s">
        <v>3396</v>
      </c>
      <c r="M757" t="s">
        <v>9820</v>
      </c>
      <c r="N757" t="s">
        <v>9820</v>
      </c>
      <c r="O757" t="s">
        <v>9820</v>
      </c>
      <c r="P757" t="s">
        <v>9821</v>
      </c>
      <c r="Q757">
        <v>1</v>
      </c>
      <c r="R757" t="s">
        <v>3397</v>
      </c>
      <c r="AE757" t="s">
        <v>3394</v>
      </c>
      <c r="AK757" t="s">
        <v>3394</v>
      </c>
      <c r="AL757" t="s">
        <v>3394</v>
      </c>
      <c r="AM757" t="s">
        <v>3394</v>
      </c>
      <c r="AN757" t="s">
        <v>3394</v>
      </c>
      <c r="AO757" t="s">
        <v>3394</v>
      </c>
      <c r="AP757" t="s">
        <v>3394</v>
      </c>
      <c r="AQ757" t="s">
        <v>3394</v>
      </c>
      <c r="AR757" t="s">
        <v>3394</v>
      </c>
      <c r="AS757" t="s">
        <v>3394</v>
      </c>
      <c r="AT757" t="s">
        <v>3394</v>
      </c>
      <c r="AU757" t="s">
        <v>3394</v>
      </c>
      <c r="AV757" t="s">
        <v>3394</v>
      </c>
      <c r="AW757" t="s">
        <v>3394</v>
      </c>
      <c r="AX757" t="s">
        <v>3394</v>
      </c>
      <c r="AZ757" t="s">
        <v>3394</v>
      </c>
    </row>
    <row r="758" spans="1:52" x14ac:dyDescent="0.3">
      <c r="A758" s="1" t="s">
        <v>4927</v>
      </c>
      <c r="B758" t="s">
        <v>4928</v>
      </c>
      <c r="C758" t="s">
        <v>660</v>
      </c>
      <c r="D758" t="s">
        <v>4833</v>
      </c>
      <c r="F758" t="s">
        <v>3393</v>
      </c>
      <c r="G758" t="s">
        <v>3394</v>
      </c>
      <c r="H758" t="s">
        <v>3393</v>
      </c>
      <c r="I758" t="s">
        <v>4929</v>
      </c>
      <c r="J758" t="s">
        <v>3395</v>
      </c>
      <c r="K758" t="s">
        <v>3394</v>
      </c>
      <c r="L758" t="s">
        <v>3396</v>
      </c>
      <c r="M758" t="s">
        <v>9820</v>
      </c>
      <c r="N758" t="s">
        <v>9820</v>
      </c>
      <c r="O758" t="s">
        <v>9820</v>
      </c>
      <c r="P758" t="s">
        <v>9821</v>
      </c>
      <c r="Q758">
        <v>1</v>
      </c>
      <c r="R758" t="s">
        <v>3397</v>
      </c>
      <c r="AE758" t="s">
        <v>3394</v>
      </c>
      <c r="AK758" t="s">
        <v>3394</v>
      </c>
      <c r="AL758" t="s">
        <v>3394</v>
      </c>
      <c r="AM758" t="s">
        <v>3394</v>
      </c>
      <c r="AN758" t="s">
        <v>3394</v>
      </c>
      <c r="AO758" t="s">
        <v>3394</v>
      </c>
      <c r="AP758" t="s">
        <v>3394</v>
      </c>
      <c r="AQ758" t="s">
        <v>3394</v>
      </c>
      <c r="AR758" t="s">
        <v>3394</v>
      </c>
      <c r="AS758" t="s">
        <v>3394</v>
      </c>
      <c r="AT758" t="s">
        <v>3394</v>
      </c>
      <c r="AU758" t="s">
        <v>3394</v>
      </c>
      <c r="AV758" t="s">
        <v>3394</v>
      </c>
      <c r="AW758" t="s">
        <v>3394</v>
      </c>
      <c r="AX758" t="s">
        <v>3394</v>
      </c>
      <c r="AZ758" t="s">
        <v>3394</v>
      </c>
    </row>
    <row r="759" spans="1:52" x14ac:dyDescent="0.3">
      <c r="A759" s="1" t="s">
        <v>4930</v>
      </c>
      <c r="B759" t="s">
        <v>4931</v>
      </c>
      <c r="C759" t="s">
        <v>660</v>
      </c>
      <c r="D759" t="s">
        <v>4833</v>
      </c>
      <c r="F759" t="s">
        <v>3393</v>
      </c>
      <c r="G759" t="s">
        <v>3394</v>
      </c>
      <c r="H759" t="s">
        <v>3393</v>
      </c>
      <c r="I759" t="s">
        <v>4932</v>
      </c>
      <c r="J759" t="s">
        <v>3395</v>
      </c>
      <c r="K759" t="s">
        <v>3394</v>
      </c>
      <c r="L759" t="s">
        <v>3396</v>
      </c>
      <c r="M759" t="s">
        <v>9820</v>
      </c>
      <c r="N759" t="s">
        <v>9820</v>
      </c>
      <c r="O759" t="s">
        <v>9820</v>
      </c>
      <c r="P759" t="s">
        <v>9821</v>
      </c>
      <c r="Q759">
        <v>1</v>
      </c>
      <c r="R759" t="s">
        <v>3397</v>
      </c>
      <c r="AE759" t="s">
        <v>3394</v>
      </c>
      <c r="AK759" t="s">
        <v>3394</v>
      </c>
      <c r="AL759" t="s">
        <v>3394</v>
      </c>
      <c r="AM759" t="s">
        <v>3394</v>
      </c>
      <c r="AN759" t="s">
        <v>3394</v>
      </c>
      <c r="AO759" t="s">
        <v>3394</v>
      </c>
      <c r="AP759" t="s">
        <v>3394</v>
      </c>
      <c r="AQ759" t="s">
        <v>3394</v>
      </c>
      <c r="AR759" t="s">
        <v>3394</v>
      </c>
      <c r="AS759" t="s">
        <v>3394</v>
      </c>
      <c r="AT759" t="s">
        <v>3394</v>
      </c>
      <c r="AU759" t="s">
        <v>3394</v>
      </c>
      <c r="AV759" t="s">
        <v>3394</v>
      </c>
      <c r="AW759" t="s">
        <v>3394</v>
      </c>
      <c r="AX759" t="s">
        <v>3394</v>
      </c>
      <c r="AZ759" t="s">
        <v>3394</v>
      </c>
    </row>
    <row r="760" spans="1:52" x14ac:dyDescent="0.3">
      <c r="A760" s="1" t="s">
        <v>4933</v>
      </c>
      <c r="B760" t="s">
        <v>4934</v>
      </c>
      <c r="C760" t="s">
        <v>660</v>
      </c>
      <c r="D760" t="s">
        <v>4833</v>
      </c>
      <c r="F760" t="s">
        <v>3393</v>
      </c>
      <c r="G760" t="s">
        <v>3394</v>
      </c>
      <c r="H760" t="s">
        <v>3393</v>
      </c>
      <c r="I760" t="s">
        <v>4935</v>
      </c>
      <c r="J760" t="s">
        <v>3395</v>
      </c>
      <c r="K760" t="s">
        <v>3394</v>
      </c>
      <c r="L760" t="s">
        <v>3396</v>
      </c>
      <c r="M760" t="s">
        <v>9820</v>
      </c>
      <c r="N760" t="s">
        <v>9820</v>
      </c>
      <c r="O760" t="s">
        <v>9820</v>
      </c>
      <c r="P760" t="s">
        <v>9821</v>
      </c>
      <c r="Q760">
        <v>1</v>
      </c>
      <c r="R760" t="s">
        <v>3397</v>
      </c>
      <c r="AE760" t="s">
        <v>3394</v>
      </c>
      <c r="AK760" t="s">
        <v>3394</v>
      </c>
      <c r="AL760" t="s">
        <v>3394</v>
      </c>
      <c r="AM760" t="s">
        <v>3394</v>
      </c>
      <c r="AN760" t="s">
        <v>3394</v>
      </c>
      <c r="AO760" t="s">
        <v>3394</v>
      </c>
      <c r="AP760" t="s">
        <v>3394</v>
      </c>
      <c r="AQ760" t="s">
        <v>3394</v>
      </c>
      <c r="AR760" t="s">
        <v>3394</v>
      </c>
      <c r="AS760" t="s">
        <v>3394</v>
      </c>
      <c r="AT760" t="s">
        <v>3394</v>
      </c>
      <c r="AU760" t="s">
        <v>3394</v>
      </c>
      <c r="AV760" t="s">
        <v>3394</v>
      </c>
      <c r="AW760" t="s">
        <v>3394</v>
      </c>
      <c r="AX760" t="s">
        <v>3394</v>
      </c>
      <c r="AZ760" t="s">
        <v>3394</v>
      </c>
    </row>
    <row r="761" spans="1:52" x14ac:dyDescent="0.3">
      <c r="A761" s="1" t="s">
        <v>4936</v>
      </c>
      <c r="B761" t="s">
        <v>4937</v>
      </c>
      <c r="C761" t="s">
        <v>660</v>
      </c>
      <c r="D761" t="s">
        <v>4833</v>
      </c>
      <c r="F761" t="s">
        <v>3393</v>
      </c>
      <c r="G761" t="s">
        <v>3394</v>
      </c>
      <c r="H761" t="s">
        <v>3393</v>
      </c>
      <c r="I761" t="s">
        <v>4938</v>
      </c>
      <c r="J761" t="s">
        <v>3395</v>
      </c>
      <c r="K761" t="s">
        <v>3394</v>
      </c>
      <c r="L761" t="s">
        <v>3396</v>
      </c>
      <c r="M761" t="s">
        <v>9820</v>
      </c>
      <c r="N761" t="s">
        <v>9820</v>
      </c>
      <c r="O761" t="s">
        <v>9820</v>
      </c>
      <c r="P761" t="s">
        <v>9821</v>
      </c>
      <c r="Q761">
        <v>1</v>
      </c>
      <c r="R761" t="s">
        <v>3397</v>
      </c>
      <c r="AE761" t="s">
        <v>3394</v>
      </c>
      <c r="AK761" t="s">
        <v>3394</v>
      </c>
      <c r="AL761" t="s">
        <v>3394</v>
      </c>
      <c r="AM761" t="s">
        <v>3394</v>
      </c>
      <c r="AN761" t="s">
        <v>3394</v>
      </c>
      <c r="AO761" t="s">
        <v>3394</v>
      </c>
      <c r="AP761" t="s">
        <v>3394</v>
      </c>
      <c r="AQ761" t="s">
        <v>3394</v>
      </c>
      <c r="AR761" t="s">
        <v>3394</v>
      </c>
      <c r="AS761" t="s">
        <v>3394</v>
      </c>
      <c r="AT761" t="s">
        <v>3394</v>
      </c>
      <c r="AU761" t="s">
        <v>3394</v>
      </c>
      <c r="AV761" t="s">
        <v>3394</v>
      </c>
      <c r="AW761" t="s">
        <v>3394</v>
      </c>
      <c r="AX761" t="s">
        <v>3394</v>
      </c>
      <c r="AZ761" t="s">
        <v>3394</v>
      </c>
    </row>
    <row r="762" spans="1:52" x14ac:dyDescent="0.3">
      <c r="A762" s="1" t="s">
        <v>4939</v>
      </c>
      <c r="B762" t="s">
        <v>4940</v>
      </c>
      <c r="C762" t="s">
        <v>660</v>
      </c>
      <c r="D762" t="s">
        <v>4833</v>
      </c>
      <c r="F762" t="s">
        <v>3393</v>
      </c>
      <c r="G762" t="s">
        <v>3394</v>
      </c>
      <c r="H762" t="s">
        <v>3393</v>
      </c>
      <c r="I762" t="s">
        <v>4941</v>
      </c>
      <c r="J762" t="s">
        <v>3395</v>
      </c>
      <c r="K762" t="s">
        <v>3394</v>
      </c>
      <c r="L762" t="s">
        <v>3396</v>
      </c>
      <c r="M762" t="s">
        <v>9820</v>
      </c>
      <c r="N762" t="s">
        <v>9820</v>
      </c>
      <c r="O762" t="s">
        <v>9820</v>
      </c>
      <c r="P762" t="s">
        <v>9821</v>
      </c>
      <c r="Q762">
        <v>1</v>
      </c>
      <c r="R762" t="s">
        <v>3397</v>
      </c>
      <c r="AE762" t="s">
        <v>3394</v>
      </c>
      <c r="AK762" t="s">
        <v>3394</v>
      </c>
      <c r="AL762" t="s">
        <v>3394</v>
      </c>
      <c r="AM762" t="s">
        <v>3394</v>
      </c>
      <c r="AN762" t="s">
        <v>3394</v>
      </c>
      <c r="AO762" t="s">
        <v>3394</v>
      </c>
      <c r="AP762" t="s">
        <v>3394</v>
      </c>
      <c r="AQ762" t="s">
        <v>3394</v>
      </c>
      <c r="AR762" t="s">
        <v>3394</v>
      </c>
      <c r="AS762" t="s">
        <v>3394</v>
      </c>
      <c r="AT762" t="s">
        <v>3394</v>
      </c>
      <c r="AU762" t="s">
        <v>3394</v>
      </c>
      <c r="AV762" t="s">
        <v>3394</v>
      </c>
      <c r="AW762" t="s">
        <v>3394</v>
      </c>
      <c r="AX762" t="s">
        <v>3394</v>
      </c>
      <c r="AZ762" t="s">
        <v>3394</v>
      </c>
    </row>
    <row r="763" spans="1:52" x14ac:dyDescent="0.3">
      <c r="A763" s="1" t="s">
        <v>4942</v>
      </c>
      <c r="B763" t="s">
        <v>4943</v>
      </c>
      <c r="C763" t="s">
        <v>660</v>
      </c>
      <c r="D763" t="s">
        <v>4833</v>
      </c>
      <c r="F763" t="s">
        <v>3393</v>
      </c>
      <c r="G763" t="s">
        <v>3394</v>
      </c>
      <c r="H763" t="s">
        <v>3393</v>
      </c>
      <c r="I763" t="s">
        <v>4944</v>
      </c>
      <c r="J763" t="s">
        <v>3395</v>
      </c>
      <c r="K763" t="s">
        <v>3394</v>
      </c>
      <c r="L763" t="s">
        <v>3396</v>
      </c>
      <c r="M763" t="s">
        <v>9820</v>
      </c>
      <c r="N763" t="s">
        <v>9820</v>
      </c>
      <c r="O763" t="s">
        <v>9820</v>
      </c>
      <c r="P763" t="s">
        <v>9821</v>
      </c>
      <c r="Q763">
        <v>1</v>
      </c>
      <c r="R763" t="s">
        <v>3397</v>
      </c>
      <c r="AE763" t="s">
        <v>3394</v>
      </c>
      <c r="AK763" t="s">
        <v>3394</v>
      </c>
      <c r="AL763" t="s">
        <v>3394</v>
      </c>
      <c r="AM763" t="s">
        <v>3394</v>
      </c>
      <c r="AN763" t="s">
        <v>3394</v>
      </c>
      <c r="AO763" t="s">
        <v>3394</v>
      </c>
      <c r="AP763" t="s">
        <v>3394</v>
      </c>
      <c r="AQ763" t="s">
        <v>3394</v>
      </c>
      <c r="AR763" t="s">
        <v>3394</v>
      </c>
      <c r="AS763" t="s">
        <v>3394</v>
      </c>
      <c r="AT763" t="s">
        <v>3394</v>
      </c>
      <c r="AU763" t="s">
        <v>3394</v>
      </c>
      <c r="AV763" t="s">
        <v>3394</v>
      </c>
      <c r="AW763" t="s">
        <v>3394</v>
      </c>
      <c r="AX763" t="s">
        <v>3394</v>
      </c>
      <c r="AZ763" t="s">
        <v>3394</v>
      </c>
    </row>
    <row r="764" spans="1:52" x14ac:dyDescent="0.3">
      <c r="A764" s="1" t="s">
        <v>4945</v>
      </c>
      <c r="B764" t="s">
        <v>4946</v>
      </c>
      <c r="C764" t="s">
        <v>660</v>
      </c>
      <c r="D764" t="s">
        <v>4833</v>
      </c>
      <c r="F764" t="s">
        <v>3393</v>
      </c>
      <c r="G764" t="s">
        <v>3394</v>
      </c>
      <c r="H764" t="s">
        <v>3393</v>
      </c>
      <c r="I764" t="s">
        <v>4947</v>
      </c>
      <c r="J764" t="s">
        <v>3395</v>
      </c>
      <c r="K764" t="s">
        <v>3394</v>
      </c>
      <c r="L764" t="s">
        <v>3396</v>
      </c>
      <c r="M764" t="s">
        <v>9820</v>
      </c>
      <c r="N764" t="s">
        <v>9820</v>
      </c>
      <c r="O764" t="s">
        <v>9820</v>
      </c>
      <c r="P764" t="s">
        <v>9821</v>
      </c>
      <c r="Q764">
        <v>1</v>
      </c>
      <c r="R764" t="s">
        <v>3397</v>
      </c>
      <c r="AE764" t="s">
        <v>3394</v>
      </c>
      <c r="AK764" t="s">
        <v>3394</v>
      </c>
      <c r="AL764" t="s">
        <v>3394</v>
      </c>
      <c r="AM764" t="s">
        <v>3394</v>
      </c>
      <c r="AN764" t="s">
        <v>3394</v>
      </c>
      <c r="AO764" t="s">
        <v>3394</v>
      </c>
      <c r="AP764" t="s">
        <v>3394</v>
      </c>
      <c r="AQ764" t="s">
        <v>3394</v>
      </c>
      <c r="AR764" t="s">
        <v>3394</v>
      </c>
      <c r="AS764" t="s">
        <v>3394</v>
      </c>
      <c r="AT764" t="s">
        <v>3394</v>
      </c>
      <c r="AU764" t="s">
        <v>3394</v>
      </c>
      <c r="AV764" t="s">
        <v>3394</v>
      </c>
      <c r="AW764" t="s">
        <v>3394</v>
      </c>
      <c r="AX764" t="s">
        <v>3394</v>
      </c>
      <c r="AZ764" t="s">
        <v>3394</v>
      </c>
    </row>
    <row r="765" spans="1:52" x14ac:dyDescent="0.3">
      <c r="A765" s="1" t="s">
        <v>4948</v>
      </c>
      <c r="B765" t="s">
        <v>4949</v>
      </c>
      <c r="C765" t="s">
        <v>660</v>
      </c>
      <c r="D765" t="s">
        <v>4833</v>
      </c>
      <c r="F765" t="s">
        <v>3393</v>
      </c>
      <c r="G765" t="s">
        <v>3394</v>
      </c>
      <c r="H765" t="s">
        <v>3393</v>
      </c>
      <c r="I765" t="s">
        <v>4950</v>
      </c>
      <c r="J765" t="s">
        <v>3395</v>
      </c>
      <c r="K765" t="s">
        <v>3394</v>
      </c>
      <c r="L765" t="s">
        <v>3396</v>
      </c>
      <c r="M765" t="s">
        <v>9820</v>
      </c>
      <c r="N765" t="s">
        <v>9820</v>
      </c>
      <c r="O765" t="s">
        <v>9820</v>
      </c>
      <c r="P765" t="s">
        <v>9821</v>
      </c>
      <c r="Q765">
        <v>1</v>
      </c>
      <c r="R765" t="s">
        <v>3397</v>
      </c>
      <c r="AE765" t="s">
        <v>3394</v>
      </c>
      <c r="AK765" t="s">
        <v>3394</v>
      </c>
      <c r="AL765" t="s">
        <v>3394</v>
      </c>
      <c r="AM765" t="s">
        <v>3394</v>
      </c>
      <c r="AN765" t="s">
        <v>3394</v>
      </c>
      <c r="AO765" t="s">
        <v>3394</v>
      </c>
      <c r="AP765" t="s">
        <v>3394</v>
      </c>
      <c r="AQ765" t="s">
        <v>3394</v>
      </c>
      <c r="AR765" t="s">
        <v>3394</v>
      </c>
      <c r="AS765" t="s">
        <v>3394</v>
      </c>
      <c r="AT765" t="s">
        <v>3394</v>
      </c>
      <c r="AU765" t="s">
        <v>3394</v>
      </c>
      <c r="AV765" t="s">
        <v>3394</v>
      </c>
      <c r="AW765" t="s">
        <v>3394</v>
      </c>
      <c r="AX765" t="s">
        <v>3394</v>
      </c>
      <c r="AZ765" t="s">
        <v>3394</v>
      </c>
    </row>
    <row r="766" spans="1:52" x14ac:dyDescent="0.3">
      <c r="A766" s="1" t="s">
        <v>4951</v>
      </c>
      <c r="B766" t="s">
        <v>4952</v>
      </c>
      <c r="C766" t="s">
        <v>660</v>
      </c>
      <c r="D766" t="s">
        <v>4833</v>
      </c>
      <c r="F766" t="s">
        <v>3393</v>
      </c>
      <c r="G766" t="s">
        <v>3394</v>
      </c>
      <c r="H766" t="s">
        <v>3393</v>
      </c>
      <c r="I766" t="s">
        <v>4953</v>
      </c>
      <c r="J766" t="s">
        <v>3395</v>
      </c>
      <c r="K766" t="s">
        <v>3394</v>
      </c>
      <c r="L766" t="s">
        <v>3396</v>
      </c>
      <c r="M766" t="s">
        <v>9820</v>
      </c>
      <c r="N766" t="s">
        <v>9820</v>
      </c>
      <c r="O766" t="s">
        <v>9820</v>
      </c>
      <c r="P766" t="s">
        <v>9821</v>
      </c>
      <c r="Q766">
        <v>1</v>
      </c>
      <c r="R766" t="s">
        <v>3397</v>
      </c>
      <c r="AE766" t="s">
        <v>3394</v>
      </c>
      <c r="AK766" t="s">
        <v>3394</v>
      </c>
      <c r="AL766" t="s">
        <v>3394</v>
      </c>
      <c r="AM766" t="s">
        <v>3394</v>
      </c>
      <c r="AN766" t="s">
        <v>3394</v>
      </c>
      <c r="AO766" t="s">
        <v>3394</v>
      </c>
      <c r="AP766" t="s">
        <v>3394</v>
      </c>
      <c r="AQ766" t="s">
        <v>3394</v>
      </c>
      <c r="AR766" t="s">
        <v>3394</v>
      </c>
      <c r="AS766" t="s">
        <v>3394</v>
      </c>
      <c r="AT766" t="s">
        <v>3394</v>
      </c>
      <c r="AU766" t="s">
        <v>3394</v>
      </c>
      <c r="AV766" t="s">
        <v>3394</v>
      </c>
      <c r="AW766" t="s">
        <v>3394</v>
      </c>
      <c r="AX766" t="s">
        <v>3394</v>
      </c>
      <c r="AZ766" t="s">
        <v>3394</v>
      </c>
    </row>
    <row r="767" spans="1:52" x14ac:dyDescent="0.3">
      <c r="A767" s="1" t="s">
        <v>4954</v>
      </c>
      <c r="B767" t="s">
        <v>1192</v>
      </c>
      <c r="C767" t="s">
        <v>660</v>
      </c>
      <c r="D767" t="s">
        <v>4833</v>
      </c>
      <c r="F767" t="s">
        <v>3393</v>
      </c>
      <c r="G767" t="s">
        <v>3394</v>
      </c>
      <c r="H767" t="s">
        <v>3393</v>
      </c>
      <c r="I767" t="s">
        <v>4955</v>
      </c>
      <c r="J767" t="s">
        <v>3395</v>
      </c>
      <c r="K767" t="s">
        <v>3394</v>
      </c>
      <c r="L767" t="s">
        <v>3396</v>
      </c>
      <c r="M767" t="s">
        <v>9820</v>
      </c>
      <c r="N767" t="s">
        <v>9820</v>
      </c>
      <c r="O767" t="s">
        <v>9820</v>
      </c>
      <c r="P767" t="s">
        <v>9821</v>
      </c>
      <c r="Q767">
        <v>1</v>
      </c>
      <c r="R767" t="s">
        <v>3397</v>
      </c>
      <c r="AE767" t="s">
        <v>3394</v>
      </c>
      <c r="AK767" t="s">
        <v>3394</v>
      </c>
      <c r="AL767" t="s">
        <v>3394</v>
      </c>
      <c r="AM767" t="s">
        <v>3394</v>
      </c>
      <c r="AN767" t="s">
        <v>3394</v>
      </c>
      <c r="AO767" t="s">
        <v>3394</v>
      </c>
      <c r="AP767" t="s">
        <v>3394</v>
      </c>
      <c r="AQ767" t="s">
        <v>3394</v>
      </c>
      <c r="AR767" t="s">
        <v>3394</v>
      </c>
      <c r="AS767" t="s">
        <v>3394</v>
      </c>
      <c r="AT767" t="s">
        <v>3394</v>
      </c>
      <c r="AU767" t="s">
        <v>3394</v>
      </c>
      <c r="AV767" t="s">
        <v>3394</v>
      </c>
      <c r="AW767" t="s">
        <v>3394</v>
      </c>
      <c r="AX767" t="s">
        <v>3394</v>
      </c>
      <c r="AZ767" t="s">
        <v>3394</v>
      </c>
    </row>
    <row r="768" spans="1:52" x14ac:dyDescent="0.3">
      <c r="A768" s="1" t="s">
        <v>4956</v>
      </c>
      <c r="B768" t="s">
        <v>4957</v>
      </c>
      <c r="C768" t="s">
        <v>660</v>
      </c>
      <c r="D768" t="s">
        <v>4833</v>
      </c>
      <c r="F768" t="s">
        <v>3393</v>
      </c>
      <c r="G768" t="s">
        <v>3394</v>
      </c>
      <c r="H768" t="s">
        <v>3393</v>
      </c>
      <c r="I768" t="s">
        <v>4958</v>
      </c>
      <c r="J768" t="s">
        <v>3395</v>
      </c>
      <c r="K768" t="s">
        <v>3394</v>
      </c>
      <c r="L768" t="s">
        <v>3396</v>
      </c>
      <c r="M768" t="s">
        <v>9820</v>
      </c>
      <c r="N768" t="s">
        <v>9820</v>
      </c>
      <c r="O768" t="s">
        <v>9820</v>
      </c>
      <c r="P768" t="s">
        <v>9821</v>
      </c>
      <c r="Q768">
        <v>1</v>
      </c>
      <c r="R768" t="s">
        <v>3397</v>
      </c>
      <c r="AE768" t="s">
        <v>3394</v>
      </c>
      <c r="AK768" t="s">
        <v>3394</v>
      </c>
      <c r="AL768" t="s">
        <v>3394</v>
      </c>
      <c r="AM768" t="s">
        <v>3394</v>
      </c>
      <c r="AN768" t="s">
        <v>3394</v>
      </c>
      <c r="AO768" t="s">
        <v>3394</v>
      </c>
      <c r="AP768" t="s">
        <v>3394</v>
      </c>
      <c r="AQ768" t="s">
        <v>3394</v>
      </c>
      <c r="AR768" t="s">
        <v>3394</v>
      </c>
      <c r="AS768" t="s">
        <v>3394</v>
      </c>
      <c r="AT768" t="s">
        <v>3394</v>
      </c>
      <c r="AU768" t="s">
        <v>3394</v>
      </c>
      <c r="AV768" t="s">
        <v>3394</v>
      </c>
      <c r="AW768" t="s">
        <v>3394</v>
      </c>
      <c r="AX768" t="s">
        <v>3394</v>
      </c>
      <c r="AZ768" t="s">
        <v>3394</v>
      </c>
    </row>
    <row r="769" spans="1:52" x14ac:dyDescent="0.3">
      <c r="A769" s="1" t="s">
        <v>4959</v>
      </c>
      <c r="B769" t="s">
        <v>4960</v>
      </c>
      <c r="C769" t="s">
        <v>660</v>
      </c>
      <c r="D769" t="s">
        <v>4833</v>
      </c>
      <c r="F769" t="s">
        <v>3393</v>
      </c>
      <c r="G769" t="s">
        <v>3394</v>
      </c>
      <c r="H769" t="s">
        <v>3393</v>
      </c>
      <c r="I769" t="s">
        <v>4961</v>
      </c>
      <c r="J769" t="s">
        <v>3395</v>
      </c>
      <c r="K769" t="s">
        <v>3394</v>
      </c>
      <c r="L769" t="s">
        <v>3396</v>
      </c>
      <c r="M769" t="s">
        <v>9820</v>
      </c>
      <c r="N769" t="s">
        <v>9820</v>
      </c>
      <c r="O769" t="s">
        <v>9820</v>
      </c>
      <c r="P769" t="s">
        <v>9821</v>
      </c>
      <c r="Q769">
        <v>1</v>
      </c>
      <c r="R769" t="s">
        <v>3397</v>
      </c>
      <c r="AE769" t="s">
        <v>3394</v>
      </c>
      <c r="AK769" t="s">
        <v>3394</v>
      </c>
      <c r="AL769" t="s">
        <v>3394</v>
      </c>
      <c r="AM769" t="s">
        <v>3394</v>
      </c>
      <c r="AN769" t="s">
        <v>3394</v>
      </c>
      <c r="AO769" t="s">
        <v>3394</v>
      </c>
      <c r="AP769" t="s">
        <v>3394</v>
      </c>
      <c r="AQ769" t="s">
        <v>3394</v>
      </c>
      <c r="AR769" t="s">
        <v>3394</v>
      </c>
      <c r="AS769" t="s">
        <v>3394</v>
      </c>
      <c r="AT769" t="s">
        <v>3394</v>
      </c>
      <c r="AU769" t="s">
        <v>3394</v>
      </c>
      <c r="AV769" t="s">
        <v>3394</v>
      </c>
      <c r="AW769" t="s">
        <v>3394</v>
      </c>
      <c r="AX769" t="s">
        <v>3394</v>
      </c>
      <c r="AZ769" t="s">
        <v>3394</v>
      </c>
    </row>
    <row r="770" spans="1:52" x14ac:dyDescent="0.3">
      <c r="A770" s="1" t="s">
        <v>4962</v>
      </c>
      <c r="B770" t="s">
        <v>1201</v>
      </c>
      <c r="C770" t="s">
        <v>660</v>
      </c>
      <c r="D770" t="s">
        <v>4833</v>
      </c>
      <c r="F770" t="s">
        <v>3393</v>
      </c>
      <c r="G770" t="s">
        <v>3394</v>
      </c>
      <c r="H770" t="s">
        <v>3393</v>
      </c>
      <c r="I770" t="s">
        <v>4963</v>
      </c>
      <c r="J770" t="s">
        <v>3395</v>
      </c>
      <c r="K770" t="s">
        <v>3394</v>
      </c>
      <c r="L770" t="s">
        <v>3396</v>
      </c>
      <c r="M770" t="s">
        <v>9820</v>
      </c>
      <c r="N770" t="s">
        <v>9820</v>
      </c>
      <c r="O770" t="s">
        <v>9820</v>
      </c>
      <c r="P770" t="s">
        <v>9821</v>
      </c>
      <c r="Q770">
        <v>1</v>
      </c>
      <c r="R770" t="s">
        <v>3397</v>
      </c>
      <c r="AE770" t="s">
        <v>3394</v>
      </c>
      <c r="AK770" t="s">
        <v>3394</v>
      </c>
      <c r="AL770" t="s">
        <v>3394</v>
      </c>
      <c r="AM770" t="s">
        <v>3394</v>
      </c>
      <c r="AN770" t="s">
        <v>3394</v>
      </c>
      <c r="AO770" t="s">
        <v>3394</v>
      </c>
      <c r="AP770" t="s">
        <v>3394</v>
      </c>
      <c r="AQ770" t="s">
        <v>3394</v>
      </c>
      <c r="AR770" t="s">
        <v>3394</v>
      </c>
      <c r="AS770" t="s">
        <v>3394</v>
      </c>
      <c r="AT770" t="s">
        <v>3394</v>
      </c>
      <c r="AU770" t="s">
        <v>3394</v>
      </c>
      <c r="AV770" t="s">
        <v>3394</v>
      </c>
      <c r="AW770" t="s">
        <v>3394</v>
      </c>
      <c r="AX770" t="s">
        <v>3394</v>
      </c>
      <c r="AZ770" t="s">
        <v>3394</v>
      </c>
    </row>
    <row r="771" spans="1:52" x14ac:dyDescent="0.3">
      <c r="A771" s="1" t="s">
        <v>4964</v>
      </c>
      <c r="B771" t="s">
        <v>4965</v>
      </c>
      <c r="C771" t="s">
        <v>660</v>
      </c>
      <c r="D771" t="s">
        <v>4833</v>
      </c>
      <c r="F771" t="s">
        <v>3393</v>
      </c>
      <c r="G771" t="s">
        <v>3394</v>
      </c>
      <c r="H771" t="s">
        <v>3393</v>
      </c>
      <c r="I771" t="s">
        <v>4966</v>
      </c>
      <c r="J771" t="s">
        <v>3395</v>
      </c>
      <c r="K771" t="s">
        <v>3394</v>
      </c>
      <c r="L771" t="s">
        <v>3396</v>
      </c>
      <c r="M771" t="s">
        <v>9820</v>
      </c>
      <c r="N771" t="s">
        <v>9820</v>
      </c>
      <c r="O771" t="s">
        <v>9820</v>
      </c>
      <c r="P771" t="s">
        <v>9821</v>
      </c>
      <c r="Q771">
        <v>1</v>
      </c>
      <c r="R771" t="s">
        <v>3397</v>
      </c>
      <c r="AE771" t="s">
        <v>3394</v>
      </c>
      <c r="AK771" t="s">
        <v>3394</v>
      </c>
      <c r="AL771" t="s">
        <v>3394</v>
      </c>
      <c r="AM771" t="s">
        <v>3394</v>
      </c>
      <c r="AN771" t="s">
        <v>3394</v>
      </c>
      <c r="AO771" t="s">
        <v>3394</v>
      </c>
      <c r="AP771" t="s">
        <v>3394</v>
      </c>
      <c r="AQ771" t="s">
        <v>3394</v>
      </c>
      <c r="AR771" t="s">
        <v>3394</v>
      </c>
      <c r="AS771" t="s">
        <v>3394</v>
      </c>
      <c r="AT771" t="s">
        <v>3394</v>
      </c>
      <c r="AU771" t="s">
        <v>3394</v>
      </c>
      <c r="AV771" t="s">
        <v>3394</v>
      </c>
      <c r="AW771" t="s">
        <v>3394</v>
      </c>
      <c r="AX771" t="s">
        <v>3394</v>
      </c>
      <c r="AZ771" t="s">
        <v>3394</v>
      </c>
    </row>
    <row r="772" spans="1:52" x14ac:dyDescent="0.3">
      <c r="A772" s="1" t="s">
        <v>4967</v>
      </c>
      <c r="B772" t="s">
        <v>4968</v>
      </c>
      <c r="C772" t="s">
        <v>660</v>
      </c>
      <c r="D772" t="s">
        <v>4833</v>
      </c>
      <c r="F772" t="s">
        <v>3393</v>
      </c>
      <c r="G772" t="s">
        <v>3394</v>
      </c>
      <c r="H772" t="s">
        <v>3393</v>
      </c>
      <c r="I772" t="s">
        <v>4969</v>
      </c>
      <c r="J772" t="s">
        <v>3395</v>
      </c>
      <c r="K772" t="s">
        <v>3394</v>
      </c>
      <c r="L772" t="s">
        <v>3396</v>
      </c>
      <c r="M772" t="s">
        <v>9820</v>
      </c>
      <c r="N772" t="s">
        <v>9820</v>
      </c>
      <c r="O772" t="s">
        <v>9820</v>
      </c>
      <c r="P772" t="s">
        <v>9821</v>
      </c>
      <c r="Q772">
        <v>1</v>
      </c>
      <c r="R772" t="s">
        <v>3397</v>
      </c>
      <c r="AE772" t="s">
        <v>3394</v>
      </c>
      <c r="AK772" t="s">
        <v>3394</v>
      </c>
      <c r="AL772" t="s">
        <v>3394</v>
      </c>
      <c r="AM772" t="s">
        <v>3394</v>
      </c>
      <c r="AN772" t="s">
        <v>3394</v>
      </c>
      <c r="AO772" t="s">
        <v>3394</v>
      </c>
      <c r="AP772" t="s">
        <v>3394</v>
      </c>
      <c r="AQ772" t="s">
        <v>3394</v>
      </c>
      <c r="AR772" t="s">
        <v>3394</v>
      </c>
      <c r="AS772" t="s">
        <v>3394</v>
      </c>
      <c r="AT772" t="s">
        <v>3394</v>
      </c>
      <c r="AU772" t="s">
        <v>3394</v>
      </c>
      <c r="AV772" t="s">
        <v>3394</v>
      </c>
      <c r="AW772" t="s">
        <v>3394</v>
      </c>
      <c r="AX772" t="s">
        <v>3394</v>
      </c>
      <c r="AZ772" t="s">
        <v>3394</v>
      </c>
    </row>
    <row r="773" spans="1:52" x14ac:dyDescent="0.3">
      <c r="A773" s="1" t="s">
        <v>4970</v>
      </c>
      <c r="B773" t="s">
        <v>4971</v>
      </c>
      <c r="C773" t="s">
        <v>660</v>
      </c>
      <c r="D773" t="s">
        <v>4833</v>
      </c>
      <c r="F773" t="s">
        <v>3393</v>
      </c>
      <c r="G773" t="s">
        <v>3394</v>
      </c>
      <c r="H773" t="s">
        <v>3393</v>
      </c>
      <c r="I773" t="s">
        <v>4972</v>
      </c>
      <c r="J773" t="s">
        <v>3395</v>
      </c>
      <c r="K773" t="s">
        <v>3394</v>
      </c>
      <c r="L773" t="s">
        <v>3396</v>
      </c>
      <c r="M773" t="s">
        <v>9820</v>
      </c>
      <c r="N773" t="s">
        <v>9820</v>
      </c>
      <c r="O773" t="s">
        <v>9820</v>
      </c>
      <c r="P773" t="s">
        <v>9821</v>
      </c>
      <c r="Q773">
        <v>1</v>
      </c>
      <c r="R773" t="s">
        <v>3397</v>
      </c>
      <c r="AE773" t="s">
        <v>3394</v>
      </c>
      <c r="AK773" t="s">
        <v>3394</v>
      </c>
      <c r="AL773" t="s">
        <v>3394</v>
      </c>
      <c r="AM773" t="s">
        <v>3394</v>
      </c>
      <c r="AN773" t="s">
        <v>3394</v>
      </c>
      <c r="AO773" t="s">
        <v>3394</v>
      </c>
      <c r="AP773" t="s">
        <v>3394</v>
      </c>
      <c r="AQ773" t="s">
        <v>3394</v>
      </c>
      <c r="AR773" t="s">
        <v>3394</v>
      </c>
      <c r="AS773" t="s">
        <v>3394</v>
      </c>
      <c r="AT773" t="s">
        <v>3394</v>
      </c>
      <c r="AU773" t="s">
        <v>3394</v>
      </c>
      <c r="AV773" t="s">
        <v>3394</v>
      </c>
      <c r="AW773" t="s">
        <v>3394</v>
      </c>
      <c r="AX773" t="s">
        <v>3394</v>
      </c>
      <c r="AZ773" t="s">
        <v>3394</v>
      </c>
    </row>
    <row r="774" spans="1:52" x14ac:dyDescent="0.3">
      <c r="A774" s="1" t="s">
        <v>4973</v>
      </c>
      <c r="B774" t="s">
        <v>4845</v>
      </c>
      <c r="C774" t="s">
        <v>660</v>
      </c>
      <c r="D774" t="s">
        <v>4833</v>
      </c>
      <c r="F774" t="s">
        <v>3393</v>
      </c>
      <c r="G774" t="s">
        <v>3394</v>
      </c>
      <c r="H774" t="s">
        <v>3393</v>
      </c>
      <c r="I774" t="s">
        <v>4974</v>
      </c>
      <c r="J774" t="s">
        <v>3395</v>
      </c>
      <c r="K774" t="s">
        <v>3394</v>
      </c>
      <c r="L774" t="s">
        <v>3396</v>
      </c>
      <c r="M774" t="s">
        <v>9820</v>
      </c>
      <c r="N774" t="s">
        <v>9820</v>
      </c>
      <c r="O774" t="s">
        <v>9820</v>
      </c>
      <c r="P774" t="s">
        <v>9821</v>
      </c>
      <c r="Q774">
        <v>1</v>
      </c>
      <c r="R774" t="s">
        <v>3397</v>
      </c>
      <c r="AE774" t="s">
        <v>3394</v>
      </c>
      <c r="AK774" t="s">
        <v>3394</v>
      </c>
      <c r="AL774" t="s">
        <v>3394</v>
      </c>
      <c r="AM774" t="s">
        <v>3394</v>
      </c>
      <c r="AN774" t="s">
        <v>3394</v>
      </c>
      <c r="AO774" t="s">
        <v>3394</v>
      </c>
      <c r="AP774" t="s">
        <v>3394</v>
      </c>
      <c r="AQ774" t="s">
        <v>3394</v>
      </c>
      <c r="AR774" t="s">
        <v>3394</v>
      </c>
      <c r="AS774" t="s">
        <v>3394</v>
      </c>
      <c r="AT774" t="s">
        <v>3394</v>
      </c>
      <c r="AU774" t="s">
        <v>3394</v>
      </c>
      <c r="AV774" t="s">
        <v>3394</v>
      </c>
      <c r="AW774" t="s">
        <v>3394</v>
      </c>
      <c r="AX774" t="s">
        <v>3394</v>
      </c>
      <c r="AZ774" t="s">
        <v>3394</v>
      </c>
    </row>
    <row r="775" spans="1:52" x14ac:dyDescent="0.3">
      <c r="A775" s="1" t="s">
        <v>4975</v>
      </c>
      <c r="B775" t="s">
        <v>4976</v>
      </c>
      <c r="C775" t="s">
        <v>380</v>
      </c>
      <c r="D775" t="s">
        <v>4528</v>
      </c>
      <c r="F775" t="s">
        <v>3393</v>
      </c>
      <c r="G775" t="s">
        <v>3394</v>
      </c>
      <c r="H775" t="s">
        <v>3393</v>
      </c>
      <c r="I775" t="s">
        <v>4977</v>
      </c>
      <c r="J775" t="s">
        <v>3395</v>
      </c>
      <c r="K775" t="s">
        <v>3394</v>
      </c>
      <c r="L775" t="s">
        <v>3396</v>
      </c>
      <c r="M775" t="s">
        <v>9820</v>
      </c>
      <c r="N775" t="s">
        <v>9820</v>
      </c>
      <c r="O775" t="s">
        <v>9820</v>
      </c>
      <c r="P775" t="s">
        <v>9821</v>
      </c>
      <c r="Q775">
        <v>1</v>
      </c>
      <c r="R775" t="s">
        <v>3397</v>
      </c>
      <c r="AE775" t="s">
        <v>3394</v>
      </c>
      <c r="AK775" t="s">
        <v>3394</v>
      </c>
      <c r="AL775" t="s">
        <v>3394</v>
      </c>
      <c r="AM775" t="s">
        <v>3394</v>
      </c>
      <c r="AN775" t="s">
        <v>3394</v>
      </c>
      <c r="AO775" t="s">
        <v>3394</v>
      </c>
      <c r="AP775" t="s">
        <v>3394</v>
      </c>
      <c r="AQ775" t="s">
        <v>3394</v>
      </c>
      <c r="AR775" t="s">
        <v>3394</v>
      </c>
      <c r="AS775" t="s">
        <v>3394</v>
      </c>
      <c r="AT775" t="s">
        <v>3394</v>
      </c>
      <c r="AU775" t="s">
        <v>3394</v>
      </c>
      <c r="AV775" t="s">
        <v>3394</v>
      </c>
      <c r="AW775" t="s">
        <v>3394</v>
      </c>
      <c r="AX775" t="s">
        <v>3394</v>
      </c>
      <c r="AZ775" t="s">
        <v>3394</v>
      </c>
    </row>
    <row r="776" spans="1:52" x14ac:dyDescent="0.3">
      <c r="A776" s="1" t="s">
        <v>4978</v>
      </c>
      <c r="B776" t="s">
        <v>4979</v>
      </c>
      <c r="C776" t="s">
        <v>4891</v>
      </c>
      <c r="D776" t="s">
        <v>4892</v>
      </c>
      <c r="F776" t="s">
        <v>3394</v>
      </c>
      <c r="G776" t="s">
        <v>3393</v>
      </c>
      <c r="H776" t="s">
        <v>3393</v>
      </c>
      <c r="I776" t="s">
        <v>4980</v>
      </c>
      <c r="J776" t="s">
        <v>3395</v>
      </c>
      <c r="K776" t="s">
        <v>3394</v>
      </c>
      <c r="L776" t="s">
        <v>3396</v>
      </c>
      <c r="M776" t="s">
        <v>9820</v>
      </c>
      <c r="N776" t="s">
        <v>9820</v>
      </c>
      <c r="O776" t="s">
        <v>9820</v>
      </c>
      <c r="P776" t="s">
        <v>9821</v>
      </c>
      <c r="Q776">
        <v>1</v>
      </c>
      <c r="R776" t="s">
        <v>3397</v>
      </c>
      <c r="AE776" t="s">
        <v>3394</v>
      </c>
      <c r="AK776" t="s">
        <v>3394</v>
      </c>
      <c r="AL776" t="s">
        <v>3394</v>
      </c>
      <c r="AM776" t="s">
        <v>3394</v>
      </c>
      <c r="AN776" t="s">
        <v>3394</v>
      </c>
      <c r="AO776" t="s">
        <v>3394</v>
      </c>
      <c r="AP776" t="s">
        <v>3394</v>
      </c>
      <c r="AQ776" t="s">
        <v>3394</v>
      </c>
      <c r="AR776" t="s">
        <v>3394</v>
      </c>
      <c r="AS776" t="s">
        <v>3394</v>
      </c>
      <c r="AT776" t="s">
        <v>3394</v>
      </c>
      <c r="AU776" t="s">
        <v>3394</v>
      </c>
      <c r="AV776" t="s">
        <v>3394</v>
      </c>
      <c r="AW776" t="s">
        <v>3394</v>
      </c>
      <c r="AX776" t="s">
        <v>3394</v>
      </c>
      <c r="AZ776" t="s">
        <v>3394</v>
      </c>
    </row>
    <row r="777" spans="1:52" x14ac:dyDescent="0.3">
      <c r="A777" s="1" t="s">
        <v>4981</v>
      </c>
      <c r="B777" t="s">
        <v>4982</v>
      </c>
      <c r="C777" t="s">
        <v>4983</v>
      </c>
      <c r="D777" t="s">
        <v>62</v>
      </c>
      <c r="F777" t="s">
        <v>3394</v>
      </c>
      <c r="G777" t="s">
        <v>3394</v>
      </c>
      <c r="H777" t="s">
        <v>3393</v>
      </c>
      <c r="I777" t="s">
        <v>4984</v>
      </c>
      <c r="J777" t="s">
        <v>3395</v>
      </c>
      <c r="K777" t="s">
        <v>3394</v>
      </c>
      <c r="L777" t="s">
        <v>3396</v>
      </c>
      <c r="M777" t="s">
        <v>9820</v>
      </c>
      <c r="N777" t="s">
        <v>9820</v>
      </c>
      <c r="O777" t="s">
        <v>9820</v>
      </c>
      <c r="P777" t="s">
        <v>9821</v>
      </c>
      <c r="Q777">
        <v>1</v>
      </c>
      <c r="R777" t="s">
        <v>3397</v>
      </c>
      <c r="AE777" t="s">
        <v>3394</v>
      </c>
      <c r="AK777" t="s">
        <v>3394</v>
      </c>
      <c r="AL777" t="s">
        <v>3394</v>
      </c>
      <c r="AM777" t="s">
        <v>3394</v>
      </c>
      <c r="AN777" t="s">
        <v>3394</v>
      </c>
      <c r="AO777" t="s">
        <v>3394</v>
      </c>
      <c r="AP777" t="s">
        <v>3394</v>
      </c>
      <c r="AQ777" t="s">
        <v>3394</v>
      </c>
      <c r="AR777" t="s">
        <v>3394</v>
      </c>
      <c r="AS777" t="s">
        <v>3394</v>
      </c>
      <c r="AT777" t="s">
        <v>3394</v>
      </c>
      <c r="AU777" t="s">
        <v>3394</v>
      </c>
      <c r="AV777" t="s">
        <v>3394</v>
      </c>
      <c r="AW777" t="s">
        <v>3394</v>
      </c>
      <c r="AX777" t="s">
        <v>3394</v>
      </c>
      <c r="AZ777" t="s">
        <v>3394</v>
      </c>
    </row>
    <row r="778" spans="1:52" x14ac:dyDescent="0.3">
      <c r="A778" s="1" t="s">
        <v>4985</v>
      </c>
      <c r="B778" t="s">
        <v>4986</v>
      </c>
      <c r="C778" t="s">
        <v>4987</v>
      </c>
      <c r="D778" t="s">
        <v>4988</v>
      </c>
      <c r="F778" t="s">
        <v>3394</v>
      </c>
      <c r="G778" t="s">
        <v>3394</v>
      </c>
      <c r="H778" t="s">
        <v>3393</v>
      </c>
      <c r="I778" t="s">
        <v>4989</v>
      </c>
      <c r="J778" t="s">
        <v>3395</v>
      </c>
      <c r="K778" t="s">
        <v>3394</v>
      </c>
      <c r="L778" t="s">
        <v>3396</v>
      </c>
      <c r="M778" t="s">
        <v>9820</v>
      </c>
      <c r="N778" t="s">
        <v>9820</v>
      </c>
      <c r="O778" t="s">
        <v>9820</v>
      </c>
      <c r="P778" t="s">
        <v>9821</v>
      </c>
      <c r="Q778">
        <v>1</v>
      </c>
      <c r="R778" t="s">
        <v>3397</v>
      </c>
      <c r="AE778" t="s">
        <v>3394</v>
      </c>
      <c r="AK778" t="s">
        <v>3394</v>
      </c>
      <c r="AL778" t="s">
        <v>3394</v>
      </c>
      <c r="AM778" t="s">
        <v>3394</v>
      </c>
      <c r="AN778" t="s">
        <v>3394</v>
      </c>
      <c r="AO778" t="s">
        <v>3394</v>
      </c>
      <c r="AP778" t="s">
        <v>3394</v>
      </c>
      <c r="AQ778" t="s">
        <v>3394</v>
      </c>
      <c r="AR778" t="s">
        <v>3394</v>
      </c>
      <c r="AS778" t="s">
        <v>3394</v>
      </c>
      <c r="AT778" t="s">
        <v>3394</v>
      </c>
      <c r="AU778" t="s">
        <v>3394</v>
      </c>
      <c r="AV778" t="s">
        <v>3394</v>
      </c>
      <c r="AW778" t="s">
        <v>3394</v>
      </c>
      <c r="AX778" t="s">
        <v>3394</v>
      </c>
      <c r="AZ778" t="s">
        <v>3394</v>
      </c>
    </row>
    <row r="779" spans="1:52" x14ac:dyDescent="0.3">
      <c r="A779" s="1" t="s">
        <v>4990</v>
      </c>
      <c r="B779" t="s">
        <v>4991</v>
      </c>
      <c r="C779" t="s">
        <v>277</v>
      </c>
      <c r="D779" t="s">
        <v>4307</v>
      </c>
      <c r="F779" t="s">
        <v>3393</v>
      </c>
      <c r="G779" t="s">
        <v>3393</v>
      </c>
      <c r="H779" t="s">
        <v>3393</v>
      </c>
      <c r="I779" t="s">
        <v>4992</v>
      </c>
      <c r="J779" t="s">
        <v>3395</v>
      </c>
      <c r="K779" t="s">
        <v>3394</v>
      </c>
      <c r="L779" t="s">
        <v>3396</v>
      </c>
      <c r="M779" t="s">
        <v>9820</v>
      </c>
      <c r="N779" t="s">
        <v>9820</v>
      </c>
      <c r="O779" t="s">
        <v>9820</v>
      </c>
      <c r="P779" t="s">
        <v>9821</v>
      </c>
      <c r="Q779">
        <v>1</v>
      </c>
      <c r="R779" t="s">
        <v>3397</v>
      </c>
      <c r="AE779" t="s">
        <v>3394</v>
      </c>
      <c r="AK779" t="s">
        <v>3394</v>
      </c>
      <c r="AL779" t="s">
        <v>3394</v>
      </c>
      <c r="AM779" t="s">
        <v>3394</v>
      </c>
      <c r="AN779" t="s">
        <v>3394</v>
      </c>
      <c r="AO779" t="s">
        <v>3394</v>
      </c>
      <c r="AP779" t="s">
        <v>3394</v>
      </c>
      <c r="AQ779" t="s">
        <v>3394</v>
      </c>
      <c r="AR779" t="s">
        <v>3394</v>
      </c>
      <c r="AS779" t="s">
        <v>3394</v>
      </c>
      <c r="AT779" t="s">
        <v>3394</v>
      </c>
      <c r="AU779" t="s">
        <v>3394</v>
      </c>
      <c r="AV779" t="s">
        <v>3394</v>
      </c>
      <c r="AW779" t="s">
        <v>3394</v>
      </c>
      <c r="AX779" t="s">
        <v>3394</v>
      </c>
      <c r="AZ779" t="s">
        <v>3394</v>
      </c>
    </row>
    <row r="780" spans="1:52" x14ac:dyDescent="0.3">
      <c r="A780" s="1" t="s">
        <v>4993</v>
      </c>
      <c r="B780" t="s">
        <v>4994</v>
      </c>
      <c r="C780" t="s">
        <v>486</v>
      </c>
      <c r="D780" t="s">
        <v>4872</v>
      </c>
      <c r="F780" t="s">
        <v>3394</v>
      </c>
      <c r="G780" t="s">
        <v>3393</v>
      </c>
      <c r="H780" t="s">
        <v>3393</v>
      </c>
      <c r="I780" t="s">
        <v>4995</v>
      </c>
      <c r="J780" t="s">
        <v>3395</v>
      </c>
      <c r="K780" t="s">
        <v>3394</v>
      </c>
      <c r="L780" t="s">
        <v>3396</v>
      </c>
      <c r="M780" t="s">
        <v>9820</v>
      </c>
      <c r="N780" t="s">
        <v>9820</v>
      </c>
      <c r="O780" t="s">
        <v>9820</v>
      </c>
      <c r="P780" t="s">
        <v>9821</v>
      </c>
      <c r="Q780">
        <v>1</v>
      </c>
      <c r="R780" t="s">
        <v>3397</v>
      </c>
      <c r="AE780" t="s">
        <v>3394</v>
      </c>
      <c r="AK780" t="s">
        <v>3394</v>
      </c>
      <c r="AL780" t="s">
        <v>3394</v>
      </c>
      <c r="AM780" t="s">
        <v>3394</v>
      </c>
      <c r="AN780" t="s">
        <v>3394</v>
      </c>
      <c r="AO780" t="s">
        <v>3394</v>
      </c>
      <c r="AP780" t="s">
        <v>3394</v>
      </c>
      <c r="AQ780" t="s">
        <v>3394</v>
      </c>
      <c r="AR780" t="s">
        <v>3394</v>
      </c>
      <c r="AS780" t="s">
        <v>3394</v>
      </c>
      <c r="AT780" t="s">
        <v>3394</v>
      </c>
      <c r="AU780" t="s">
        <v>3394</v>
      </c>
      <c r="AV780" t="s">
        <v>3394</v>
      </c>
      <c r="AW780" t="s">
        <v>3394</v>
      </c>
      <c r="AX780" t="s">
        <v>3394</v>
      </c>
      <c r="AZ780" t="s">
        <v>3394</v>
      </c>
    </row>
    <row r="781" spans="1:52" x14ac:dyDescent="0.3">
      <c r="A781" s="1" t="s">
        <v>4996</v>
      </c>
      <c r="B781" t="s">
        <v>4997</v>
      </c>
      <c r="C781" t="s">
        <v>616</v>
      </c>
      <c r="D781" t="s">
        <v>4191</v>
      </c>
      <c r="F781" t="s">
        <v>3393</v>
      </c>
      <c r="G781" t="s">
        <v>3394</v>
      </c>
      <c r="H781" t="s">
        <v>3393</v>
      </c>
      <c r="I781" t="s">
        <v>4998</v>
      </c>
      <c r="J781" t="s">
        <v>3395</v>
      </c>
      <c r="K781" t="s">
        <v>3394</v>
      </c>
      <c r="L781" t="s">
        <v>3396</v>
      </c>
      <c r="M781" t="s">
        <v>9820</v>
      </c>
      <c r="N781" t="s">
        <v>9820</v>
      </c>
      <c r="O781" t="s">
        <v>9820</v>
      </c>
      <c r="P781" t="s">
        <v>9821</v>
      </c>
      <c r="Q781">
        <v>1</v>
      </c>
      <c r="R781" t="s">
        <v>3397</v>
      </c>
      <c r="AE781" t="s">
        <v>3394</v>
      </c>
      <c r="AK781" t="s">
        <v>3394</v>
      </c>
      <c r="AL781" t="s">
        <v>3394</v>
      </c>
      <c r="AM781" t="s">
        <v>3394</v>
      </c>
      <c r="AN781" t="s">
        <v>3394</v>
      </c>
      <c r="AO781" t="s">
        <v>3394</v>
      </c>
      <c r="AP781" t="s">
        <v>3394</v>
      </c>
      <c r="AQ781" t="s">
        <v>3394</v>
      </c>
      <c r="AR781" t="s">
        <v>3394</v>
      </c>
      <c r="AS781" t="s">
        <v>3394</v>
      </c>
      <c r="AT781" t="s">
        <v>3394</v>
      </c>
      <c r="AU781" t="s">
        <v>3394</v>
      </c>
      <c r="AV781" t="s">
        <v>3394</v>
      </c>
      <c r="AW781" t="s">
        <v>3394</v>
      </c>
      <c r="AX781" t="s">
        <v>3394</v>
      </c>
      <c r="AZ781" t="s">
        <v>3394</v>
      </c>
    </row>
    <row r="782" spans="1:52" x14ac:dyDescent="0.3">
      <c r="A782" s="1" t="s">
        <v>5001</v>
      </c>
      <c r="B782" t="s">
        <v>5002</v>
      </c>
      <c r="C782" t="s">
        <v>492</v>
      </c>
      <c r="D782" t="s">
        <v>69</v>
      </c>
      <c r="F782" t="s">
        <v>3393</v>
      </c>
      <c r="G782" t="s">
        <v>3393</v>
      </c>
      <c r="H782" t="s">
        <v>3393</v>
      </c>
      <c r="I782" t="s">
        <v>5003</v>
      </c>
      <c r="J782" t="s">
        <v>3395</v>
      </c>
      <c r="K782" t="s">
        <v>3394</v>
      </c>
      <c r="L782" t="s">
        <v>3396</v>
      </c>
      <c r="M782" t="s">
        <v>9820</v>
      </c>
      <c r="N782" t="s">
        <v>9820</v>
      </c>
      <c r="O782" t="s">
        <v>9820</v>
      </c>
      <c r="P782" t="s">
        <v>9821</v>
      </c>
      <c r="Q782">
        <v>1</v>
      </c>
      <c r="R782" t="s">
        <v>3397</v>
      </c>
      <c r="AE782" t="s">
        <v>3394</v>
      </c>
      <c r="AK782" t="s">
        <v>3394</v>
      </c>
      <c r="AL782" t="s">
        <v>3394</v>
      </c>
      <c r="AM782" t="s">
        <v>3394</v>
      </c>
      <c r="AN782" t="s">
        <v>3394</v>
      </c>
      <c r="AO782" t="s">
        <v>3394</v>
      </c>
      <c r="AP782" t="s">
        <v>3394</v>
      </c>
      <c r="AQ782" t="s">
        <v>3394</v>
      </c>
      <c r="AR782" t="s">
        <v>3394</v>
      </c>
      <c r="AS782" t="s">
        <v>3394</v>
      </c>
      <c r="AT782" t="s">
        <v>3394</v>
      </c>
      <c r="AU782" t="s">
        <v>3394</v>
      </c>
      <c r="AV782" t="s">
        <v>3394</v>
      </c>
      <c r="AW782" t="s">
        <v>3394</v>
      </c>
      <c r="AX782" t="s">
        <v>3394</v>
      </c>
      <c r="AZ782" t="s">
        <v>3394</v>
      </c>
    </row>
    <row r="783" spans="1:52" x14ac:dyDescent="0.3">
      <c r="A783" s="1" t="s">
        <v>4530</v>
      </c>
      <c r="B783" t="s">
        <v>4531</v>
      </c>
      <c r="C783" t="s">
        <v>538</v>
      </c>
      <c r="D783" t="s">
        <v>67</v>
      </c>
      <c r="F783" t="s">
        <v>3393</v>
      </c>
      <c r="G783" t="s">
        <v>3393</v>
      </c>
      <c r="H783" t="s">
        <v>3393</v>
      </c>
      <c r="I783" t="s">
        <v>4532</v>
      </c>
      <c r="J783" t="s">
        <v>3395</v>
      </c>
      <c r="K783" t="s">
        <v>3394</v>
      </c>
      <c r="L783" t="s">
        <v>3396</v>
      </c>
      <c r="M783" t="s">
        <v>9820</v>
      </c>
      <c r="N783" t="s">
        <v>9820</v>
      </c>
      <c r="O783" t="s">
        <v>9820</v>
      </c>
      <c r="P783" t="s">
        <v>9821</v>
      </c>
      <c r="Q783">
        <v>1</v>
      </c>
      <c r="R783" t="s">
        <v>3397</v>
      </c>
      <c r="AE783" t="s">
        <v>3394</v>
      </c>
      <c r="AK783" t="s">
        <v>3394</v>
      </c>
      <c r="AL783" t="s">
        <v>3394</v>
      </c>
      <c r="AM783" t="s">
        <v>3394</v>
      </c>
      <c r="AN783" t="s">
        <v>3394</v>
      </c>
      <c r="AO783" t="s">
        <v>3394</v>
      </c>
      <c r="AP783" t="s">
        <v>3394</v>
      </c>
      <c r="AQ783" t="s">
        <v>3394</v>
      </c>
      <c r="AR783" t="s">
        <v>3394</v>
      </c>
      <c r="AS783" t="s">
        <v>3394</v>
      </c>
      <c r="AT783" t="s">
        <v>3394</v>
      </c>
      <c r="AU783" t="s">
        <v>3394</v>
      </c>
      <c r="AV783" t="s">
        <v>3394</v>
      </c>
      <c r="AW783" t="s">
        <v>3394</v>
      </c>
      <c r="AX783" t="s">
        <v>3394</v>
      </c>
      <c r="AZ783" t="s">
        <v>3394</v>
      </c>
    </row>
    <row r="784" spans="1:52" x14ac:dyDescent="0.3">
      <c r="A784" s="1" t="s">
        <v>4533</v>
      </c>
      <c r="B784" t="s">
        <v>4534</v>
      </c>
      <c r="C784" t="s">
        <v>538</v>
      </c>
      <c r="D784" t="s">
        <v>67</v>
      </c>
      <c r="F784" t="s">
        <v>3393</v>
      </c>
      <c r="G784" t="s">
        <v>3393</v>
      </c>
      <c r="H784" t="s">
        <v>3393</v>
      </c>
      <c r="I784" t="s">
        <v>4535</v>
      </c>
      <c r="J784" t="s">
        <v>3395</v>
      </c>
      <c r="K784" t="s">
        <v>3394</v>
      </c>
      <c r="L784" t="s">
        <v>3396</v>
      </c>
      <c r="M784" t="s">
        <v>9820</v>
      </c>
      <c r="N784" t="s">
        <v>9820</v>
      </c>
      <c r="O784" t="s">
        <v>9820</v>
      </c>
      <c r="P784" t="s">
        <v>9821</v>
      </c>
      <c r="Q784">
        <v>1</v>
      </c>
      <c r="R784" t="s">
        <v>3397</v>
      </c>
      <c r="AE784" t="s">
        <v>3394</v>
      </c>
      <c r="AK784" t="s">
        <v>3394</v>
      </c>
      <c r="AL784" t="s">
        <v>3394</v>
      </c>
      <c r="AM784" t="s">
        <v>3394</v>
      </c>
      <c r="AN784" t="s">
        <v>3394</v>
      </c>
      <c r="AO784" t="s">
        <v>3394</v>
      </c>
      <c r="AP784" t="s">
        <v>3394</v>
      </c>
      <c r="AQ784" t="s">
        <v>3394</v>
      </c>
      <c r="AR784" t="s">
        <v>3394</v>
      </c>
      <c r="AS784" t="s">
        <v>3394</v>
      </c>
      <c r="AT784" t="s">
        <v>3394</v>
      </c>
      <c r="AU784" t="s">
        <v>3394</v>
      </c>
      <c r="AV784" t="s">
        <v>3394</v>
      </c>
      <c r="AW784" t="s">
        <v>3394</v>
      </c>
      <c r="AX784" t="s">
        <v>3394</v>
      </c>
      <c r="AZ784" t="s">
        <v>3394</v>
      </c>
    </row>
    <row r="785" spans="1:52" x14ac:dyDescent="0.3">
      <c r="A785" s="1" t="s">
        <v>4536</v>
      </c>
      <c r="B785" t="s">
        <v>4537</v>
      </c>
      <c r="C785" t="s">
        <v>538</v>
      </c>
      <c r="D785" t="s">
        <v>67</v>
      </c>
      <c r="F785" t="s">
        <v>3393</v>
      </c>
      <c r="G785" t="s">
        <v>3393</v>
      </c>
      <c r="H785" t="s">
        <v>3393</v>
      </c>
      <c r="I785" t="s">
        <v>4538</v>
      </c>
      <c r="J785" t="s">
        <v>3395</v>
      </c>
      <c r="K785" t="s">
        <v>3394</v>
      </c>
      <c r="L785" t="s">
        <v>3396</v>
      </c>
      <c r="M785" t="s">
        <v>9820</v>
      </c>
      <c r="N785" t="s">
        <v>9820</v>
      </c>
      <c r="O785" t="s">
        <v>9820</v>
      </c>
      <c r="P785" t="s">
        <v>9821</v>
      </c>
      <c r="Q785">
        <v>1</v>
      </c>
      <c r="R785" t="s">
        <v>3397</v>
      </c>
      <c r="AE785" t="s">
        <v>3394</v>
      </c>
      <c r="AK785" t="s">
        <v>3394</v>
      </c>
      <c r="AL785" t="s">
        <v>3394</v>
      </c>
      <c r="AM785" t="s">
        <v>3394</v>
      </c>
      <c r="AN785" t="s">
        <v>3394</v>
      </c>
      <c r="AO785" t="s">
        <v>3394</v>
      </c>
      <c r="AP785" t="s">
        <v>3394</v>
      </c>
      <c r="AQ785" t="s">
        <v>3394</v>
      </c>
      <c r="AR785" t="s">
        <v>3394</v>
      </c>
      <c r="AS785" t="s">
        <v>3394</v>
      </c>
      <c r="AT785" t="s">
        <v>3394</v>
      </c>
      <c r="AU785" t="s">
        <v>3394</v>
      </c>
      <c r="AV785" t="s">
        <v>3394</v>
      </c>
      <c r="AW785" t="s">
        <v>3394</v>
      </c>
      <c r="AX785" t="s">
        <v>3394</v>
      </c>
      <c r="AZ785" t="s">
        <v>3394</v>
      </c>
    </row>
    <row r="786" spans="1:52" x14ac:dyDescent="0.3">
      <c r="A786" s="1" t="s">
        <v>4539</v>
      </c>
      <c r="B786" t="s">
        <v>4540</v>
      </c>
      <c r="C786" t="s">
        <v>538</v>
      </c>
      <c r="D786" t="s">
        <v>67</v>
      </c>
      <c r="F786" t="s">
        <v>3393</v>
      </c>
      <c r="G786" t="s">
        <v>3393</v>
      </c>
      <c r="H786" t="s">
        <v>3393</v>
      </c>
      <c r="I786" t="s">
        <v>4541</v>
      </c>
      <c r="J786" t="s">
        <v>3395</v>
      </c>
      <c r="K786" t="s">
        <v>3394</v>
      </c>
      <c r="L786" t="s">
        <v>3396</v>
      </c>
      <c r="M786" t="s">
        <v>9820</v>
      </c>
      <c r="N786" t="s">
        <v>9820</v>
      </c>
      <c r="O786" t="s">
        <v>9820</v>
      </c>
      <c r="P786" t="s">
        <v>9821</v>
      </c>
      <c r="Q786">
        <v>1</v>
      </c>
      <c r="R786" t="s">
        <v>3397</v>
      </c>
      <c r="AE786" t="s">
        <v>3394</v>
      </c>
      <c r="AK786" t="s">
        <v>3394</v>
      </c>
      <c r="AL786" t="s">
        <v>3394</v>
      </c>
      <c r="AM786" t="s">
        <v>3394</v>
      </c>
      <c r="AN786" t="s">
        <v>3394</v>
      </c>
      <c r="AO786" t="s">
        <v>3394</v>
      </c>
      <c r="AP786" t="s">
        <v>3394</v>
      </c>
      <c r="AQ786" t="s">
        <v>3394</v>
      </c>
      <c r="AR786" t="s">
        <v>3394</v>
      </c>
      <c r="AS786" t="s">
        <v>3394</v>
      </c>
      <c r="AT786" t="s">
        <v>3394</v>
      </c>
      <c r="AU786" t="s">
        <v>3394</v>
      </c>
      <c r="AV786" t="s">
        <v>3394</v>
      </c>
      <c r="AW786" t="s">
        <v>3394</v>
      </c>
      <c r="AX786" t="s">
        <v>3394</v>
      </c>
      <c r="AZ786" t="s">
        <v>3394</v>
      </c>
    </row>
    <row r="787" spans="1:52" x14ac:dyDescent="0.3">
      <c r="A787" s="1" t="s">
        <v>5004</v>
      </c>
      <c r="B787" t="s">
        <v>5005</v>
      </c>
      <c r="C787" t="s">
        <v>492</v>
      </c>
      <c r="D787" t="s">
        <v>69</v>
      </c>
      <c r="F787" t="s">
        <v>3393</v>
      </c>
      <c r="G787" t="s">
        <v>3393</v>
      </c>
      <c r="H787" t="s">
        <v>3393</v>
      </c>
      <c r="I787" t="s">
        <v>5006</v>
      </c>
      <c r="J787" t="s">
        <v>3395</v>
      </c>
      <c r="K787" t="s">
        <v>3394</v>
      </c>
      <c r="L787" t="s">
        <v>3396</v>
      </c>
      <c r="M787" t="s">
        <v>9820</v>
      </c>
      <c r="N787" t="s">
        <v>9820</v>
      </c>
      <c r="O787" t="s">
        <v>9836</v>
      </c>
      <c r="P787" t="s">
        <v>9821</v>
      </c>
      <c r="Q787">
        <v>1</v>
      </c>
      <c r="R787" t="s">
        <v>3397</v>
      </c>
      <c r="AE787" t="s">
        <v>3394</v>
      </c>
      <c r="AK787" t="s">
        <v>3394</v>
      </c>
      <c r="AL787" t="s">
        <v>3394</v>
      </c>
      <c r="AM787" t="s">
        <v>3394</v>
      </c>
      <c r="AN787" t="s">
        <v>3394</v>
      </c>
      <c r="AO787" t="s">
        <v>3394</v>
      </c>
      <c r="AP787" t="s">
        <v>3394</v>
      </c>
      <c r="AQ787" t="s">
        <v>3394</v>
      </c>
      <c r="AR787" t="s">
        <v>3394</v>
      </c>
      <c r="AS787" t="s">
        <v>3394</v>
      </c>
      <c r="AT787" t="s">
        <v>3394</v>
      </c>
      <c r="AU787" t="s">
        <v>3394</v>
      </c>
      <c r="AV787" t="s">
        <v>3394</v>
      </c>
      <c r="AW787" t="s">
        <v>3394</v>
      </c>
      <c r="AX787" t="s">
        <v>3394</v>
      </c>
      <c r="AZ787" t="s">
        <v>3394</v>
      </c>
    </row>
    <row r="788" spans="1:52" x14ac:dyDescent="0.3">
      <c r="A788" s="1" t="s">
        <v>5007</v>
      </c>
      <c r="B788" t="s">
        <v>5008</v>
      </c>
      <c r="C788" t="s">
        <v>616</v>
      </c>
      <c r="D788" t="s">
        <v>4191</v>
      </c>
      <c r="F788" t="s">
        <v>3393</v>
      </c>
      <c r="G788" t="s">
        <v>3393</v>
      </c>
      <c r="H788" t="s">
        <v>3393</v>
      </c>
      <c r="I788" t="s">
        <v>5009</v>
      </c>
      <c r="J788" t="s">
        <v>3395</v>
      </c>
      <c r="K788" t="s">
        <v>3394</v>
      </c>
      <c r="L788" t="s">
        <v>3396</v>
      </c>
      <c r="M788" t="s">
        <v>9820</v>
      </c>
      <c r="N788" t="s">
        <v>9820</v>
      </c>
      <c r="O788" t="s">
        <v>9820</v>
      </c>
      <c r="P788" t="s">
        <v>9821</v>
      </c>
      <c r="Q788">
        <v>1</v>
      </c>
      <c r="R788" t="s">
        <v>3397</v>
      </c>
      <c r="AE788" t="s">
        <v>3394</v>
      </c>
      <c r="AK788" t="s">
        <v>3394</v>
      </c>
      <c r="AL788" t="s">
        <v>3394</v>
      </c>
      <c r="AM788" t="s">
        <v>3394</v>
      </c>
      <c r="AN788" t="s">
        <v>3394</v>
      </c>
      <c r="AO788" t="s">
        <v>3394</v>
      </c>
      <c r="AP788" t="s">
        <v>3394</v>
      </c>
      <c r="AQ788" t="s">
        <v>3394</v>
      </c>
      <c r="AR788" t="s">
        <v>3394</v>
      </c>
      <c r="AS788" t="s">
        <v>3394</v>
      </c>
      <c r="AT788" t="s">
        <v>3394</v>
      </c>
      <c r="AU788" t="s">
        <v>3394</v>
      </c>
      <c r="AV788" t="s">
        <v>3394</v>
      </c>
      <c r="AW788" t="s">
        <v>3394</v>
      </c>
      <c r="AX788" t="s">
        <v>3394</v>
      </c>
      <c r="AZ788" t="s">
        <v>3394</v>
      </c>
    </row>
    <row r="789" spans="1:52" x14ac:dyDescent="0.3">
      <c r="A789" s="1" t="s">
        <v>5010</v>
      </c>
      <c r="B789" t="s">
        <v>5011</v>
      </c>
      <c r="C789" t="s">
        <v>616</v>
      </c>
      <c r="D789" t="s">
        <v>4191</v>
      </c>
      <c r="F789" t="s">
        <v>3393</v>
      </c>
      <c r="G789" t="s">
        <v>3393</v>
      </c>
      <c r="H789" t="s">
        <v>3393</v>
      </c>
      <c r="I789" t="s">
        <v>5009</v>
      </c>
      <c r="J789" t="s">
        <v>3395</v>
      </c>
      <c r="K789" t="s">
        <v>3394</v>
      </c>
      <c r="L789" t="s">
        <v>3396</v>
      </c>
      <c r="M789" t="s">
        <v>9820</v>
      </c>
      <c r="N789" t="s">
        <v>9820</v>
      </c>
      <c r="O789" t="s">
        <v>9820</v>
      </c>
      <c r="P789" t="s">
        <v>9821</v>
      </c>
      <c r="Q789">
        <v>1</v>
      </c>
      <c r="R789" t="s">
        <v>3397</v>
      </c>
      <c r="AE789" t="s">
        <v>3394</v>
      </c>
      <c r="AK789" t="s">
        <v>3394</v>
      </c>
      <c r="AL789" t="s">
        <v>3394</v>
      </c>
      <c r="AM789" t="s">
        <v>3394</v>
      </c>
      <c r="AN789" t="s">
        <v>3394</v>
      </c>
      <c r="AO789" t="s">
        <v>3394</v>
      </c>
      <c r="AP789" t="s">
        <v>3394</v>
      </c>
      <c r="AQ789" t="s">
        <v>3394</v>
      </c>
      <c r="AR789" t="s">
        <v>3394</v>
      </c>
      <c r="AS789" t="s">
        <v>3394</v>
      </c>
      <c r="AT789" t="s">
        <v>3394</v>
      </c>
      <c r="AU789" t="s">
        <v>3394</v>
      </c>
      <c r="AV789" t="s">
        <v>3394</v>
      </c>
      <c r="AW789" t="s">
        <v>3394</v>
      </c>
      <c r="AX789" t="s">
        <v>3394</v>
      </c>
      <c r="AZ789" t="s">
        <v>3394</v>
      </c>
    </row>
    <row r="790" spans="1:52" x14ac:dyDescent="0.3">
      <c r="A790" s="1" t="s">
        <v>5012</v>
      </c>
      <c r="B790" t="s">
        <v>5013</v>
      </c>
      <c r="C790" t="s">
        <v>616</v>
      </c>
      <c r="D790" t="s">
        <v>4191</v>
      </c>
      <c r="F790" t="s">
        <v>3393</v>
      </c>
      <c r="G790" t="s">
        <v>3393</v>
      </c>
      <c r="H790" t="s">
        <v>3393</v>
      </c>
      <c r="I790" t="s">
        <v>5014</v>
      </c>
      <c r="J790" t="s">
        <v>3395</v>
      </c>
      <c r="K790" t="s">
        <v>3394</v>
      </c>
      <c r="L790" t="s">
        <v>3396</v>
      </c>
      <c r="M790" t="s">
        <v>9820</v>
      </c>
      <c r="N790" t="s">
        <v>9820</v>
      </c>
      <c r="O790" t="s">
        <v>9820</v>
      </c>
      <c r="P790" t="s">
        <v>9821</v>
      </c>
      <c r="Q790">
        <v>1</v>
      </c>
      <c r="R790" t="s">
        <v>3397</v>
      </c>
      <c r="AE790" t="s">
        <v>3394</v>
      </c>
      <c r="AK790" t="s">
        <v>3394</v>
      </c>
      <c r="AL790" t="s">
        <v>3394</v>
      </c>
      <c r="AM790" t="s">
        <v>3394</v>
      </c>
      <c r="AN790" t="s">
        <v>3394</v>
      </c>
      <c r="AO790" t="s">
        <v>3394</v>
      </c>
      <c r="AP790" t="s">
        <v>3394</v>
      </c>
      <c r="AQ790" t="s">
        <v>3394</v>
      </c>
      <c r="AR790" t="s">
        <v>3394</v>
      </c>
      <c r="AS790" t="s">
        <v>3394</v>
      </c>
      <c r="AT790" t="s">
        <v>3394</v>
      </c>
      <c r="AU790" t="s">
        <v>3394</v>
      </c>
      <c r="AV790" t="s">
        <v>3394</v>
      </c>
      <c r="AW790" t="s">
        <v>3394</v>
      </c>
      <c r="AX790" t="s">
        <v>3394</v>
      </c>
      <c r="AZ790" t="s">
        <v>3394</v>
      </c>
    </row>
    <row r="791" spans="1:52" x14ac:dyDescent="0.3">
      <c r="A791" s="1" t="s">
        <v>5015</v>
      </c>
      <c r="B791" t="s">
        <v>5016</v>
      </c>
      <c r="C791" t="s">
        <v>616</v>
      </c>
      <c r="D791" t="s">
        <v>4191</v>
      </c>
      <c r="F791" t="s">
        <v>3393</v>
      </c>
      <c r="G791" t="s">
        <v>3393</v>
      </c>
      <c r="H791" t="s">
        <v>3393</v>
      </c>
      <c r="I791" t="s">
        <v>5017</v>
      </c>
      <c r="J791" t="s">
        <v>3395</v>
      </c>
      <c r="K791" t="s">
        <v>3394</v>
      </c>
      <c r="L791" t="s">
        <v>3396</v>
      </c>
      <c r="M791" t="s">
        <v>9820</v>
      </c>
      <c r="N791" t="s">
        <v>9820</v>
      </c>
      <c r="O791" t="s">
        <v>9820</v>
      </c>
      <c r="P791" t="s">
        <v>9821</v>
      </c>
      <c r="Q791">
        <v>1</v>
      </c>
      <c r="R791" t="s">
        <v>3397</v>
      </c>
      <c r="AE791" t="s">
        <v>3394</v>
      </c>
      <c r="AK791" t="s">
        <v>3394</v>
      </c>
      <c r="AL791" t="s">
        <v>3394</v>
      </c>
      <c r="AM791" t="s">
        <v>3394</v>
      </c>
      <c r="AN791" t="s">
        <v>3394</v>
      </c>
      <c r="AO791" t="s">
        <v>3394</v>
      </c>
      <c r="AP791" t="s">
        <v>3394</v>
      </c>
      <c r="AQ791" t="s">
        <v>3394</v>
      </c>
      <c r="AR791" t="s">
        <v>3394</v>
      </c>
      <c r="AS791" t="s">
        <v>3394</v>
      </c>
      <c r="AT791" t="s">
        <v>3394</v>
      </c>
      <c r="AU791" t="s">
        <v>3394</v>
      </c>
      <c r="AV791" t="s">
        <v>3394</v>
      </c>
      <c r="AW791" t="s">
        <v>3394</v>
      </c>
      <c r="AX791" t="s">
        <v>3394</v>
      </c>
      <c r="AZ791" t="s">
        <v>3394</v>
      </c>
    </row>
    <row r="792" spans="1:52" x14ac:dyDescent="0.3">
      <c r="A792" s="1" t="s">
        <v>5018</v>
      </c>
      <c r="B792" t="s">
        <v>5019</v>
      </c>
      <c r="C792" t="s">
        <v>492</v>
      </c>
      <c r="D792" t="s">
        <v>69</v>
      </c>
      <c r="F792" t="s">
        <v>3393</v>
      </c>
      <c r="G792" t="s">
        <v>3394</v>
      </c>
      <c r="H792" t="s">
        <v>3393</v>
      </c>
      <c r="I792" t="s">
        <v>5020</v>
      </c>
      <c r="J792" t="s">
        <v>3395</v>
      </c>
      <c r="K792" t="s">
        <v>3394</v>
      </c>
      <c r="L792" t="s">
        <v>3396</v>
      </c>
      <c r="M792" t="s">
        <v>9820</v>
      </c>
      <c r="N792" t="s">
        <v>9820</v>
      </c>
      <c r="O792" t="s">
        <v>9820</v>
      </c>
      <c r="P792" t="s">
        <v>9821</v>
      </c>
      <c r="Q792">
        <v>1</v>
      </c>
      <c r="R792" t="s">
        <v>3397</v>
      </c>
      <c r="AE792" t="s">
        <v>3394</v>
      </c>
      <c r="AK792" t="s">
        <v>3394</v>
      </c>
      <c r="AL792" t="s">
        <v>3394</v>
      </c>
      <c r="AM792" t="s">
        <v>3394</v>
      </c>
      <c r="AN792" t="s">
        <v>3394</v>
      </c>
      <c r="AO792" t="s">
        <v>3394</v>
      </c>
      <c r="AP792" t="s">
        <v>3394</v>
      </c>
      <c r="AQ792" t="s">
        <v>3394</v>
      </c>
      <c r="AR792" t="s">
        <v>3394</v>
      </c>
      <c r="AS792" t="s">
        <v>3394</v>
      </c>
      <c r="AT792" t="s">
        <v>3394</v>
      </c>
      <c r="AU792" t="s">
        <v>3394</v>
      </c>
      <c r="AV792" t="s">
        <v>3394</v>
      </c>
      <c r="AW792" t="s">
        <v>3394</v>
      </c>
      <c r="AX792" t="s">
        <v>3394</v>
      </c>
      <c r="AZ792" t="s">
        <v>3394</v>
      </c>
    </row>
    <row r="793" spans="1:52" x14ac:dyDescent="0.3">
      <c r="A793" s="1" t="s">
        <v>5023</v>
      </c>
      <c r="B793" t="s">
        <v>5024</v>
      </c>
      <c r="C793" t="s">
        <v>616</v>
      </c>
      <c r="D793" t="s">
        <v>4191</v>
      </c>
      <c r="F793" t="s">
        <v>3393</v>
      </c>
      <c r="G793" t="s">
        <v>3394</v>
      </c>
      <c r="H793" t="s">
        <v>3393</v>
      </c>
      <c r="I793" t="s">
        <v>5025</v>
      </c>
      <c r="J793" t="s">
        <v>3395</v>
      </c>
      <c r="K793" t="s">
        <v>3394</v>
      </c>
      <c r="L793" t="s">
        <v>3396</v>
      </c>
      <c r="M793" t="s">
        <v>9820</v>
      </c>
      <c r="N793" t="s">
        <v>9820</v>
      </c>
      <c r="O793" t="s">
        <v>9820</v>
      </c>
      <c r="P793" t="s">
        <v>9821</v>
      </c>
      <c r="Q793">
        <v>1</v>
      </c>
      <c r="R793" t="s">
        <v>3397</v>
      </c>
      <c r="AE793" t="s">
        <v>3394</v>
      </c>
      <c r="AK793" t="s">
        <v>3394</v>
      </c>
      <c r="AL793" t="s">
        <v>3394</v>
      </c>
      <c r="AM793" t="s">
        <v>3394</v>
      </c>
      <c r="AN793" t="s">
        <v>3394</v>
      </c>
      <c r="AO793" t="s">
        <v>3394</v>
      </c>
      <c r="AP793" t="s">
        <v>3394</v>
      </c>
      <c r="AQ793" t="s">
        <v>3394</v>
      </c>
      <c r="AR793" t="s">
        <v>3394</v>
      </c>
      <c r="AS793" t="s">
        <v>3394</v>
      </c>
      <c r="AT793" t="s">
        <v>3394</v>
      </c>
      <c r="AU793" t="s">
        <v>3394</v>
      </c>
      <c r="AV793" t="s">
        <v>3394</v>
      </c>
      <c r="AW793" t="s">
        <v>3394</v>
      </c>
      <c r="AX793" t="s">
        <v>3394</v>
      </c>
      <c r="AZ793" t="s">
        <v>3394</v>
      </c>
    </row>
    <row r="794" spans="1:52" x14ac:dyDescent="0.3">
      <c r="A794" s="1" t="s">
        <v>5026</v>
      </c>
      <c r="B794" t="s">
        <v>5027</v>
      </c>
      <c r="C794" t="s">
        <v>538</v>
      </c>
      <c r="D794" t="s">
        <v>67</v>
      </c>
      <c r="F794" t="s">
        <v>3393</v>
      </c>
      <c r="G794" t="s">
        <v>3394</v>
      </c>
      <c r="H794" t="s">
        <v>3393</v>
      </c>
      <c r="I794" t="s">
        <v>5028</v>
      </c>
      <c r="J794" t="s">
        <v>3395</v>
      </c>
      <c r="K794" t="s">
        <v>3394</v>
      </c>
      <c r="L794" t="s">
        <v>3396</v>
      </c>
      <c r="M794" t="s">
        <v>9820</v>
      </c>
      <c r="N794" t="s">
        <v>9820</v>
      </c>
      <c r="O794" t="s">
        <v>9820</v>
      </c>
      <c r="P794" t="s">
        <v>9821</v>
      </c>
      <c r="Q794">
        <v>1</v>
      </c>
      <c r="R794" t="s">
        <v>3397</v>
      </c>
      <c r="AE794" t="s">
        <v>3394</v>
      </c>
      <c r="AK794" t="s">
        <v>3394</v>
      </c>
      <c r="AL794" t="s">
        <v>3394</v>
      </c>
      <c r="AM794" t="s">
        <v>3394</v>
      </c>
      <c r="AN794" t="s">
        <v>3394</v>
      </c>
      <c r="AO794" t="s">
        <v>3394</v>
      </c>
      <c r="AP794" t="s">
        <v>3394</v>
      </c>
      <c r="AQ794" t="s">
        <v>3394</v>
      </c>
      <c r="AR794" t="s">
        <v>3394</v>
      </c>
      <c r="AS794" t="s">
        <v>3394</v>
      </c>
      <c r="AT794" t="s">
        <v>3394</v>
      </c>
      <c r="AU794" t="s">
        <v>3394</v>
      </c>
      <c r="AV794" t="s">
        <v>3394</v>
      </c>
      <c r="AW794" t="s">
        <v>3394</v>
      </c>
      <c r="AX794" t="s">
        <v>3394</v>
      </c>
      <c r="AZ794" t="s">
        <v>3394</v>
      </c>
    </row>
    <row r="795" spans="1:52" x14ac:dyDescent="0.3">
      <c r="A795" s="1" t="s">
        <v>5029</v>
      </c>
      <c r="B795" t="s">
        <v>5030</v>
      </c>
      <c r="C795" t="s">
        <v>538</v>
      </c>
      <c r="D795" t="s">
        <v>67</v>
      </c>
      <c r="F795" t="s">
        <v>3393</v>
      </c>
      <c r="G795" t="s">
        <v>3394</v>
      </c>
      <c r="H795" t="s">
        <v>3393</v>
      </c>
      <c r="I795" t="s">
        <v>5028</v>
      </c>
      <c r="J795" t="s">
        <v>3395</v>
      </c>
      <c r="K795" t="s">
        <v>3394</v>
      </c>
      <c r="L795" t="s">
        <v>3396</v>
      </c>
      <c r="M795" t="s">
        <v>9820</v>
      </c>
      <c r="N795" t="s">
        <v>9820</v>
      </c>
      <c r="O795" t="s">
        <v>9820</v>
      </c>
      <c r="P795" t="s">
        <v>9821</v>
      </c>
      <c r="Q795">
        <v>1</v>
      </c>
      <c r="R795" t="s">
        <v>3397</v>
      </c>
      <c r="AE795" t="s">
        <v>3394</v>
      </c>
      <c r="AK795" t="s">
        <v>3394</v>
      </c>
      <c r="AL795" t="s">
        <v>3394</v>
      </c>
      <c r="AM795" t="s">
        <v>3394</v>
      </c>
      <c r="AN795" t="s">
        <v>3394</v>
      </c>
      <c r="AO795" t="s">
        <v>3394</v>
      </c>
      <c r="AP795" t="s">
        <v>3394</v>
      </c>
      <c r="AQ795" t="s">
        <v>3394</v>
      </c>
      <c r="AR795" t="s">
        <v>3394</v>
      </c>
      <c r="AS795" t="s">
        <v>3394</v>
      </c>
      <c r="AT795" t="s">
        <v>3394</v>
      </c>
      <c r="AU795" t="s">
        <v>3394</v>
      </c>
      <c r="AV795" t="s">
        <v>3394</v>
      </c>
      <c r="AW795" t="s">
        <v>3394</v>
      </c>
      <c r="AX795" t="s">
        <v>3394</v>
      </c>
      <c r="AZ795" t="s">
        <v>3394</v>
      </c>
    </row>
    <row r="796" spans="1:52" x14ac:dyDescent="0.3">
      <c r="A796" s="1" t="s">
        <v>5031</v>
      </c>
      <c r="B796" t="s">
        <v>5032</v>
      </c>
      <c r="C796" t="s">
        <v>538</v>
      </c>
      <c r="D796" t="s">
        <v>67</v>
      </c>
      <c r="F796" t="s">
        <v>3393</v>
      </c>
      <c r="G796" t="s">
        <v>3394</v>
      </c>
      <c r="H796" t="s">
        <v>3393</v>
      </c>
      <c r="I796" t="s">
        <v>5033</v>
      </c>
      <c r="J796" t="s">
        <v>3395</v>
      </c>
      <c r="K796" t="s">
        <v>3394</v>
      </c>
      <c r="L796" t="s">
        <v>3396</v>
      </c>
      <c r="M796" t="s">
        <v>9820</v>
      </c>
      <c r="N796" t="s">
        <v>9820</v>
      </c>
      <c r="O796" t="s">
        <v>9820</v>
      </c>
      <c r="P796" t="s">
        <v>9821</v>
      </c>
      <c r="Q796">
        <v>1</v>
      </c>
      <c r="R796" t="s">
        <v>3397</v>
      </c>
      <c r="AE796" t="s">
        <v>3394</v>
      </c>
      <c r="AK796" t="s">
        <v>3394</v>
      </c>
      <c r="AL796" t="s">
        <v>3394</v>
      </c>
      <c r="AM796" t="s">
        <v>3394</v>
      </c>
      <c r="AN796" t="s">
        <v>3394</v>
      </c>
      <c r="AO796" t="s">
        <v>3394</v>
      </c>
      <c r="AP796" t="s">
        <v>3394</v>
      </c>
      <c r="AQ796" t="s">
        <v>3394</v>
      </c>
      <c r="AR796" t="s">
        <v>3394</v>
      </c>
      <c r="AS796" t="s">
        <v>3394</v>
      </c>
      <c r="AT796" t="s">
        <v>3394</v>
      </c>
      <c r="AU796" t="s">
        <v>3394</v>
      </c>
      <c r="AV796" t="s">
        <v>3394</v>
      </c>
      <c r="AW796" t="s">
        <v>3394</v>
      </c>
      <c r="AX796" t="s">
        <v>3394</v>
      </c>
      <c r="AZ796" t="s">
        <v>3394</v>
      </c>
    </row>
    <row r="797" spans="1:52" x14ac:dyDescent="0.3">
      <c r="A797" s="1" t="s">
        <v>5034</v>
      </c>
      <c r="B797" t="s">
        <v>5035</v>
      </c>
      <c r="C797" t="s">
        <v>538</v>
      </c>
      <c r="D797" t="s">
        <v>67</v>
      </c>
      <c r="F797" t="s">
        <v>3393</v>
      </c>
      <c r="G797" t="s">
        <v>3394</v>
      </c>
      <c r="H797" t="s">
        <v>3393</v>
      </c>
      <c r="I797" t="s">
        <v>5036</v>
      </c>
      <c r="J797" t="s">
        <v>3395</v>
      </c>
      <c r="K797" t="s">
        <v>3394</v>
      </c>
      <c r="L797" t="s">
        <v>3396</v>
      </c>
      <c r="M797" t="s">
        <v>9820</v>
      </c>
      <c r="N797" t="s">
        <v>9820</v>
      </c>
      <c r="O797" t="s">
        <v>9820</v>
      </c>
      <c r="P797" t="s">
        <v>9821</v>
      </c>
      <c r="Q797">
        <v>1</v>
      </c>
      <c r="R797" t="s">
        <v>3397</v>
      </c>
      <c r="AE797" t="s">
        <v>3394</v>
      </c>
      <c r="AK797" t="s">
        <v>3394</v>
      </c>
      <c r="AL797" t="s">
        <v>3394</v>
      </c>
      <c r="AM797" t="s">
        <v>3394</v>
      </c>
      <c r="AN797" t="s">
        <v>3394</v>
      </c>
      <c r="AO797" t="s">
        <v>3394</v>
      </c>
      <c r="AP797" t="s">
        <v>3394</v>
      </c>
      <c r="AQ797" t="s">
        <v>3394</v>
      </c>
      <c r="AR797" t="s">
        <v>3394</v>
      </c>
      <c r="AS797" t="s">
        <v>3394</v>
      </c>
      <c r="AT797" t="s">
        <v>3394</v>
      </c>
      <c r="AU797" t="s">
        <v>3394</v>
      </c>
      <c r="AV797" t="s">
        <v>3394</v>
      </c>
      <c r="AW797" t="s">
        <v>3394</v>
      </c>
      <c r="AX797" t="s">
        <v>3394</v>
      </c>
      <c r="AZ797" t="s">
        <v>3394</v>
      </c>
    </row>
    <row r="798" spans="1:52" x14ac:dyDescent="0.3">
      <c r="A798" s="1" t="s">
        <v>5044</v>
      </c>
      <c r="B798" t="s">
        <v>5045</v>
      </c>
      <c r="C798" t="s">
        <v>538</v>
      </c>
      <c r="D798" t="s">
        <v>67</v>
      </c>
      <c r="F798" t="s">
        <v>3393</v>
      </c>
      <c r="G798" t="s">
        <v>3393</v>
      </c>
      <c r="H798" t="s">
        <v>3393</v>
      </c>
      <c r="I798" t="s">
        <v>5036</v>
      </c>
      <c r="J798" t="s">
        <v>3395</v>
      </c>
      <c r="K798" t="s">
        <v>3394</v>
      </c>
      <c r="L798" t="s">
        <v>3396</v>
      </c>
      <c r="M798" t="s">
        <v>9820</v>
      </c>
      <c r="N798" t="s">
        <v>9820</v>
      </c>
      <c r="O798" t="s">
        <v>9820</v>
      </c>
      <c r="P798" t="s">
        <v>9821</v>
      </c>
      <c r="Q798">
        <v>1</v>
      </c>
      <c r="R798" t="s">
        <v>3397</v>
      </c>
      <c r="AE798" t="s">
        <v>3394</v>
      </c>
      <c r="AK798" t="s">
        <v>3394</v>
      </c>
      <c r="AL798" t="s">
        <v>3394</v>
      </c>
      <c r="AM798" t="s">
        <v>3394</v>
      </c>
      <c r="AN798" t="s">
        <v>3394</v>
      </c>
      <c r="AO798" t="s">
        <v>3394</v>
      </c>
      <c r="AP798" t="s">
        <v>3394</v>
      </c>
      <c r="AQ798" t="s">
        <v>3394</v>
      </c>
      <c r="AR798" t="s">
        <v>3394</v>
      </c>
      <c r="AS798" t="s">
        <v>3394</v>
      </c>
      <c r="AT798" t="s">
        <v>3394</v>
      </c>
      <c r="AU798" t="s">
        <v>3394</v>
      </c>
      <c r="AV798" t="s">
        <v>3394</v>
      </c>
      <c r="AW798" t="s">
        <v>3394</v>
      </c>
      <c r="AX798" t="s">
        <v>3394</v>
      </c>
      <c r="AZ798" t="s">
        <v>3394</v>
      </c>
    </row>
    <row r="799" spans="1:52" x14ac:dyDescent="0.3">
      <c r="A799" s="1" t="s">
        <v>9588</v>
      </c>
      <c r="B799" t="s">
        <v>10388</v>
      </c>
      <c r="C799" t="s">
        <v>1517</v>
      </c>
      <c r="D799" t="s">
        <v>5908</v>
      </c>
      <c r="F799" t="s">
        <v>3393</v>
      </c>
      <c r="G799" t="s">
        <v>3394</v>
      </c>
      <c r="H799" t="s">
        <v>3393</v>
      </c>
      <c r="I799" t="s">
        <v>9859</v>
      </c>
      <c r="J799" t="s">
        <v>3395</v>
      </c>
      <c r="K799" t="s">
        <v>3394</v>
      </c>
      <c r="L799" t="s">
        <v>3965</v>
      </c>
      <c r="M799" t="s">
        <v>9820</v>
      </c>
      <c r="N799" t="s">
        <v>9820</v>
      </c>
      <c r="O799" t="s">
        <v>9836</v>
      </c>
      <c r="P799" t="s">
        <v>9821</v>
      </c>
      <c r="Q799">
        <v>1</v>
      </c>
      <c r="R799" t="s">
        <v>3397</v>
      </c>
      <c r="AE799" t="s">
        <v>3394</v>
      </c>
      <c r="AK799" t="s">
        <v>3394</v>
      </c>
      <c r="AL799" t="s">
        <v>3394</v>
      </c>
      <c r="AM799" t="s">
        <v>3394</v>
      </c>
      <c r="AN799" t="s">
        <v>3394</v>
      </c>
      <c r="AO799" t="s">
        <v>3394</v>
      </c>
      <c r="AP799" t="s">
        <v>3394</v>
      </c>
      <c r="AQ799" t="s">
        <v>3394</v>
      </c>
      <c r="AR799" t="s">
        <v>3394</v>
      </c>
      <c r="AS799" t="s">
        <v>3394</v>
      </c>
      <c r="AT799" t="s">
        <v>3394</v>
      </c>
      <c r="AU799" t="s">
        <v>3394</v>
      </c>
      <c r="AV799" t="s">
        <v>3394</v>
      </c>
      <c r="AW799" t="s">
        <v>3394</v>
      </c>
      <c r="AX799" t="s">
        <v>3394</v>
      </c>
      <c r="AZ799" t="s">
        <v>3394</v>
      </c>
    </row>
    <row r="800" spans="1:52" x14ac:dyDescent="0.3">
      <c r="A800" s="1" t="s">
        <v>9826</v>
      </c>
      <c r="B800" t="s">
        <v>9827</v>
      </c>
      <c r="C800" t="s">
        <v>1517</v>
      </c>
      <c r="D800" t="s">
        <v>5908</v>
      </c>
      <c r="F800" t="s">
        <v>3393</v>
      </c>
      <c r="G800" t="s">
        <v>3394</v>
      </c>
      <c r="H800" t="s">
        <v>3393</v>
      </c>
      <c r="I800" t="s">
        <v>10389</v>
      </c>
      <c r="J800" t="s">
        <v>3395</v>
      </c>
      <c r="K800" t="s">
        <v>4342</v>
      </c>
      <c r="L800" t="s">
        <v>3396</v>
      </c>
      <c r="M800" t="s">
        <v>9820</v>
      </c>
      <c r="N800" t="s">
        <v>9820</v>
      </c>
      <c r="O800" t="s">
        <v>9820</v>
      </c>
      <c r="P800" t="s">
        <v>9821</v>
      </c>
      <c r="Q800">
        <v>1</v>
      </c>
      <c r="R800" t="s">
        <v>3397</v>
      </c>
      <c r="AE800" t="s">
        <v>3394</v>
      </c>
      <c r="AK800" t="s">
        <v>3394</v>
      </c>
      <c r="AL800" t="s">
        <v>3394</v>
      </c>
      <c r="AM800" t="s">
        <v>3394</v>
      </c>
      <c r="AN800" t="s">
        <v>3394</v>
      </c>
      <c r="AO800" t="s">
        <v>3394</v>
      </c>
      <c r="AP800" t="s">
        <v>3394</v>
      </c>
      <c r="AQ800" t="s">
        <v>3394</v>
      </c>
      <c r="AR800" t="s">
        <v>3394</v>
      </c>
      <c r="AS800" t="s">
        <v>3394</v>
      </c>
      <c r="AT800" t="s">
        <v>3394</v>
      </c>
      <c r="AU800" t="s">
        <v>3394</v>
      </c>
      <c r="AV800" t="s">
        <v>3394</v>
      </c>
      <c r="AW800" t="s">
        <v>3394</v>
      </c>
      <c r="AX800" t="s">
        <v>3394</v>
      </c>
      <c r="AZ800" t="s">
        <v>3393</v>
      </c>
    </row>
    <row r="801" spans="1:52" x14ac:dyDescent="0.3">
      <c r="A801" s="1" t="s">
        <v>5046</v>
      </c>
      <c r="B801" t="s">
        <v>5047</v>
      </c>
      <c r="C801" t="s">
        <v>538</v>
      </c>
      <c r="D801" t="s">
        <v>67</v>
      </c>
      <c r="F801" t="s">
        <v>3393</v>
      </c>
      <c r="G801" t="s">
        <v>3394</v>
      </c>
      <c r="H801" t="s">
        <v>3393</v>
      </c>
      <c r="I801" t="s">
        <v>5048</v>
      </c>
      <c r="J801" t="s">
        <v>3395</v>
      </c>
      <c r="K801" t="s">
        <v>3394</v>
      </c>
      <c r="L801" t="s">
        <v>3396</v>
      </c>
      <c r="M801" t="s">
        <v>9820</v>
      </c>
      <c r="N801" t="s">
        <v>9820</v>
      </c>
      <c r="O801" t="s">
        <v>9820</v>
      </c>
      <c r="P801" t="s">
        <v>9821</v>
      </c>
      <c r="Q801">
        <v>1</v>
      </c>
      <c r="R801" t="s">
        <v>3397</v>
      </c>
      <c r="AE801" t="s">
        <v>3394</v>
      </c>
      <c r="AK801" t="s">
        <v>3394</v>
      </c>
      <c r="AM801" t="s">
        <v>3394</v>
      </c>
      <c r="AN801" t="s">
        <v>3394</v>
      </c>
      <c r="AO801" t="s">
        <v>3394</v>
      </c>
      <c r="AP801" t="s">
        <v>3394</v>
      </c>
      <c r="AQ801" t="s">
        <v>3394</v>
      </c>
      <c r="AR801" t="s">
        <v>3394</v>
      </c>
      <c r="AS801" t="s">
        <v>3394</v>
      </c>
      <c r="AT801" t="s">
        <v>3394</v>
      </c>
      <c r="AU801" t="s">
        <v>3394</v>
      </c>
      <c r="AV801" t="s">
        <v>3394</v>
      </c>
      <c r="AW801" t="s">
        <v>3394</v>
      </c>
      <c r="AX801" t="s">
        <v>3394</v>
      </c>
      <c r="AZ801" t="s">
        <v>3394</v>
      </c>
    </row>
    <row r="802" spans="1:52" x14ac:dyDescent="0.3">
      <c r="A802" s="1" t="s">
        <v>5049</v>
      </c>
      <c r="B802" t="s">
        <v>5050</v>
      </c>
      <c r="C802" t="s">
        <v>5051</v>
      </c>
      <c r="D802" t="s">
        <v>5052</v>
      </c>
      <c r="F802" t="s">
        <v>3394</v>
      </c>
      <c r="G802" t="s">
        <v>3393</v>
      </c>
      <c r="H802" t="s">
        <v>3393</v>
      </c>
      <c r="I802" t="s">
        <v>5053</v>
      </c>
      <c r="J802" t="s">
        <v>3395</v>
      </c>
      <c r="K802" t="s">
        <v>3394</v>
      </c>
      <c r="L802" t="s">
        <v>3396</v>
      </c>
      <c r="M802" t="s">
        <v>9820</v>
      </c>
      <c r="N802" t="s">
        <v>9820</v>
      </c>
      <c r="O802" t="s">
        <v>9820</v>
      </c>
      <c r="P802" t="s">
        <v>9821</v>
      </c>
      <c r="Q802">
        <v>1</v>
      </c>
      <c r="R802" t="s">
        <v>3397</v>
      </c>
      <c r="AE802" t="s">
        <v>3394</v>
      </c>
      <c r="AK802" t="s">
        <v>3394</v>
      </c>
      <c r="AM802" t="s">
        <v>3394</v>
      </c>
      <c r="AN802" t="s">
        <v>3394</v>
      </c>
      <c r="AO802" t="s">
        <v>3394</v>
      </c>
      <c r="AP802" t="s">
        <v>3394</v>
      </c>
      <c r="AQ802" t="s">
        <v>3394</v>
      </c>
      <c r="AR802" t="s">
        <v>3394</v>
      </c>
      <c r="AS802" t="s">
        <v>3394</v>
      </c>
      <c r="AT802" t="s">
        <v>3394</v>
      </c>
      <c r="AU802" t="s">
        <v>3394</v>
      </c>
      <c r="AV802" t="s">
        <v>3394</v>
      </c>
      <c r="AW802" t="s">
        <v>3394</v>
      </c>
      <c r="AX802" t="s">
        <v>3394</v>
      </c>
      <c r="AZ802" t="s">
        <v>3394</v>
      </c>
    </row>
    <row r="803" spans="1:52" x14ac:dyDescent="0.3">
      <c r="A803" s="1" t="s">
        <v>5054</v>
      </c>
      <c r="B803" t="s">
        <v>5055</v>
      </c>
      <c r="C803" t="s">
        <v>5056</v>
      </c>
      <c r="D803" t="s">
        <v>5057</v>
      </c>
      <c r="F803" t="s">
        <v>3393</v>
      </c>
      <c r="G803" t="s">
        <v>3394</v>
      </c>
      <c r="H803" t="s">
        <v>3393</v>
      </c>
      <c r="I803" t="s">
        <v>5058</v>
      </c>
      <c r="J803" t="s">
        <v>3395</v>
      </c>
      <c r="K803" t="s">
        <v>3394</v>
      </c>
      <c r="L803" t="s">
        <v>3396</v>
      </c>
      <c r="M803" t="s">
        <v>9820</v>
      </c>
      <c r="N803" t="s">
        <v>9820</v>
      </c>
      <c r="O803" t="s">
        <v>9820</v>
      </c>
      <c r="P803" t="s">
        <v>9821</v>
      </c>
      <c r="Q803">
        <v>1</v>
      </c>
      <c r="R803" t="s">
        <v>3397</v>
      </c>
      <c r="AE803" t="s">
        <v>3394</v>
      </c>
      <c r="AK803" t="s">
        <v>3394</v>
      </c>
      <c r="AL803" t="s">
        <v>3394</v>
      </c>
      <c r="AM803" t="s">
        <v>3394</v>
      </c>
      <c r="AN803" t="s">
        <v>3394</v>
      </c>
      <c r="AO803" t="s">
        <v>3394</v>
      </c>
      <c r="AP803" t="s">
        <v>3394</v>
      </c>
      <c r="AQ803" t="s">
        <v>3394</v>
      </c>
      <c r="AR803" t="s">
        <v>3394</v>
      </c>
      <c r="AS803" t="s">
        <v>3394</v>
      </c>
      <c r="AT803" t="s">
        <v>3394</v>
      </c>
      <c r="AU803" t="s">
        <v>3394</v>
      </c>
      <c r="AV803" t="s">
        <v>3394</v>
      </c>
      <c r="AW803" t="s">
        <v>3394</v>
      </c>
      <c r="AX803" t="s">
        <v>3394</v>
      </c>
      <c r="AZ803" t="s">
        <v>3394</v>
      </c>
    </row>
    <row r="804" spans="1:52" x14ac:dyDescent="0.3">
      <c r="A804" s="1" t="s">
        <v>5059</v>
      </c>
      <c r="B804" t="s">
        <v>5060</v>
      </c>
      <c r="C804" t="s">
        <v>5056</v>
      </c>
      <c r="D804" t="s">
        <v>5057</v>
      </c>
      <c r="F804" t="s">
        <v>3393</v>
      </c>
      <c r="G804" t="s">
        <v>3394</v>
      </c>
      <c r="H804" t="s">
        <v>3393</v>
      </c>
      <c r="I804" t="s">
        <v>5061</v>
      </c>
      <c r="J804" t="s">
        <v>3395</v>
      </c>
      <c r="K804" t="s">
        <v>3394</v>
      </c>
      <c r="L804" t="s">
        <v>3396</v>
      </c>
      <c r="M804" t="s">
        <v>9820</v>
      </c>
      <c r="N804" t="s">
        <v>9820</v>
      </c>
      <c r="O804" t="s">
        <v>9820</v>
      </c>
      <c r="P804" t="s">
        <v>9821</v>
      </c>
      <c r="Q804">
        <v>1</v>
      </c>
      <c r="R804" t="s">
        <v>3397</v>
      </c>
      <c r="AE804" t="s">
        <v>3394</v>
      </c>
      <c r="AK804" t="s">
        <v>3394</v>
      </c>
      <c r="AL804" t="s">
        <v>3394</v>
      </c>
      <c r="AM804" t="s">
        <v>3394</v>
      </c>
      <c r="AN804" t="s">
        <v>3394</v>
      </c>
      <c r="AO804" t="s">
        <v>3394</v>
      </c>
      <c r="AP804" t="s">
        <v>3394</v>
      </c>
      <c r="AQ804" t="s">
        <v>3394</v>
      </c>
      <c r="AR804" t="s">
        <v>3394</v>
      </c>
      <c r="AS804" t="s">
        <v>3394</v>
      </c>
      <c r="AT804" t="s">
        <v>3394</v>
      </c>
      <c r="AU804" t="s">
        <v>3394</v>
      </c>
      <c r="AV804" t="s">
        <v>3394</v>
      </c>
      <c r="AW804" t="s">
        <v>3394</v>
      </c>
      <c r="AX804" t="s">
        <v>3394</v>
      </c>
      <c r="AZ804" t="s">
        <v>3394</v>
      </c>
    </row>
    <row r="805" spans="1:52" x14ac:dyDescent="0.3">
      <c r="A805" s="1" t="s">
        <v>5062</v>
      </c>
      <c r="B805" t="s">
        <v>5063</v>
      </c>
      <c r="C805" t="s">
        <v>538</v>
      </c>
      <c r="D805" t="s">
        <v>67</v>
      </c>
      <c r="F805" t="s">
        <v>3393</v>
      </c>
      <c r="G805" t="s">
        <v>3394</v>
      </c>
      <c r="H805" t="s">
        <v>3393</v>
      </c>
      <c r="I805" t="s">
        <v>5064</v>
      </c>
      <c r="J805" t="s">
        <v>3395</v>
      </c>
      <c r="K805" t="s">
        <v>3394</v>
      </c>
      <c r="L805" t="s">
        <v>3396</v>
      </c>
      <c r="M805" t="s">
        <v>9820</v>
      </c>
      <c r="N805" t="s">
        <v>9820</v>
      </c>
      <c r="O805" t="s">
        <v>9820</v>
      </c>
      <c r="P805" t="s">
        <v>9821</v>
      </c>
      <c r="Q805">
        <v>1</v>
      </c>
      <c r="R805" t="s">
        <v>3397</v>
      </c>
      <c r="AE805" t="s">
        <v>3394</v>
      </c>
      <c r="AK805" t="s">
        <v>3394</v>
      </c>
      <c r="AM805" t="s">
        <v>3394</v>
      </c>
      <c r="AN805" t="s">
        <v>3394</v>
      </c>
      <c r="AO805" t="s">
        <v>3394</v>
      </c>
      <c r="AP805" t="s">
        <v>3394</v>
      </c>
      <c r="AQ805" t="s">
        <v>3394</v>
      </c>
      <c r="AR805" t="s">
        <v>3394</v>
      </c>
      <c r="AS805" t="s">
        <v>3394</v>
      </c>
      <c r="AT805" t="s">
        <v>3394</v>
      </c>
      <c r="AU805" t="s">
        <v>3394</v>
      </c>
      <c r="AV805" t="s">
        <v>3394</v>
      </c>
      <c r="AW805" t="s">
        <v>3394</v>
      </c>
      <c r="AX805" t="s">
        <v>3394</v>
      </c>
      <c r="AZ805" t="s">
        <v>3394</v>
      </c>
    </row>
    <row r="806" spans="1:52" x14ac:dyDescent="0.3">
      <c r="A806" s="1" t="s">
        <v>5065</v>
      </c>
      <c r="B806" t="s">
        <v>5066</v>
      </c>
      <c r="C806" t="s">
        <v>220</v>
      </c>
      <c r="D806" t="s">
        <v>59</v>
      </c>
      <c r="F806" t="s">
        <v>3393</v>
      </c>
      <c r="G806" t="s">
        <v>3394</v>
      </c>
      <c r="H806" t="s">
        <v>3393</v>
      </c>
      <c r="I806" t="s">
        <v>5067</v>
      </c>
      <c r="J806" t="s">
        <v>3395</v>
      </c>
      <c r="K806" t="s">
        <v>3394</v>
      </c>
      <c r="L806" t="s">
        <v>3396</v>
      </c>
      <c r="M806" t="s">
        <v>9820</v>
      </c>
      <c r="N806" t="s">
        <v>9820</v>
      </c>
      <c r="O806" t="s">
        <v>9820</v>
      </c>
      <c r="P806" t="s">
        <v>9821</v>
      </c>
      <c r="Q806">
        <v>1</v>
      </c>
      <c r="R806" t="s">
        <v>3397</v>
      </c>
      <c r="AE806" t="s">
        <v>3394</v>
      </c>
      <c r="AK806" t="s">
        <v>3394</v>
      </c>
      <c r="AM806" t="s">
        <v>3394</v>
      </c>
      <c r="AN806" t="s">
        <v>3394</v>
      </c>
      <c r="AO806" t="s">
        <v>3394</v>
      </c>
      <c r="AP806" t="s">
        <v>3394</v>
      </c>
      <c r="AQ806" t="s">
        <v>3394</v>
      </c>
      <c r="AR806" t="s">
        <v>3394</v>
      </c>
      <c r="AS806" t="s">
        <v>3394</v>
      </c>
      <c r="AT806" t="s">
        <v>3394</v>
      </c>
      <c r="AU806" t="s">
        <v>3394</v>
      </c>
      <c r="AV806" t="s">
        <v>3394</v>
      </c>
      <c r="AW806" t="s">
        <v>3394</v>
      </c>
      <c r="AX806" t="s">
        <v>3394</v>
      </c>
      <c r="AZ806" t="s">
        <v>3394</v>
      </c>
    </row>
    <row r="807" spans="1:52" x14ac:dyDescent="0.3">
      <c r="A807" s="1" t="s">
        <v>5068</v>
      </c>
      <c r="B807" t="s">
        <v>5069</v>
      </c>
      <c r="C807" t="s">
        <v>241</v>
      </c>
      <c r="D807" t="s">
        <v>5070</v>
      </c>
      <c r="F807" t="s">
        <v>3394</v>
      </c>
      <c r="G807" t="s">
        <v>3393</v>
      </c>
      <c r="H807" t="s">
        <v>3393</v>
      </c>
      <c r="I807" t="s">
        <v>5071</v>
      </c>
      <c r="J807" t="s">
        <v>3395</v>
      </c>
      <c r="K807" t="s">
        <v>3394</v>
      </c>
      <c r="L807" t="s">
        <v>3396</v>
      </c>
      <c r="M807" t="s">
        <v>9820</v>
      </c>
      <c r="N807" t="s">
        <v>9820</v>
      </c>
      <c r="O807" t="s">
        <v>9820</v>
      </c>
      <c r="P807" t="s">
        <v>9821</v>
      </c>
      <c r="Q807">
        <v>1</v>
      </c>
      <c r="R807" t="s">
        <v>3397</v>
      </c>
      <c r="AE807" t="s">
        <v>3394</v>
      </c>
      <c r="AK807" t="s">
        <v>3394</v>
      </c>
      <c r="AM807" t="s">
        <v>3394</v>
      </c>
      <c r="AN807" t="s">
        <v>3394</v>
      </c>
      <c r="AO807" t="s">
        <v>3394</v>
      </c>
      <c r="AP807" t="s">
        <v>3394</v>
      </c>
      <c r="AQ807" t="s">
        <v>3394</v>
      </c>
      <c r="AR807" t="s">
        <v>3394</v>
      </c>
      <c r="AS807" t="s">
        <v>3394</v>
      </c>
      <c r="AT807" t="s">
        <v>3394</v>
      </c>
      <c r="AU807" t="s">
        <v>3394</v>
      </c>
      <c r="AV807" t="s">
        <v>3394</v>
      </c>
      <c r="AW807" t="s">
        <v>3394</v>
      </c>
      <c r="AX807" t="s">
        <v>3394</v>
      </c>
      <c r="AZ807" t="s">
        <v>3394</v>
      </c>
    </row>
    <row r="808" spans="1:52" x14ac:dyDescent="0.3">
      <c r="A808" s="1" t="s">
        <v>5072</v>
      </c>
      <c r="B808" t="s">
        <v>5073</v>
      </c>
      <c r="C808" t="s">
        <v>538</v>
      </c>
      <c r="D808" t="s">
        <v>67</v>
      </c>
      <c r="F808" t="s">
        <v>3393</v>
      </c>
      <c r="G808" t="s">
        <v>3394</v>
      </c>
      <c r="H808" t="s">
        <v>3393</v>
      </c>
      <c r="I808" t="s">
        <v>5074</v>
      </c>
      <c r="J808" t="s">
        <v>3395</v>
      </c>
      <c r="K808" t="s">
        <v>3394</v>
      </c>
      <c r="L808" t="s">
        <v>3396</v>
      </c>
      <c r="M808" t="s">
        <v>9820</v>
      </c>
      <c r="N808" t="s">
        <v>9820</v>
      </c>
      <c r="O808" t="s">
        <v>9820</v>
      </c>
      <c r="P808" t="s">
        <v>9821</v>
      </c>
      <c r="Q808">
        <v>1</v>
      </c>
      <c r="R808" t="s">
        <v>3397</v>
      </c>
      <c r="AE808" t="s">
        <v>3394</v>
      </c>
      <c r="AK808" t="s">
        <v>3394</v>
      </c>
      <c r="AM808" t="s">
        <v>3394</v>
      </c>
      <c r="AN808" t="s">
        <v>3394</v>
      </c>
      <c r="AO808" t="s">
        <v>3394</v>
      </c>
      <c r="AP808" t="s">
        <v>3394</v>
      </c>
      <c r="AQ808" t="s">
        <v>3394</v>
      </c>
      <c r="AR808" t="s">
        <v>3394</v>
      </c>
      <c r="AS808" t="s">
        <v>3394</v>
      </c>
      <c r="AT808" t="s">
        <v>3394</v>
      </c>
      <c r="AU808" t="s">
        <v>3394</v>
      </c>
      <c r="AV808" t="s">
        <v>3394</v>
      </c>
      <c r="AW808" t="s">
        <v>3394</v>
      </c>
      <c r="AX808" t="s">
        <v>3394</v>
      </c>
      <c r="AZ808" t="s">
        <v>3394</v>
      </c>
    </row>
    <row r="809" spans="1:52" x14ac:dyDescent="0.3">
      <c r="A809" s="1" t="s">
        <v>9828</v>
      </c>
      <c r="B809" t="s">
        <v>9829</v>
      </c>
      <c r="C809" t="s">
        <v>1517</v>
      </c>
      <c r="D809" t="s">
        <v>5908</v>
      </c>
      <c r="F809" t="s">
        <v>3393</v>
      </c>
      <c r="G809" t="s">
        <v>3394</v>
      </c>
      <c r="H809" t="s">
        <v>3393</v>
      </c>
      <c r="I809" t="s">
        <v>11987</v>
      </c>
      <c r="J809" t="s">
        <v>3395</v>
      </c>
      <c r="K809" t="s">
        <v>4342</v>
      </c>
      <c r="L809" t="s">
        <v>3396</v>
      </c>
      <c r="O809" t="s">
        <v>9836</v>
      </c>
      <c r="P809" t="s">
        <v>9842</v>
      </c>
      <c r="Q809">
        <v>1</v>
      </c>
      <c r="R809" t="s">
        <v>3397</v>
      </c>
      <c r="AE809" t="s">
        <v>3394</v>
      </c>
      <c r="AK809" t="s">
        <v>3394</v>
      </c>
      <c r="AL809" t="s">
        <v>3394</v>
      </c>
      <c r="AM809" t="s">
        <v>3394</v>
      </c>
      <c r="AN809" t="s">
        <v>3394</v>
      </c>
      <c r="AO809" t="s">
        <v>3394</v>
      </c>
      <c r="AP809" t="s">
        <v>3394</v>
      </c>
      <c r="AQ809" t="s">
        <v>3394</v>
      </c>
      <c r="AR809" t="s">
        <v>3394</v>
      </c>
      <c r="AS809" t="s">
        <v>3394</v>
      </c>
      <c r="AT809" t="s">
        <v>3394</v>
      </c>
      <c r="AU809" t="s">
        <v>3394</v>
      </c>
      <c r="AV809" t="s">
        <v>3394</v>
      </c>
      <c r="AW809" t="s">
        <v>3394</v>
      </c>
      <c r="AX809" t="s">
        <v>3394</v>
      </c>
      <c r="AZ809" t="s">
        <v>3393</v>
      </c>
    </row>
    <row r="810" spans="1:52" x14ac:dyDescent="0.3">
      <c r="A810" s="1" t="s">
        <v>11284</v>
      </c>
      <c r="B810" t="s">
        <v>11285</v>
      </c>
      <c r="C810" t="s">
        <v>492</v>
      </c>
      <c r="D810" t="s">
        <v>69</v>
      </c>
      <c r="F810" t="s">
        <v>3393</v>
      </c>
      <c r="G810" t="s">
        <v>3394</v>
      </c>
      <c r="H810" t="s">
        <v>3393</v>
      </c>
      <c r="I810" t="s">
        <v>11988</v>
      </c>
      <c r="J810" t="s">
        <v>3395</v>
      </c>
      <c r="K810" t="s">
        <v>3394</v>
      </c>
      <c r="L810" t="s">
        <v>3396</v>
      </c>
      <c r="O810" t="s">
        <v>9836</v>
      </c>
      <c r="P810" t="s">
        <v>9842</v>
      </c>
      <c r="Q810">
        <v>1</v>
      </c>
      <c r="R810" t="s">
        <v>3397</v>
      </c>
      <c r="AE810" t="s">
        <v>3394</v>
      </c>
      <c r="AK810" t="s">
        <v>3394</v>
      </c>
      <c r="AL810" t="s">
        <v>3394</v>
      </c>
      <c r="AM810" t="s">
        <v>3394</v>
      </c>
      <c r="AN810" t="s">
        <v>3394</v>
      </c>
      <c r="AO810" t="s">
        <v>3394</v>
      </c>
      <c r="AP810" t="s">
        <v>3394</v>
      </c>
      <c r="AQ810" t="s">
        <v>3394</v>
      </c>
      <c r="AR810" t="s">
        <v>3394</v>
      </c>
      <c r="AS810" t="s">
        <v>3394</v>
      </c>
      <c r="AT810" t="s">
        <v>3394</v>
      </c>
      <c r="AU810" t="s">
        <v>3394</v>
      </c>
      <c r="AV810" t="s">
        <v>3394</v>
      </c>
      <c r="AW810" t="s">
        <v>3394</v>
      </c>
      <c r="AX810" t="s">
        <v>3394</v>
      </c>
      <c r="AZ810" t="s">
        <v>3393</v>
      </c>
    </row>
    <row r="811" spans="1:52" x14ac:dyDescent="0.3">
      <c r="A811" s="1" t="s">
        <v>4577</v>
      </c>
      <c r="B811" t="s">
        <v>4578</v>
      </c>
      <c r="C811" t="s">
        <v>492</v>
      </c>
      <c r="D811" t="s">
        <v>69</v>
      </c>
      <c r="F811" t="s">
        <v>3393</v>
      </c>
      <c r="G811" t="s">
        <v>3394</v>
      </c>
      <c r="H811" t="s">
        <v>3394</v>
      </c>
      <c r="I811" t="s">
        <v>4579</v>
      </c>
      <c r="J811" t="s">
        <v>3395</v>
      </c>
      <c r="K811" t="s">
        <v>3394</v>
      </c>
      <c r="L811" t="s">
        <v>3965</v>
      </c>
      <c r="Q811">
        <v>1</v>
      </c>
      <c r="R811" t="s">
        <v>3397</v>
      </c>
      <c r="AE811" t="s">
        <v>3394</v>
      </c>
      <c r="AK811" t="s">
        <v>3394</v>
      </c>
      <c r="AM811" t="s">
        <v>3394</v>
      </c>
      <c r="AN811" t="s">
        <v>3394</v>
      </c>
      <c r="AO811" t="s">
        <v>3394</v>
      </c>
      <c r="AP811" t="s">
        <v>3394</v>
      </c>
      <c r="AQ811" t="s">
        <v>3394</v>
      </c>
      <c r="AR811" t="s">
        <v>3394</v>
      </c>
      <c r="AS811" t="s">
        <v>3394</v>
      </c>
      <c r="AT811" t="s">
        <v>3394</v>
      </c>
      <c r="AU811" t="s">
        <v>3394</v>
      </c>
      <c r="AV811" t="s">
        <v>3394</v>
      </c>
      <c r="AW811" t="s">
        <v>3394</v>
      </c>
      <c r="AX811" t="s">
        <v>3394</v>
      </c>
      <c r="AZ811" t="s">
        <v>3394</v>
      </c>
    </row>
    <row r="812" spans="1:52" x14ac:dyDescent="0.3">
      <c r="A812" s="1" t="s">
        <v>4623</v>
      </c>
      <c r="B812" t="s">
        <v>4624</v>
      </c>
      <c r="C812" t="s">
        <v>643</v>
      </c>
      <c r="D812" t="s">
        <v>3428</v>
      </c>
      <c r="F812" t="s">
        <v>3393</v>
      </c>
      <c r="G812" t="s">
        <v>3394</v>
      </c>
      <c r="H812" t="s">
        <v>3394</v>
      </c>
      <c r="I812" t="s">
        <v>4625</v>
      </c>
      <c r="J812" t="s">
        <v>3395</v>
      </c>
      <c r="K812" t="s">
        <v>3394</v>
      </c>
      <c r="L812" t="s">
        <v>3965</v>
      </c>
      <c r="Q812">
        <v>1</v>
      </c>
      <c r="R812" t="s">
        <v>3397</v>
      </c>
      <c r="AE812" t="s">
        <v>3394</v>
      </c>
      <c r="AK812" t="s">
        <v>3394</v>
      </c>
      <c r="AL812" t="s">
        <v>3394</v>
      </c>
      <c r="AM812" t="s">
        <v>3394</v>
      </c>
      <c r="AN812" t="s">
        <v>3394</v>
      </c>
      <c r="AO812" t="s">
        <v>3394</v>
      </c>
      <c r="AP812" t="s">
        <v>3394</v>
      </c>
      <c r="AQ812" t="s">
        <v>3394</v>
      </c>
      <c r="AR812" t="s">
        <v>3394</v>
      </c>
      <c r="AS812" t="s">
        <v>3394</v>
      </c>
      <c r="AT812" t="s">
        <v>3394</v>
      </c>
      <c r="AU812" t="s">
        <v>3394</v>
      </c>
      <c r="AV812" t="s">
        <v>3394</v>
      </c>
      <c r="AW812" t="s">
        <v>3394</v>
      </c>
      <c r="AX812" t="s">
        <v>3394</v>
      </c>
      <c r="AZ812" t="s">
        <v>3394</v>
      </c>
    </row>
    <row r="813" spans="1:52" x14ac:dyDescent="0.3">
      <c r="A813" s="1" t="s">
        <v>4626</v>
      </c>
      <c r="B813" t="s">
        <v>4626</v>
      </c>
      <c r="C813" t="s">
        <v>628</v>
      </c>
      <c r="D813" t="s">
        <v>3960</v>
      </c>
      <c r="F813" t="s">
        <v>3393</v>
      </c>
      <c r="G813" t="s">
        <v>3393</v>
      </c>
      <c r="H813" t="s">
        <v>3394</v>
      </c>
      <c r="I813" t="s">
        <v>4627</v>
      </c>
      <c r="J813" t="s">
        <v>3395</v>
      </c>
      <c r="K813" t="s">
        <v>3394</v>
      </c>
      <c r="L813" t="s">
        <v>3965</v>
      </c>
      <c r="Q813">
        <v>1</v>
      </c>
      <c r="R813" t="s">
        <v>3397</v>
      </c>
      <c r="AE813" t="s">
        <v>3394</v>
      </c>
      <c r="AK813" t="s">
        <v>3394</v>
      </c>
      <c r="AM813" t="s">
        <v>3394</v>
      </c>
      <c r="AN813" t="s">
        <v>3394</v>
      </c>
      <c r="AO813" t="s">
        <v>3394</v>
      </c>
      <c r="AP813" t="s">
        <v>3394</v>
      </c>
      <c r="AQ813" t="s">
        <v>3394</v>
      </c>
      <c r="AR813" t="s">
        <v>3394</v>
      </c>
      <c r="AS813" t="s">
        <v>3394</v>
      </c>
      <c r="AT813" t="s">
        <v>3394</v>
      </c>
      <c r="AU813" t="s">
        <v>3394</v>
      </c>
      <c r="AV813" t="s">
        <v>3394</v>
      </c>
      <c r="AW813" t="s">
        <v>3394</v>
      </c>
      <c r="AX813" t="s">
        <v>3394</v>
      </c>
      <c r="AZ813" t="s">
        <v>3394</v>
      </c>
    </row>
    <row r="814" spans="1:52" x14ac:dyDescent="0.3">
      <c r="A814" s="1" t="s">
        <v>4628</v>
      </c>
      <c r="B814" t="s">
        <v>4628</v>
      </c>
      <c r="C814" t="s">
        <v>666</v>
      </c>
      <c r="D814" t="s">
        <v>3479</v>
      </c>
      <c r="F814" t="s">
        <v>3393</v>
      </c>
      <c r="G814" t="s">
        <v>3393</v>
      </c>
      <c r="H814" t="s">
        <v>3394</v>
      </c>
      <c r="I814" t="s">
        <v>4629</v>
      </c>
      <c r="J814" t="s">
        <v>3395</v>
      </c>
      <c r="K814" t="s">
        <v>3394</v>
      </c>
      <c r="L814" t="s">
        <v>4448</v>
      </c>
      <c r="Q814">
        <v>1</v>
      </c>
      <c r="R814" t="s">
        <v>3397</v>
      </c>
      <c r="AE814" t="s">
        <v>3394</v>
      </c>
      <c r="AK814" t="s">
        <v>3394</v>
      </c>
      <c r="AL814" t="s">
        <v>3394</v>
      </c>
      <c r="AM814" t="s">
        <v>3394</v>
      </c>
      <c r="AN814" t="s">
        <v>3394</v>
      </c>
      <c r="AO814" t="s">
        <v>3394</v>
      </c>
      <c r="AP814" t="s">
        <v>3394</v>
      </c>
      <c r="AQ814" t="s">
        <v>3394</v>
      </c>
      <c r="AR814" t="s">
        <v>3394</v>
      </c>
      <c r="AS814" t="s">
        <v>3394</v>
      </c>
      <c r="AT814" t="s">
        <v>3394</v>
      </c>
      <c r="AU814" t="s">
        <v>3394</v>
      </c>
      <c r="AV814" t="s">
        <v>3394</v>
      </c>
      <c r="AW814" t="s">
        <v>3394</v>
      </c>
      <c r="AX814" t="s">
        <v>3394</v>
      </c>
      <c r="AZ814" t="s">
        <v>3394</v>
      </c>
    </row>
    <row r="815" spans="1:52" x14ac:dyDescent="0.3">
      <c r="A815" s="1" t="s">
        <v>4630</v>
      </c>
      <c r="B815" t="s">
        <v>4630</v>
      </c>
      <c r="C815" t="s">
        <v>666</v>
      </c>
      <c r="D815" t="s">
        <v>3479</v>
      </c>
      <c r="F815" t="s">
        <v>3393</v>
      </c>
      <c r="G815" t="s">
        <v>3393</v>
      </c>
      <c r="H815" t="s">
        <v>3394</v>
      </c>
      <c r="I815" t="s">
        <v>11316</v>
      </c>
      <c r="J815" t="s">
        <v>3395</v>
      </c>
      <c r="K815" t="s">
        <v>3394</v>
      </c>
      <c r="L815" t="s">
        <v>3965</v>
      </c>
      <c r="Q815">
        <v>1</v>
      </c>
      <c r="R815" t="s">
        <v>3397</v>
      </c>
      <c r="AE815" t="s">
        <v>3394</v>
      </c>
      <c r="AK815" t="s">
        <v>3394</v>
      </c>
      <c r="AL815" t="s">
        <v>3394</v>
      </c>
      <c r="AM815" t="s">
        <v>3394</v>
      </c>
      <c r="AN815" t="s">
        <v>3394</v>
      </c>
      <c r="AO815" t="s">
        <v>3394</v>
      </c>
      <c r="AP815" t="s">
        <v>3394</v>
      </c>
      <c r="AQ815" t="s">
        <v>3394</v>
      </c>
      <c r="AR815" t="s">
        <v>3394</v>
      </c>
      <c r="AS815" t="s">
        <v>3394</v>
      </c>
      <c r="AT815" t="s">
        <v>3394</v>
      </c>
      <c r="AU815" t="s">
        <v>3394</v>
      </c>
      <c r="AV815" t="s">
        <v>3394</v>
      </c>
      <c r="AW815" t="s">
        <v>3394</v>
      </c>
      <c r="AX815" t="s">
        <v>3394</v>
      </c>
      <c r="AZ815" t="s">
        <v>3394</v>
      </c>
    </row>
    <row r="816" spans="1:52" x14ac:dyDescent="0.3">
      <c r="A816" s="1" t="s">
        <v>10409</v>
      </c>
      <c r="B816" t="s">
        <v>10410</v>
      </c>
      <c r="C816" t="s">
        <v>666</v>
      </c>
      <c r="D816" t="s">
        <v>3479</v>
      </c>
      <c r="F816" t="s">
        <v>3393</v>
      </c>
      <c r="G816" t="s">
        <v>3394</v>
      </c>
      <c r="H816" t="s">
        <v>3394</v>
      </c>
      <c r="I816" t="s">
        <v>10411</v>
      </c>
      <c r="J816" t="s">
        <v>3395</v>
      </c>
      <c r="K816" t="s">
        <v>3394</v>
      </c>
      <c r="L816" t="s">
        <v>3396</v>
      </c>
      <c r="Q816">
        <v>1</v>
      </c>
      <c r="R816" t="s">
        <v>3397</v>
      </c>
      <c r="AE816" t="s">
        <v>3394</v>
      </c>
      <c r="AK816" t="s">
        <v>3394</v>
      </c>
      <c r="AL816" t="s">
        <v>3394</v>
      </c>
      <c r="AM816" t="s">
        <v>3394</v>
      </c>
      <c r="AN816" t="s">
        <v>3394</v>
      </c>
      <c r="AO816" t="s">
        <v>3394</v>
      </c>
      <c r="AP816" t="s">
        <v>3394</v>
      </c>
      <c r="AQ816" t="s">
        <v>3394</v>
      </c>
      <c r="AR816" t="s">
        <v>3394</v>
      </c>
      <c r="AS816" t="s">
        <v>3394</v>
      </c>
      <c r="AT816" t="s">
        <v>3394</v>
      </c>
      <c r="AU816" t="s">
        <v>3394</v>
      </c>
      <c r="AV816" t="s">
        <v>3394</v>
      </c>
      <c r="AW816" t="s">
        <v>3394</v>
      </c>
      <c r="AX816" t="s">
        <v>3394</v>
      </c>
      <c r="AZ816" t="s">
        <v>3394</v>
      </c>
    </row>
    <row r="817" spans="1:52" x14ac:dyDescent="0.3">
      <c r="A817" s="1" t="s">
        <v>5075</v>
      </c>
      <c r="B817" t="s">
        <v>5076</v>
      </c>
      <c r="C817" t="s">
        <v>643</v>
      </c>
      <c r="D817" t="s">
        <v>3428</v>
      </c>
      <c r="F817" t="s">
        <v>3393</v>
      </c>
      <c r="G817" t="s">
        <v>3394</v>
      </c>
      <c r="H817" t="s">
        <v>3394</v>
      </c>
      <c r="I817" t="s">
        <v>5077</v>
      </c>
      <c r="J817" t="s">
        <v>3395</v>
      </c>
      <c r="K817" t="s">
        <v>3394</v>
      </c>
      <c r="L817" t="s">
        <v>3396</v>
      </c>
      <c r="Q817">
        <v>1</v>
      </c>
      <c r="R817" t="s">
        <v>3397</v>
      </c>
      <c r="AE817" t="s">
        <v>3394</v>
      </c>
      <c r="AK817" t="s">
        <v>3394</v>
      </c>
      <c r="AL817" t="s">
        <v>3394</v>
      </c>
      <c r="AM817" t="s">
        <v>3394</v>
      </c>
      <c r="AN817" t="s">
        <v>3394</v>
      </c>
      <c r="AO817" t="s">
        <v>3394</v>
      </c>
      <c r="AP817" t="s">
        <v>3394</v>
      </c>
      <c r="AQ817" t="s">
        <v>3394</v>
      </c>
      <c r="AR817" t="s">
        <v>3394</v>
      </c>
      <c r="AS817" t="s">
        <v>3394</v>
      </c>
      <c r="AT817" t="s">
        <v>3394</v>
      </c>
      <c r="AU817" t="s">
        <v>3394</v>
      </c>
      <c r="AV817" t="s">
        <v>3394</v>
      </c>
      <c r="AW817" t="s">
        <v>3394</v>
      </c>
      <c r="AX817" t="s">
        <v>3394</v>
      </c>
      <c r="AZ817" t="s">
        <v>3394</v>
      </c>
    </row>
    <row r="818" spans="1:52" x14ac:dyDescent="0.3">
      <c r="A818" s="1" t="s">
        <v>5078</v>
      </c>
      <c r="B818" t="s">
        <v>5079</v>
      </c>
      <c r="C818" t="s">
        <v>643</v>
      </c>
      <c r="D818" t="s">
        <v>3428</v>
      </c>
      <c r="F818" t="s">
        <v>3393</v>
      </c>
      <c r="G818" t="s">
        <v>3394</v>
      </c>
      <c r="H818" t="s">
        <v>3394</v>
      </c>
      <c r="I818" t="s">
        <v>10452</v>
      </c>
      <c r="J818" t="s">
        <v>3395</v>
      </c>
      <c r="K818" t="s">
        <v>3394</v>
      </c>
      <c r="L818" t="s">
        <v>3396</v>
      </c>
      <c r="Q818">
        <v>1</v>
      </c>
      <c r="R818" t="s">
        <v>3397</v>
      </c>
      <c r="AE818" t="s">
        <v>3394</v>
      </c>
      <c r="AK818" t="s">
        <v>3394</v>
      </c>
      <c r="AL818" t="s">
        <v>3394</v>
      </c>
      <c r="AM818" t="s">
        <v>3394</v>
      </c>
      <c r="AN818" t="s">
        <v>3394</v>
      </c>
      <c r="AO818" t="s">
        <v>3394</v>
      </c>
      <c r="AP818" t="s">
        <v>3394</v>
      </c>
      <c r="AQ818" t="s">
        <v>3394</v>
      </c>
      <c r="AR818" t="s">
        <v>3394</v>
      </c>
      <c r="AS818" t="s">
        <v>3394</v>
      </c>
      <c r="AT818" t="s">
        <v>3394</v>
      </c>
      <c r="AU818" t="s">
        <v>3394</v>
      </c>
      <c r="AV818" t="s">
        <v>3394</v>
      </c>
      <c r="AW818" t="s">
        <v>3394</v>
      </c>
      <c r="AX818" t="s">
        <v>3394</v>
      </c>
      <c r="AZ818" t="s">
        <v>3394</v>
      </c>
    </row>
    <row r="819" spans="1:52" x14ac:dyDescent="0.3">
      <c r="A819" s="1" t="s">
        <v>5080</v>
      </c>
      <c r="B819" t="s">
        <v>5081</v>
      </c>
      <c r="C819" t="s">
        <v>643</v>
      </c>
      <c r="D819" t="s">
        <v>3428</v>
      </c>
      <c r="F819" t="s">
        <v>3393</v>
      </c>
      <c r="G819" t="s">
        <v>3394</v>
      </c>
      <c r="H819" t="s">
        <v>3394</v>
      </c>
      <c r="I819" t="s">
        <v>5082</v>
      </c>
      <c r="J819" t="s">
        <v>3395</v>
      </c>
      <c r="K819" t="s">
        <v>3394</v>
      </c>
      <c r="L819" t="s">
        <v>3396</v>
      </c>
      <c r="Q819">
        <v>1</v>
      </c>
      <c r="R819" t="s">
        <v>3397</v>
      </c>
      <c r="AE819" t="s">
        <v>3394</v>
      </c>
      <c r="AK819" t="s">
        <v>3394</v>
      </c>
      <c r="AL819" t="s">
        <v>3394</v>
      </c>
      <c r="AM819" t="s">
        <v>3394</v>
      </c>
      <c r="AN819" t="s">
        <v>3394</v>
      </c>
      <c r="AO819" t="s">
        <v>3394</v>
      </c>
      <c r="AP819" t="s">
        <v>3394</v>
      </c>
      <c r="AQ819" t="s">
        <v>3394</v>
      </c>
      <c r="AR819" t="s">
        <v>3394</v>
      </c>
      <c r="AS819" t="s">
        <v>3394</v>
      </c>
      <c r="AT819" t="s">
        <v>3394</v>
      </c>
      <c r="AU819" t="s">
        <v>3394</v>
      </c>
      <c r="AV819" t="s">
        <v>3394</v>
      </c>
      <c r="AW819" t="s">
        <v>3394</v>
      </c>
      <c r="AX819" t="s">
        <v>3394</v>
      </c>
      <c r="AZ819" t="s">
        <v>3394</v>
      </c>
    </row>
    <row r="820" spans="1:52" x14ac:dyDescent="0.3">
      <c r="A820" s="1" t="s">
        <v>5083</v>
      </c>
      <c r="B820" t="s">
        <v>5084</v>
      </c>
      <c r="C820" t="s">
        <v>643</v>
      </c>
      <c r="D820" t="s">
        <v>3428</v>
      </c>
      <c r="F820" t="s">
        <v>3393</v>
      </c>
      <c r="G820" t="s">
        <v>3394</v>
      </c>
      <c r="H820" t="s">
        <v>3394</v>
      </c>
      <c r="I820" t="s">
        <v>5085</v>
      </c>
      <c r="J820" t="s">
        <v>3395</v>
      </c>
      <c r="K820" t="s">
        <v>3394</v>
      </c>
      <c r="L820" t="s">
        <v>3396</v>
      </c>
      <c r="Q820">
        <v>1</v>
      </c>
      <c r="R820" t="s">
        <v>3397</v>
      </c>
      <c r="AE820" t="s">
        <v>3394</v>
      </c>
      <c r="AK820" t="s">
        <v>3394</v>
      </c>
      <c r="AL820" t="s">
        <v>3394</v>
      </c>
      <c r="AM820" t="s">
        <v>3394</v>
      </c>
      <c r="AN820" t="s">
        <v>3394</v>
      </c>
      <c r="AO820" t="s">
        <v>3394</v>
      </c>
      <c r="AP820" t="s">
        <v>3394</v>
      </c>
      <c r="AQ820" t="s">
        <v>3394</v>
      </c>
      <c r="AR820" t="s">
        <v>3394</v>
      </c>
      <c r="AS820" t="s">
        <v>3394</v>
      </c>
      <c r="AT820" t="s">
        <v>3394</v>
      </c>
      <c r="AU820" t="s">
        <v>3394</v>
      </c>
      <c r="AV820" t="s">
        <v>3394</v>
      </c>
      <c r="AW820" t="s">
        <v>3394</v>
      </c>
      <c r="AX820" t="s">
        <v>3394</v>
      </c>
      <c r="AZ820" t="s">
        <v>3394</v>
      </c>
    </row>
    <row r="821" spans="1:52" x14ac:dyDescent="0.3">
      <c r="A821" s="1" t="s">
        <v>5086</v>
      </c>
      <c r="B821" t="s">
        <v>5087</v>
      </c>
      <c r="C821" t="s">
        <v>643</v>
      </c>
      <c r="D821" t="s">
        <v>3428</v>
      </c>
      <c r="F821" t="s">
        <v>3393</v>
      </c>
      <c r="G821" t="s">
        <v>3394</v>
      </c>
      <c r="H821" t="s">
        <v>3394</v>
      </c>
      <c r="I821" t="s">
        <v>5088</v>
      </c>
      <c r="J821" t="s">
        <v>3395</v>
      </c>
      <c r="K821" t="s">
        <v>3394</v>
      </c>
      <c r="L821" t="s">
        <v>3396</v>
      </c>
      <c r="Q821">
        <v>1</v>
      </c>
      <c r="R821" t="s">
        <v>3397</v>
      </c>
      <c r="AE821" t="s">
        <v>3394</v>
      </c>
      <c r="AK821" t="s">
        <v>3394</v>
      </c>
      <c r="AL821" t="s">
        <v>3394</v>
      </c>
      <c r="AM821" t="s">
        <v>3394</v>
      </c>
      <c r="AN821" t="s">
        <v>3394</v>
      </c>
      <c r="AO821" t="s">
        <v>3394</v>
      </c>
      <c r="AP821" t="s">
        <v>3394</v>
      </c>
      <c r="AQ821" t="s">
        <v>3394</v>
      </c>
      <c r="AR821" t="s">
        <v>3394</v>
      </c>
      <c r="AS821" t="s">
        <v>3394</v>
      </c>
      <c r="AT821" t="s">
        <v>3394</v>
      </c>
      <c r="AU821" t="s">
        <v>3394</v>
      </c>
      <c r="AV821" t="s">
        <v>3394</v>
      </c>
      <c r="AW821" t="s">
        <v>3394</v>
      </c>
      <c r="AX821" t="s">
        <v>3394</v>
      </c>
      <c r="AZ821" t="s">
        <v>3394</v>
      </c>
    </row>
    <row r="822" spans="1:52" x14ac:dyDescent="0.3">
      <c r="A822" s="1" t="s">
        <v>5089</v>
      </c>
      <c r="B822" t="s">
        <v>5090</v>
      </c>
      <c r="C822" t="s">
        <v>643</v>
      </c>
      <c r="D822" t="s">
        <v>3428</v>
      </c>
      <c r="F822" t="s">
        <v>3393</v>
      </c>
      <c r="G822" t="s">
        <v>3394</v>
      </c>
      <c r="H822" t="s">
        <v>3394</v>
      </c>
      <c r="I822" t="s">
        <v>5088</v>
      </c>
      <c r="J822" t="s">
        <v>3395</v>
      </c>
      <c r="K822" t="s">
        <v>3394</v>
      </c>
      <c r="L822" t="s">
        <v>3396</v>
      </c>
      <c r="Q822">
        <v>1</v>
      </c>
      <c r="R822" t="s">
        <v>3397</v>
      </c>
      <c r="AE822" t="s">
        <v>3394</v>
      </c>
      <c r="AK822" t="s">
        <v>3394</v>
      </c>
      <c r="AL822" t="s">
        <v>3394</v>
      </c>
      <c r="AM822" t="s">
        <v>3394</v>
      </c>
      <c r="AN822" t="s">
        <v>3394</v>
      </c>
      <c r="AO822" t="s">
        <v>3394</v>
      </c>
      <c r="AP822" t="s">
        <v>3394</v>
      </c>
      <c r="AQ822" t="s">
        <v>3394</v>
      </c>
      <c r="AR822" t="s">
        <v>3394</v>
      </c>
      <c r="AS822" t="s">
        <v>3394</v>
      </c>
      <c r="AT822" t="s">
        <v>3394</v>
      </c>
      <c r="AU822" t="s">
        <v>3394</v>
      </c>
      <c r="AV822" t="s">
        <v>3394</v>
      </c>
      <c r="AW822" t="s">
        <v>3394</v>
      </c>
      <c r="AX822" t="s">
        <v>3394</v>
      </c>
      <c r="AZ822" t="s">
        <v>3394</v>
      </c>
    </row>
    <row r="823" spans="1:52" x14ac:dyDescent="0.3">
      <c r="A823" s="1" t="s">
        <v>5091</v>
      </c>
      <c r="B823" t="s">
        <v>5092</v>
      </c>
      <c r="C823" t="s">
        <v>643</v>
      </c>
      <c r="D823" t="s">
        <v>3428</v>
      </c>
      <c r="F823" t="s">
        <v>3393</v>
      </c>
      <c r="G823" t="s">
        <v>3394</v>
      </c>
      <c r="H823" t="s">
        <v>3394</v>
      </c>
      <c r="I823" t="s">
        <v>5088</v>
      </c>
      <c r="J823" t="s">
        <v>3395</v>
      </c>
      <c r="K823" t="s">
        <v>3394</v>
      </c>
      <c r="L823" t="s">
        <v>3396</v>
      </c>
      <c r="Q823">
        <v>1</v>
      </c>
      <c r="R823" t="s">
        <v>3397</v>
      </c>
      <c r="AE823" t="s">
        <v>3394</v>
      </c>
      <c r="AK823" t="s">
        <v>3394</v>
      </c>
      <c r="AL823" t="s">
        <v>3394</v>
      </c>
      <c r="AM823" t="s">
        <v>3394</v>
      </c>
      <c r="AN823" t="s">
        <v>3394</v>
      </c>
      <c r="AO823" t="s">
        <v>3394</v>
      </c>
      <c r="AP823" t="s">
        <v>3394</v>
      </c>
      <c r="AQ823" t="s">
        <v>3394</v>
      </c>
      <c r="AR823" t="s">
        <v>3394</v>
      </c>
      <c r="AS823" t="s">
        <v>3394</v>
      </c>
      <c r="AT823" t="s">
        <v>3394</v>
      </c>
      <c r="AU823" t="s">
        <v>3394</v>
      </c>
      <c r="AV823" t="s">
        <v>3394</v>
      </c>
      <c r="AW823" t="s">
        <v>3394</v>
      </c>
      <c r="AX823" t="s">
        <v>3394</v>
      </c>
      <c r="AZ823" t="s">
        <v>3394</v>
      </c>
    </row>
    <row r="824" spans="1:52" x14ac:dyDescent="0.3">
      <c r="A824" s="1" t="s">
        <v>5093</v>
      </c>
      <c r="B824" t="s">
        <v>5094</v>
      </c>
      <c r="C824" t="s">
        <v>643</v>
      </c>
      <c r="D824" t="s">
        <v>3428</v>
      </c>
      <c r="F824" t="s">
        <v>3393</v>
      </c>
      <c r="G824" t="s">
        <v>3394</v>
      </c>
      <c r="H824" t="s">
        <v>3394</v>
      </c>
      <c r="I824" t="s">
        <v>5095</v>
      </c>
      <c r="J824" t="s">
        <v>3395</v>
      </c>
      <c r="K824" t="s">
        <v>3394</v>
      </c>
      <c r="L824" t="s">
        <v>3396</v>
      </c>
      <c r="Q824">
        <v>1</v>
      </c>
      <c r="R824" t="s">
        <v>3397</v>
      </c>
      <c r="AE824" t="s">
        <v>3394</v>
      </c>
      <c r="AK824" t="s">
        <v>3394</v>
      </c>
      <c r="AL824" t="s">
        <v>3394</v>
      </c>
      <c r="AM824" t="s">
        <v>3394</v>
      </c>
      <c r="AN824" t="s">
        <v>3394</v>
      </c>
      <c r="AO824" t="s">
        <v>3394</v>
      </c>
      <c r="AP824" t="s">
        <v>3394</v>
      </c>
      <c r="AQ824" t="s">
        <v>3394</v>
      </c>
      <c r="AR824" t="s">
        <v>3394</v>
      </c>
      <c r="AS824" t="s">
        <v>3394</v>
      </c>
      <c r="AT824" t="s">
        <v>3394</v>
      </c>
      <c r="AU824" t="s">
        <v>3394</v>
      </c>
      <c r="AV824" t="s">
        <v>3394</v>
      </c>
      <c r="AW824" t="s">
        <v>3394</v>
      </c>
      <c r="AX824" t="s">
        <v>3394</v>
      </c>
      <c r="AZ824" t="s">
        <v>3394</v>
      </c>
    </row>
    <row r="825" spans="1:52" x14ac:dyDescent="0.3">
      <c r="A825" s="1" t="s">
        <v>5096</v>
      </c>
      <c r="B825" t="s">
        <v>5097</v>
      </c>
      <c r="C825" t="s">
        <v>643</v>
      </c>
      <c r="D825" t="s">
        <v>3428</v>
      </c>
      <c r="F825" t="s">
        <v>3393</v>
      </c>
      <c r="G825" t="s">
        <v>3394</v>
      </c>
      <c r="H825" t="s">
        <v>3394</v>
      </c>
      <c r="I825" t="s">
        <v>5098</v>
      </c>
      <c r="J825" t="s">
        <v>3395</v>
      </c>
      <c r="K825" t="s">
        <v>3394</v>
      </c>
      <c r="L825" t="s">
        <v>3396</v>
      </c>
      <c r="Q825">
        <v>1</v>
      </c>
      <c r="R825" t="s">
        <v>3397</v>
      </c>
      <c r="AE825" t="s">
        <v>3394</v>
      </c>
      <c r="AK825" t="s">
        <v>3394</v>
      </c>
      <c r="AL825" t="s">
        <v>3394</v>
      </c>
      <c r="AM825" t="s">
        <v>3394</v>
      </c>
      <c r="AN825" t="s">
        <v>3394</v>
      </c>
      <c r="AO825" t="s">
        <v>3394</v>
      </c>
      <c r="AP825" t="s">
        <v>3394</v>
      </c>
      <c r="AQ825" t="s">
        <v>3394</v>
      </c>
      <c r="AR825" t="s">
        <v>3394</v>
      </c>
      <c r="AS825" t="s">
        <v>3394</v>
      </c>
      <c r="AT825" t="s">
        <v>3394</v>
      </c>
      <c r="AU825" t="s">
        <v>3394</v>
      </c>
      <c r="AV825" t="s">
        <v>3394</v>
      </c>
      <c r="AW825" t="s">
        <v>3394</v>
      </c>
      <c r="AX825" t="s">
        <v>3394</v>
      </c>
      <c r="AZ825" t="s">
        <v>3394</v>
      </c>
    </row>
    <row r="826" spans="1:52" x14ac:dyDescent="0.3">
      <c r="A826" s="1" t="s">
        <v>5099</v>
      </c>
      <c r="B826" t="s">
        <v>5100</v>
      </c>
      <c r="C826" t="s">
        <v>643</v>
      </c>
      <c r="D826" t="s">
        <v>3428</v>
      </c>
      <c r="F826" t="s">
        <v>3393</v>
      </c>
      <c r="G826" t="s">
        <v>3394</v>
      </c>
      <c r="H826" t="s">
        <v>3394</v>
      </c>
      <c r="I826" t="s">
        <v>5098</v>
      </c>
      <c r="J826" t="s">
        <v>3395</v>
      </c>
      <c r="K826" t="s">
        <v>3394</v>
      </c>
      <c r="L826" t="s">
        <v>3396</v>
      </c>
      <c r="Q826">
        <v>1</v>
      </c>
      <c r="R826" t="s">
        <v>3397</v>
      </c>
      <c r="AE826" t="s">
        <v>3394</v>
      </c>
      <c r="AK826" t="s">
        <v>3394</v>
      </c>
      <c r="AL826" t="s">
        <v>3394</v>
      </c>
      <c r="AM826" t="s">
        <v>3394</v>
      </c>
      <c r="AN826" t="s">
        <v>3394</v>
      </c>
      <c r="AO826" t="s">
        <v>3394</v>
      </c>
      <c r="AP826" t="s">
        <v>3394</v>
      </c>
      <c r="AQ826" t="s">
        <v>3394</v>
      </c>
      <c r="AR826" t="s">
        <v>3394</v>
      </c>
      <c r="AS826" t="s">
        <v>3394</v>
      </c>
      <c r="AT826" t="s">
        <v>3394</v>
      </c>
      <c r="AU826" t="s">
        <v>3394</v>
      </c>
      <c r="AV826" t="s">
        <v>3394</v>
      </c>
      <c r="AW826" t="s">
        <v>3394</v>
      </c>
      <c r="AX826" t="s">
        <v>3394</v>
      </c>
      <c r="AZ826" t="s">
        <v>3394</v>
      </c>
    </row>
    <row r="827" spans="1:52" x14ac:dyDescent="0.3">
      <c r="A827" s="1" t="s">
        <v>5101</v>
      </c>
      <c r="B827" t="s">
        <v>5102</v>
      </c>
      <c r="C827" t="s">
        <v>205</v>
      </c>
      <c r="D827" t="s">
        <v>55</v>
      </c>
      <c r="F827" t="s">
        <v>3393</v>
      </c>
      <c r="G827" t="s">
        <v>3393</v>
      </c>
      <c r="H827" t="s">
        <v>3394</v>
      </c>
      <c r="I827" t="s">
        <v>5103</v>
      </c>
      <c r="J827" t="s">
        <v>3395</v>
      </c>
      <c r="K827" t="s">
        <v>3394</v>
      </c>
      <c r="L827" t="s">
        <v>3396</v>
      </c>
      <c r="Q827">
        <v>1</v>
      </c>
      <c r="R827" t="s">
        <v>3397</v>
      </c>
      <c r="AE827" t="s">
        <v>3394</v>
      </c>
      <c r="AK827" t="s">
        <v>3394</v>
      </c>
      <c r="AL827" t="s">
        <v>3394</v>
      </c>
      <c r="AM827" t="s">
        <v>3394</v>
      </c>
      <c r="AN827" t="s">
        <v>3394</v>
      </c>
      <c r="AO827" t="s">
        <v>3394</v>
      </c>
      <c r="AP827" t="s">
        <v>3394</v>
      </c>
      <c r="AQ827" t="s">
        <v>3394</v>
      </c>
      <c r="AR827" t="s">
        <v>3394</v>
      </c>
      <c r="AS827" t="s">
        <v>3394</v>
      </c>
      <c r="AT827" t="s">
        <v>3394</v>
      </c>
      <c r="AU827" t="s">
        <v>3394</v>
      </c>
      <c r="AV827" t="s">
        <v>3394</v>
      </c>
      <c r="AW827" t="s">
        <v>3394</v>
      </c>
      <c r="AX827" t="s">
        <v>3394</v>
      </c>
      <c r="AZ827" t="s">
        <v>3394</v>
      </c>
    </row>
    <row r="828" spans="1:52" x14ac:dyDescent="0.3">
      <c r="A828" s="1" t="s">
        <v>5104</v>
      </c>
      <c r="B828" t="s">
        <v>5105</v>
      </c>
      <c r="C828" t="s">
        <v>643</v>
      </c>
      <c r="D828" t="s">
        <v>3428</v>
      </c>
      <c r="F828" t="s">
        <v>3393</v>
      </c>
      <c r="G828" t="s">
        <v>3394</v>
      </c>
      <c r="H828" t="s">
        <v>3394</v>
      </c>
      <c r="I828" t="s">
        <v>5106</v>
      </c>
      <c r="J828" t="s">
        <v>3395</v>
      </c>
      <c r="K828" t="s">
        <v>3394</v>
      </c>
      <c r="L828" t="s">
        <v>3396</v>
      </c>
      <c r="Q828">
        <v>1</v>
      </c>
      <c r="R828" t="s">
        <v>3397</v>
      </c>
      <c r="AE828" t="s">
        <v>3394</v>
      </c>
      <c r="AK828" t="s">
        <v>3394</v>
      </c>
      <c r="AL828" t="s">
        <v>3394</v>
      </c>
      <c r="AM828" t="s">
        <v>3394</v>
      </c>
      <c r="AN828" t="s">
        <v>3394</v>
      </c>
      <c r="AO828" t="s">
        <v>3394</v>
      </c>
      <c r="AP828" t="s">
        <v>3394</v>
      </c>
      <c r="AQ828" t="s">
        <v>3394</v>
      </c>
      <c r="AR828" t="s">
        <v>3394</v>
      </c>
      <c r="AS828" t="s">
        <v>3394</v>
      </c>
      <c r="AT828" t="s">
        <v>3394</v>
      </c>
      <c r="AU828" t="s">
        <v>3394</v>
      </c>
      <c r="AV828" t="s">
        <v>3394</v>
      </c>
      <c r="AW828" t="s">
        <v>3394</v>
      </c>
      <c r="AX828" t="s">
        <v>3394</v>
      </c>
      <c r="AZ828" t="s">
        <v>3394</v>
      </c>
    </row>
    <row r="829" spans="1:52" x14ac:dyDescent="0.3">
      <c r="A829" s="1" t="s">
        <v>5107</v>
      </c>
      <c r="B829" t="s">
        <v>5108</v>
      </c>
      <c r="C829" t="s">
        <v>643</v>
      </c>
      <c r="D829" t="s">
        <v>3428</v>
      </c>
      <c r="F829" t="s">
        <v>3393</v>
      </c>
      <c r="G829" t="s">
        <v>3394</v>
      </c>
      <c r="H829" t="s">
        <v>3394</v>
      </c>
      <c r="I829" t="s">
        <v>5106</v>
      </c>
      <c r="J829" t="s">
        <v>3395</v>
      </c>
      <c r="K829" t="s">
        <v>3394</v>
      </c>
      <c r="L829" t="s">
        <v>3396</v>
      </c>
      <c r="Q829">
        <v>1</v>
      </c>
      <c r="R829" t="s">
        <v>3397</v>
      </c>
      <c r="AE829" t="s">
        <v>3394</v>
      </c>
      <c r="AK829" t="s">
        <v>3394</v>
      </c>
      <c r="AL829" t="s">
        <v>3394</v>
      </c>
      <c r="AM829" t="s">
        <v>3394</v>
      </c>
      <c r="AN829" t="s">
        <v>3394</v>
      </c>
      <c r="AO829" t="s">
        <v>3394</v>
      </c>
      <c r="AP829" t="s">
        <v>3394</v>
      </c>
      <c r="AQ829" t="s">
        <v>3394</v>
      </c>
      <c r="AR829" t="s">
        <v>3394</v>
      </c>
      <c r="AS829" t="s">
        <v>3394</v>
      </c>
      <c r="AT829" t="s">
        <v>3394</v>
      </c>
      <c r="AU829" t="s">
        <v>3394</v>
      </c>
      <c r="AV829" t="s">
        <v>3394</v>
      </c>
      <c r="AW829" t="s">
        <v>3394</v>
      </c>
      <c r="AX829" t="s">
        <v>3394</v>
      </c>
      <c r="AZ829" t="s">
        <v>3394</v>
      </c>
    </row>
    <row r="830" spans="1:52" x14ac:dyDescent="0.3">
      <c r="A830" s="1" t="s">
        <v>5109</v>
      </c>
      <c r="B830" t="s">
        <v>5110</v>
      </c>
      <c r="C830" t="s">
        <v>643</v>
      </c>
      <c r="D830" t="s">
        <v>3428</v>
      </c>
      <c r="F830" t="s">
        <v>3393</v>
      </c>
      <c r="G830" t="s">
        <v>3394</v>
      </c>
      <c r="H830" t="s">
        <v>3394</v>
      </c>
      <c r="I830" t="s">
        <v>5111</v>
      </c>
      <c r="J830" t="s">
        <v>3395</v>
      </c>
      <c r="K830" t="s">
        <v>3394</v>
      </c>
      <c r="L830" t="s">
        <v>3396</v>
      </c>
      <c r="Q830">
        <v>1</v>
      </c>
      <c r="R830" t="s">
        <v>3397</v>
      </c>
      <c r="AE830" t="s">
        <v>3394</v>
      </c>
      <c r="AK830" t="s">
        <v>3394</v>
      </c>
      <c r="AL830" t="s">
        <v>3394</v>
      </c>
      <c r="AM830" t="s">
        <v>3394</v>
      </c>
      <c r="AN830" t="s">
        <v>3394</v>
      </c>
      <c r="AO830" t="s">
        <v>3394</v>
      </c>
      <c r="AP830" t="s">
        <v>3394</v>
      </c>
      <c r="AQ830" t="s">
        <v>3394</v>
      </c>
      <c r="AR830" t="s">
        <v>3394</v>
      </c>
      <c r="AS830" t="s">
        <v>3394</v>
      </c>
      <c r="AT830" t="s">
        <v>3394</v>
      </c>
      <c r="AU830" t="s">
        <v>3394</v>
      </c>
      <c r="AV830" t="s">
        <v>3394</v>
      </c>
      <c r="AW830" t="s">
        <v>3394</v>
      </c>
      <c r="AX830" t="s">
        <v>3394</v>
      </c>
      <c r="AZ830" t="s">
        <v>3394</v>
      </c>
    </row>
    <row r="831" spans="1:52" x14ac:dyDescent="0.3">
      <c r="A831" s="1" t="s">
        <v>5112</v>
      </c>
      <c r="B831" t="s">
        <v>5113</v>
      </c>
      <c r="C831" t="s">
        <v>643</v>
      </c>
      <c r="D831" t="s">
        <v>3428</v>
      </c>
      <c r="F831" t="s">
        <v>3393</v>
      </c>
      <c r="G831" t="s">
        <v>3394</v>
      </c>
      <c r="H831" t="s">
        <v>3394</v>
      </c>
      <c r="I831" t="s">
        <v>5114</v>
      </c>
      <c r="J831" t="s">
        <v>3395</v>
      </c>
      <c r="K831" t="s">
        <v>3394</v>
      </c>
      <c r="L831" t="s">
        <v>3396</v>
      </c>
      <c r="Q831">
        <v>1</v>
      </c>
      <c r="R831" t="s">
        <v>3397</v>
      </c>
      <c r="AE831" t="s">
        <v>3394</v>
      </c>
      <c r="AK831" t="s">
        <v>3394</v>
      </c>
      <c r="AL831" t="s">
        <v>3394</v>
      </c>
      <c r="AM831" t="s">
        <v>3394</v>
      </c>
      <c r="AN831" t="s">
        <v>3394</v>
      </c>
      <c r="AO831" t="s">
        <v>3394</v>
      </c>
      <c r="AP831" t="s">
        <v>3394</v>
      </c>
      <c r="AQ831" t="s">
        <v>3394</v>
      </c>
      <c r="AR831" t="s">
        <v>3394</v>
      </c>
      <c r="AS831" t="s">
        <v>3394</v>
      </c>
      <c r="AT831" t="s">
        <v>3394</v>
      </c>
      <c r="AU831" t="s">
        <v>3394</v>
      </c>
      <c r="AV831" t="s">
        <v>3394</v>
      </c>
      <c r="AW831" t="s">
        <v>3394</v>
      </c>
      <c r="AX831" t="s">
        <v>3394</v>
      </c>
      <c r="AZ831" t="s">
        <v>3394</v>
      </c>
    </row>
    <row r="832" spans="1:52" x14ac:dyDescent="0.3">
      <c r="A832" s="1" t="s">
        <v>5115</v>
      </c>
      <c r="B832" t="s">
        <v>5116</v>
      </c>
      <c r="C832" t="s">
        <v>643</v>
      </c>
      <c r="D832" t="s">
        <v>3428</v>
      </c>
      <c r="F832" t="s">
        <v>3393</v>
      </c>
      <c r="G832" t="s">
        <v>3394</v>
      </c>
      <c r="H832" t="s">
        <v>3394</v>
      </c>
      <c r="I832" t="s">
        <v>5117</v>
      </c>
      <c r="J832" t="s">
        <v>3395</v>
      </c>
      <c r="K832" t="s">
        <v>3394</v>
      </c>
      <c r="L832" t="s">
        <v>3396</v>
      </c>
      <c r="Q832">
        <v>1</v>
      </c>
      <c r="R832" t="s">
        <v>3397</v>
      </c>
      <c r="AE832" t="s">
        <v>3394</v>
      </c>
      <c r="AK832" t="s">
        <v>3394</v>
      </c>
      <c r="AL832" t="s">
        <v>3394</v>
      </c>
      <c r="AM832" t="s">
        <v>3394</v>
      </c>
      <c r="AN832" t="s">
        <v>3394</v>
      </c>
      <c r="AO832" t="s">
        <v>3394</v>
      </c>
      <c r="AP832" t="s">
        <v>3394</v>
      </c>
      <c r="AQ832" t="s">
        <v>3394</v>
      </c>
      <c r="AR832" t="s">
        <v>3394</v>
      </c>
      <c r="AS832" t="s">
        <v>3394</v>
      </c>
      <c r="AT832" t="s">
        <v>3394</v>
      </c>
      <c r="AU832" t="s">
        <v>3394</v>
      </c>
      <c r="AV832" t="s">
        <v>3394</v>
      </c>
      <c r="AW832" t="s">
        <v>3394</v>
      </c>
      <c r="AX832" t="s">
        <v>3394</v>
      </c>
      <c r="AZ832" t="s">
        <v>3394</v>
      </c>
    </row>
    <row r="833" spans="1:52" x14ac:dyDescent="0.3">
      <c r="A833" s="1" t="s">
        <v>5118</v>
      </c>
      <c r="B833" t="s">
        <v>5119</v>
      </c>
      <c r="C833" t="s">
        <v>643</v>
      </c>
      <c r="D833" t="s">
        <v>3428</v>
      </c>
      <c r="F833" t="s">
        <v>3393</v>
      </c>
      <c r="G833" t="s">
        <v>3394</v>
      </c>
      <c r="H833" t="s">
        <v>3394</v>
      </c>
      <c r="I833" t="s">
        <v>5120</v>
      </c>
      <c r="J833" t="s">
        <v>3395</v>
      </c>
      <c r="K833" t="s">
        <v>3394</v>
      </c>
      <c r="L833" t="s">
        <v>3396</v>
      </c>
      <c r="Q833">
        <v>1</v>
      </c>
      <c r="R833" t="s">
        <v>3397</v>
      </c>
      <c r="AE833" t="s">
        <v>3394</v>
      </c>
      <c r="AK833" t="s">
        <v>3394</v>
      </c>
      <c r="AL833" t="s">
        <v>3394</v>
      </c>
      <c r="AM833" t="s">
        <v>3394</v>
      </c>
      <c r="AN833" t="s">
        <v>3394</v>
      </c>
      <c r="AO833" t="s">
        <v>3394</v>
      </c>
      <c r="AP833" t="s">
        <v>3394</v>
      </c>
      <c r="AQ833" t="s">
        <v>3394</v>
      </c>
      <c r="AR833" t="s">
        <v>3394</v>
      </c>
      <c r="AS833" t="s">
        <v>3394</v>
      </c>
      <c r="AT833" t="s">
        <v>3394</v>
      </c>
      <c r="AU833" t="s">
        <v>3394</v>
      </c>
      <c r="AV833" t="s">
        <v>3394</v>
      </c>
      <c r="AW833" t="s">
        <v>3394</v>
      </c>
      <c r="AX833" t="s">
        <v>3394</v>
      </c>
      <c r="AZ833" t="s">
        <v>3394</v>
      </c>
    </row>
    <row r="834" spans="1:52" x14ac:dyDescent="0.3">
      <c r="A834" s="1" t="s">
        <v>5121</v>
      </c>
      <c r="B834" t="s">
        <v>5122</v>
      </c>
      <c r="C834" t="s">
        <v>643</v>
      </c>
      <c r="D834" t="s">
        <v>3428</v>
      </c>
      <c r="F834" t="s">
        <v>3393</v>
      </c>
      <c r="G834" t="s">
        <v>3394</v>
      </c>
      <c r="H834" t="s">
        <v>3394</v>
      </c>
      <c r="I834" t="s">
        <v>5120</v>
      </c>
      <c r="J834" t="s">
        <v>3395</v>
      </c>
      <c r="K834" t="s">
        <v>3394</v>
      </c>
      <c r="L834" t="s">
        <v>3396</v>
      </c>
      <c r="Q834">
        <v>1</v>
      </c>
      <c r="R834" t="s">
        <v>3397</v>
      </c>
      <c r="AE834" t="s">
        <v>3394</v>
      </c>
      <c r="AK834" t="s">
        <v>3394</v>
      </c>
      <c r="AL834" t="s">
        <v>3394</v>
      </c>
      <c r="AM834" t="s">
        <v>3394</v>
      </c>
      <c r="AN834" t="s">
        <v>3394</v>
      </c>
      <c r="AO834" t="s">
        <v>3394</v>
      </c>
      <c r="AP834" t="s">
        <v>3394</v>
      </c>
      <c r="AQ834" t="s">
        <v>3394</v>
      </c>
      <c r="AR834" t="s">
        <v>3394</v>
      </c>
      <c r="AS834" t="s">
        <v>3394</v>
      </c>
      <c r="AT834" t="s">
        <v>3394</v>
      </c>
      <c r="AU834" t="s">
        <v>3394</v>
      </c>
      <c r="AV834" t="s">
        <v>3394</v>
      </c>
      <c r="AW834" t="s">
        <v>3394</v>
      </c>
      <c r="AX834" t="s">
        <v>3394</v>
      </c>
      <c r="AZ834" t="s">
        <v>3394</v>
      </c>
    </row>
    <row r="835" spans="1:52" x14ac:dyDescent="0.3">
      <c r="A835" s="1" t="s">
        <v>5123</v>
      </c>
      <c r="B835" t="s">
        <v>5124</v>
      </c>
      <c r="C835" t="s">
        <v>643</v>
      </c>
      <c r="D835" t="s">
        <v>3428</v>
      </c>
      <c r="F835" t="s">
        <v>3393</v>
      </c>
      <c r="G835" t="s">
        <v>3394</v>
      </c>
      <c r="H835" t="s">
        <v>3394</v>
      </c>
      <c r="I835" t="s">
        <v>5125</v>
      </c>
      <c r="J835" t="s">
        <v>3395</v>
      </c>
      <c r="K835" t="s">
        <v>3394</v>
      </c>
      <c r="L835" t="s">
        <v>3396</v>
      </c>
      <c r="Q835">
        <v>1</v>
      </c>
      <c r="R835" t="s">
        <v>3397</v>
      </c>
      <c r="AE835" t="s">
        <v>3394</v>
      </c>
      <c r="AK835" t="s">
        <v>3394</v>
      </c>
      <c r="AL835" t="s">
        <v>3394</v>
      </c>
      <c r="AM835" t="s">
        <v>3394</v>
      </c>
      <c r="AN835" t="s">
        <v>3394</v>
      </c>
      <c r="AO835" t="s">
        <v>3394</v>
      </c>
      <c r="AP835" t="s">
        <v>3394</v>
      </c>
      <c r="AQ835" t="s">
        <v>3394</v>
      </c>
      <c r="AR835" t="s">
        <v>3394</v>
      </c>
      <c r="AS835" t="s">
        <v>3394</v>
      </c>
      <c r="AT835" t="s">
        <v>3394</v>
      </c>
      <c r="AU835" t="s">
        <v>3394</v>
      </c>
      <c r="AV835" t="s">
        <v>3394</v>
      </c>
      <c r="AW835" t="s">
        <v>3394</v>
      </c>
      <c r="AX835" t="s">
        <v>3394</v>
      </c>
      <c r="AZ835" t="s">
        <v>3394</v>
      </c>
    </row>
    <row r="836" spans="1:52" x14ac:dyDescent="0.3">
      <c r="A836" s="1" t="s">
        <v>5126</v>
      </c>
      <c r="B836" t="s">
        <v>5127</v>
      </c>
      <c r="C836" t="s">
        <v>643</v>
      </c>
      <c r="D836" t="s">
        <v>3428</v>
      </c>
      <c r="F836" t="s">
        <v>3393</v>
      </c>
      <c r="G836" t="s">
        <v>3394</v>
      </c>
      <c r="H836" t="s">
        <v>3394</v>
      </c>
      <c r="I836" t="s">
        <v>5128</v>
      </c>
      <c r="J836" t="s">
        <v>3395</v>
      </c>
      <c r="K836" t="s">
        <v>3394</v>
      </c>
      <c r="L836" t="s">
        <v>3396</v>
      </c>
      <c r="Q836">
        <v>1</v>
      </c>
      <c r="R836" t="s">
        <v>3397</v>
      </c>
      <c r="AE836" t="s">
        <v>3394</v>
      </c>
      <c r="AK836" t="s">
        <v>3394</v>
      </c>
      <c r="AL836" t="s">
        <v>3394</v>
      </c>
      <c r="AM836" t="s">
        <v>3394</v>
      </c>
      <c r="AN836" t="s">
        <v>3394</v>
      </c>
      <c r="AO836" t="s">
        <v>3394</v>
      </c>
      <c r="AP836" t="s">
        <v>3394</v>
      </c>
      <c r="AQ836" t="s">
        <v>3394</v>
      </c>
      <c r="AR836" t="s">
        <v>3394</v>
      </c>
      <c r="AS836" t="s">
        <v>3394</v>
      </c>
      <c r="AT836" t="s">
        <v>3394</v>
      </c>
      <c r="AU836" t="s">
        <v>3394</v>
      </c>
      <c r="AV836" t="s">
        <v>3394</v>
      </c>
      <c r="AW836" t="s">
        <v>3394</v>
      </c>
      <c r="AX836" t="s">
        <v>3394</v>
      </c>
      <c r="AZ836" t="s">
        <v>3394</v>
      </c>
    </row>
    <row r="837" spans="1:52" x14ac:dyDescent="0.3">
      <c r="A837" s="1" t="s">
        <v>5129</v>
      </c>
      <c r="B837" t="s">
        <v>5130</v>
      </c>
      <c r="C837" t="s">
        <v>643</v>
      </c>
      <c r="D837" t="s">
        <v>3428</v>
      </c>
      <c r="F837" t="s">
        <v>3393</v>
      </c>
      <c r="G837" t="s">
        <v>3394</v>
      </c>
      <c r="H837" t="s">
        <v>3394</v>
      </c>
      <c r="I837" t="s">
        <v>5128</v>
      </c>
      <c r="J837" t="s">
        <v>3395</v>
      </c>
      <c r="K837" t="s">
        <v>3394</v>
      </c>
      <c r="L837" t="s">
        <v>3396</v>
      </c>
      <c r="Q837">
        <v>1</v>
      </c>
      <c r="R837" t="s">
        <v>3397</v>
      </c>
      <c r="AE837" t="s">
        <v>3394</v>
      </c>
      <c r="AK837" t="s">
        <v>3394</v>
      </c>
      <c r="AL837" t="s">
        <v>3394</v>
      </c>
      <c r="AM837" t="s">
        <v>3394</v>
      </c>
      <c r="AN837" t="s">
        <v>3394</v>
      </c>
      <c r="AO837" t="s">
        <v>3394</v>
      </c>
      <c r="AP837" t="s">
        <v>3394</v>
      </c>
      <c r="AQ837" t="s">
        <v>3394</v>
      </c>
      <c r="AR837" t="s">
        <v>3394</v>
      </c>
      <c r="AS837" t="s">
        <v>3394</v>
      </c>
      <c r="AT837" t="s">
        <v>3394</v>
      </c>
      <c r="AU837" t="s">
        <v>3394</v>
      </c>
      <c r="AV837" t="s">
        <v>3394</v>
      </c>
      <c r="AW837" t="s">
        <v>3394</v>
      </c>
      <c r="AX837" t="s">
        <v>3394</v>
      </c>
      <c r="AZ837" t="s">
        <v>3394</v>
      </c>
    </row>
    <row r="838" spans="1:52" x14ac:dyDescent="0.3">
      <c r="A838" s="1" t="s">
        <v>5131</v>
      </c>
      <c r="B838" t="s">
        <v>5132</v>
      </c>
      <c r="C838" t="s">
        <v>643</v>
      </c>
      <c r="D838" t="s">
        <v>3428</v>
      </c>
      <c r="F838" t="s">
        <v>3393</v>
      </c>
      <c r="G838" t="s">
        <v>3394</v>
      </c>
      <c r="H838" t="s">
        <v>3394</v>
      </c>
      <c r="I838" t="s">
        <v>5128</v>
      </c>
      <c r="J838" t="s">
        <v>3395</v>
      </c>
      <c r="K838" t="s">
        <v>3394</v>
      </c>
      <c r="L838" t="s">
        <v>3396</v>
      </c>
      <c r="Q838">
        <v>1</v>
      </c>
      <c r="R838" t="s">
        <v>3397</v>
      </c>
      <c r="AE838" t="s">
        <v>3394</v>
      </c>
      <c r="AK838" t="s">
        <v>3394</v>
      </c>
      <c r="AL838" t="s">
        <v>3394</v>
      </c>
      <c r="AM838" t="s">
        <v>3394</v>
      </c>
      <c r="AN838" t="s">
        <v>3394</v>
      </c>
      <c r="AO838" t="s">
        <v>3394</v>
      </c>
      <c r="AP838" t="s">
        <v>3394</v>
      </c>
      <c r="AQ838" t="s">
        <v>3394</v>
      </c>
      <c r="AR838" t="s">
        <v>3394</v>
      </c>
      <c r="AS838" t="s">
        <v>3394</v>
      </c>
      <c r="AT838" t="s">
        <v>3394</v>
      </c>
      <c r="AU838" t="s">
        <v>3394</v>
      </c>
      <c r="AV838" t="s">
        <v>3394</v>
      </c>
      <c r="AW838" t="s">
        <v>3394</v>
      </c>
      <c r="AX838" t="s">
        <v>3394</v>
      </c>
      <c r="AZ838" t="s">
        <v>3394</v>
      </c>
    </row>
    <row r="839" spans="1:52" x14ac:dyDescent="0.3">
      <c r="A839" s="1" t="s">
        <v>5133</v>
      </c>
      <c r="B839" t="s">
        <v>5134</v>
      </c>
      <c r="C839" t="s">
        <v>643</v>
      </c>
      <c r="D839" t="s">
        <v>3428</v>
      </c>
      <c r="F839" t="s">
        <v>3393</v>
      </c>
      <c r="G839" t="s">
        <v>3394</v>
      </c>
      <c r="H839" t="s">
        <v>3394</v>
      </c>
      <c r="I839" t="s">
        <v>5128</v>
      </c>
      <c r="J839" t="s">
        <v>3395</v>
      </c>
      <c r="K839" t="s">
        <v>3394</v>
      </c>
      <c r="L839" t="s">
        <v>3396</v>
      </c>
      <c r="Q839">
        <v>1</v>
      </c>
      <c r="R839" t="s">
        <v>3397</v>
      </c>
      <c r="AE839" t="s">
        <v>3394</v>
      </c>
      <c r="AK839" t="s">
        <v>3394</v>
      </c>
      <c r="AL839" t="s">
        <v>3394</v>
      </c>
      <c r="AM839" t="s">
        <v>3394</v>
      </c>
      <c r="AN839" t="s">
        <v>3394</v>
      </c>
      <c r="AO839" t="s">
        <v>3394</v>
      </c>
      <c r="AP839" t="s">
        <v>3394</v>
      </c>
      <c r="AQ839" t="s">
        <v>3394</v>
      </c>
      <c r="AR839" t="s">
        <v>3394</v>
      </c>
      <c r="AS839" t="s">
        <v>3394</v>
      </c>
      <c r="AT839" t="s">
        <v>3394</v>
      </c>
      <c r="AU839" t="s">
        <v>3394</v>
      </c>
      <c r="AV839" t="s">
        <v>3394</v>
      </c>
      <c r="AW839" t="s">
        <v>3394</v>
      </c>
      <c r="AX839" t="s">
        <v>3394</v>
      </c>
      <c r="AZ839" t="s">
        <v>3394</v>
      </c>
    </row>
    <row r="840" spans="1:52" x14ac:dyDescent="0.3">
      <c r="A840" s="1" t="s">
        <v>9863</v>
      </c>
      <c r="B840" t="s">
        <v>9864</v>
      </c>
      <c r="C840" t="s">
        <v>643</v>
      </c>
      <c r="D840" t="s">
        <v>3428</v>
      </c>
      <c r="F840" t="s">
        <v>3393</v>
      </c>
      <c r="G840" t="s">
        <v>3394</v>
      </c>
      <c r="H840" t="s">
        <v>3394</v>
      </c>
      <c r="I840" t="s">
        <v>5128</v>
      </c>
      <c r="J840" t="s">
        <v>3395</v>
      </c>
      <c r="K840" t="s">
        <v>3394</v>
      </c>
      <c r="L840" t="s">
        <v>3396</v>
      </c>
      <c r="Q840">
        <v>1</v>
      </c>
      <c r="R840" t="s">
        <v>3397</v>
      </c>
      <c r="AE840" t="s">
        <v>3394</v>
      </c>
      <c r="AK840" t="s">
        <v>3394</v>
      </c>
      <c r="AL840" t="s">
        <v>3394</v>
      </c>
      <c r="AM840" t="s">
        <v>3394</v>
      </c>
      <c r="AN840" t="s">
        <v>3394</v>
      </c>
      <c r="AO840" t="s">
        <v>3394</v>
      </c>
      <c r="AP840" t="s">
        <v>3394</v>
      </c>
      <c r="AQ840" t="s">
        <v>3394</v>
      </c>
      <c r="AR840" t="s">
        <v>3394</v>
      </c>
      <c r="AS840" t="s">
        <v>3394</v>
      </c>
      <c r="AT840" t="s">
        <v>3394</v>
      </c>
      <c r="AU840" t="s">
        <v>3394</v>
      </c>
      <c r="AV840" t="s">
        <v>3394</v>
      </c>
      <c r="AW840" t="s">
        <v>3394</v>
      </c>
      <c r="AX840" t="s">
        <v>3394</v>
      </c>
      <c r="AZ840" t="s">
        <v>3394</v>
      </c>
    </row>
    <row r="841" spans="1:52" x14ac:dyDescent="0.3">
      <c r="A841" s="1" t="s">
        <v>9865</v>
      </c>
      <c r="B841" t="s">
        <v>9866</v>
      </c>
      <c r="C841" t="s">
        <v>643</v>
      </c>
      <c r="D841" t="s">
        <v>3428</v>
      </c>
      <c r="F841" t="s">
        <v>3393</v>
      </c>
      <c r="G841" t="s">
        <v>3394</v>
      </c>
      <c r="H841" t="s">
        <v>3394</v>
      </c>
      <c r="I841" t="s">
        <v>5128</v>
      </c>
      <c r="J841" t="s">
        <v>3395</v>
      </c>
      <c r="K841" t="s">
        <v>3394</v>
      </c>
      <c r="L841" t="s">
        <v>3396</v>
      </c>
      <c r="Q841">
        <v>1</v>
      </c>
      <c r="R841" t="s">
        <v>3397</v>
      </c>
      <c r="AE841" t="s">
        <v>3394</v>
      </c>
      <c r="AK841" t="s">
        <v>3394</v>
      </c>
      <c r="AL841" t="s">
        <v>3394</v>
      </c>
      <c r="AM841" t="s">
        <v>3394</v>
      </c>
      <c r="AN841" t="s">
        <v>3394</v>
      </c>
      <c r="AO841" t="s">
        <v>3394</v>
      </c>
      <c r="AP841" t="s">
        <v>3394</v>
      </c>
      <c r="AQ841" t="s">
        <v>3394</v>
      </c>
      <c r="AR841" t="s">
        <v>3394</v>
      </c>
      <c r="AS841" t="s">
        <v>3394</v>
      </c>
      <c r="AT841" t="s">
        <v>3394</v>
      </c>
      <c r="AU841" t="s">
        <v>3394</v>
      </c>
      <c r="AV841" t="s">
        <v>3394</v>
      </c>
      <c r="AW841" t="s">
        <v>3394</v>
      </c>
      <c r="AX841" t="s">
        <v>3394</v>
      </c>
      <c r="AZ841" t="s">
        <v>3394</v>
      </c>
    </row>
    <row r="842" spans="1:52" x14ac:dyDescent="0.3">
      <c r="A842" s="1" t="s">
        <v>9867</v>
      </c>
      <c r="B842" t="s">
        <v>9868</v>
      </c>
      <c r="C842" t="s">
        <v>643</v>
      </c>
      <c r="D842" t="s">
        <v>3428</v>
      </c>
      <c r="F842" t="s">
        <v>3393</v>
      </c>
      <c r="G842" t="s">
        <v>3394</v>
      </c>
      <c r="H842" t="s">
        <v>3394</v>
      </c>
      <c r="I842" t="s">
        <v>5128</v>
      </c>
      <c r="J842" t="s">
        <v>3395</v>
      </c>
      <c r="K842" t="s">
        <v>3394</v>
      </c>
      <c r="L842" t="s">
        <v>3396</v>
      </c>
      <c r="Q842">
        <v>1</v>
      </c>
      <c r="R842" t="s">
        <v>3397</v>
      </c>
      <c r="AE842" t="s">
        <v>3394</v>
      </c>
      <c r="AK842" t="s">
        <v>3394</v>
      </c>
      <c r="AL842" t="s">
        <v>3394</v>
      </c>
      <c r="AM842" t="s">
        <v>3394</v>
      </c>
      <c r="AN842" t="s">
        <v>3394</v>
      </c>
      <c r="AO842" t="s">
        <v>3394</v>
      </c>
      <c r="AP842" t="s">
        <v>3394</v>
      </c>
      <c r="AQ842" t="s">
        <v>3394</v>
      </c>
      <c r="AR842" t="s">
        <v>3394</v>
      </c>
      <c r="AS842" t="s">
        <v>3394</v>
      </c>
      <c r="AT842" t="s">
        <v>3394</v>
      </c>
      <c r="AU842" t="s">
        <v>3394</v>
      </c>
      <c r="AV842" t="s">
        <v>3394</v>
      </c>
      <c r="AW842" t="s">
        <v>3394</v>
      </c>
      <c r="AX842" t="s">
        <v>3394</v>
      </c>
      <c r="AZ842" t="s">
        <v>3394</v>
      </c>
    </row>
    <row r="843" spans="1:52" x14ac:dyDescent="0.3">
      <c r="A843" s="1" t="s">
        <v>9869</v>
      </c>
      <c r="B843" t="s">
        <v>9870</v>
      </c>
      <c r="C843" t="s">
        <v>643</v>
      </c>
      <c r="D843" t="s">
        <v>3428</v>
      </c>
      <c r="F843" t="s">
        <v>3393</v>
      </c>
      <c r="G843" t="s">
        <v>3394</v>
      </c>
      <c r="H843" t="s">
        <v>3394</v>
      </c>
      <c r="I843" t="s">
        <v>5128</v>
      </c>
      <c r="J843" t="s">
        <v>3395</v>
      </c>
      <c r="K843" t="s">
        <v>3394</v>
      </c>
      <c r="L843" t="s">
        <v>3396</v>
      </c>
      <c r="Q843">
        <v>1</v>
      </c>
      <c r="R843" t="s">
        <v>3397</v>
      </c>
      <c r="AE843" t="s">
        <v>3394</v>
      </c>
      <c r="AK843" t="s">
        <v>3394</v>
      </c>
      <c r="AL843" t="s">
        <v>3394</v>
      </c>
      <c r="AM843" t="s">
        <v>3394</v>
      </c>
      <c r="AN843" t="s">
        <v>3394</v>
      </c>
      <c r="AO843" t="s">
        <v>3394</v>
      </c>
      <c r="AP843" t="s">
        <v>3394</v>
      </c>
      <c r="AQ843" t="s">
        <v>3394</v>
      </c>
      <c r="AR843" t="s">
        <v>3394</v>
      </c>
      <c r="AS843" t="s">
        <v>3394</v>
      </c>
      <c r="AT843" t="s">
        <v>3394</v>
      </c>
      <c r="AU843" t="s">
        <v>3394</v>
      </c>
      <c r="AV843" t="s">
        <v>3394</v>
      </c>
      <c r="AW843" t="s">
        <v>3394</v>
      </c>
      <c r="AX843" t="s">
        <v>3394</v>
      </c>
      <c r="AZ843" t="s">
        <v>3394</v>
      </c>
    </row>
    <row r="844" spans="1:52" x14ac:dyDescent="0.3">
      <c r="A844" s="1" t="s">
        <v>9871</v>
      </c>
      <c r="B844" t="s">
        <v>9872</v>
      </c>
      <c r="C844" t="s">
        <v>643</v>
      </c>
      <c r="D844" t="s">
        <v>3428</v>
      </c>
      <c r="F844" t="s">
        <v>3393</v>
      </c>
      <c r="G844" t="s">
        <v>3394</v>
      </c>
      <c r="H844" t="s">
        <v>3394</v>
      </c>
      <c r="I844" t="s">
        <v>5125</v>
      </c>
      <c r="J844" t="s">
        <v>3395</v>
      </c>
      <c r="K844" t="s">
        <v>3394</v>
      </c>
      <c r="L844" t="s">
        <v>3396</v>
      </c>
      <c r="Q844">
        <v>1</v>
      </c>
      <c r="R844" t="s">
        <v>3397</v>
      </c>
      <c r="AE844" t="s">
        <v>3394</v>
      </c>
      <c r="AK844" t="s">
        <v>3394</v>
      </c>
      <c r="AL844" t="s">
        <v>3394</v>
      </c>
      <c r="AM844" t="s">
        <v>3394</v>
      </c>
      <c r="AN844" t="s">
        <v>3394</v>
      </c>
      <c r="AO844" t="s">
        <v>3394</v>
      </c>
      <c r="AP844" t="s">
        <v>3394</v>
      </c>
      <c r="AQ844" t="s">
        <v>3394</v>
      </c>
      <c r="AR844" t="s">
        <v>3394</v>
      </c>
      <c r="AS844" t="s">
        <v>3394</v>
      </c>
      <c r="AT844" t="s">
        <v>3394</v>
      </c>
      <c r="AU844" t="s">
        <v>3394</v>
      </c>
      <c r="AV844" t="s">
        <v>3394</v>
      </c>
      <c r="AW844" t="s">
        <v>3394</v>
      </c>
      <c r="AX844" t="s">
        <v>3394</v>
      </c>
      <c r="AZ844" t="s">
        <v>3394</v>
      </c>
    </row>
    <row r="845" spans="1:52" x14ac:dyDescent="0.3">
      <c r="A845" s="1" t="s">
        <v>10453</v>
      </c>
      <c r="B845" t="s">
        <v>10454</v>
      </c>
      <c r="C845" t="s">
        <v>643</v>
      </c>
      <c r="D845" t="s">
        <v>3428</v>
      </c>
      <c r="F845" t="s">
        <v>3393</v>
      </c>
      <c r="G845" t="s">
        <v>3394</v>
      </c>
      <c r="H845" t="s">
        <v>3394</v>
      </c>
      <c r="I845" t="s">
        <v>5128</v>
      </c>
      <c r="J845" t="s">
        <v>3395</v>
      </c>
      <c r="K845" t="s">
        <v>3394</v>
      </c>
      <c r="L845" t="s">
        <v>3396</v>
      </c>
      <c r="Q845">
        <v>1</v>
      </c>
      <c r="R845" t="s">
        <v>3397</v>
      </c>
      <c r="AE845" t="s">
        <v>3394</v>
      </c>
      <c r="AK845" t="s">
        <v>3394</v>
      </c>
      <c r="AL845" t="s">
        <v>3394</v>
      </c>
      <c r="AM845" t="s">
        <v>3394</v>
      </c>
      <c r="AN845" t="s">
        <v>3394</v>
      </c>
      <c r="AO845" t="s">
        <v>3394</v>
      </c>
      <c r="AP845" t="s">
        <v>3394</v>
      </c>
      <c r="AQ845" t="s">
        <v>3394</v>
      </c>
      <c r="AR845" t="s">
        <v>3394</v>
      </c>
      <c r="AS845" t="s">
        <v>3394</v>
      </c>
      <c r="AT845" t="s">
        <v>3394</v>
      </c>
      <c r="AU845" t="s">
        <v>3394</v>
      </c>
      <c r="AV845" t="s">
        <v>3394</v>
      </c>
      <c r="AW845" t="s">
        <v>3394</v>
      </c>
      <c r="AX845" t="s">
        <v>3394</v>
      </c>
      <c r="AZ845" t="s">
        <v>3394</v>
      </c>
    </row>
    <row r="846" spans="1:52" x14ac:dyDescent="0.3">
      <c r="A846" s="1" t="s">
        <v>10455</v>
      </c>
      <c r="B846" t="s">
        <v>10456</v>
      </c>
      <c r="C846" t="s">
        <v>643</v>
      </c>
      <c r="D846" t="s">
        <v>3428</v>
      </c>
      <c r="F846" t="s">
        <v>3393</v>
      </c>
      <c r="G846" t="s">
        <v>3394</v>
      </c>
      <c r="H846" t="s">
        <v>3394</v>
      </c>
      <c r="I846" t="s">
        <v>5128</v>
      </c>
      <c r="J846" t="s">
        <v>3395</v>
      </c>
      <c r="K846" t="s">
        <v>3394</v>
      </c>
      <c r="L846" t="s">
        <v>3396</v>
      </c>
      <c r="Q846">
        <v>1</v>
      </c>
      <c r="R846" t="s">
        <v>3397</v>
      </c>
      <c r="AE846" t="s">
        <v>3394</v>
      </c>
      <c r="AK846" t="s">
        <v>3394</v>
      </c>
      <c r="AL846" t="s">
        <v>3394</v>
      </c>
      <c r="AM846" t="s">
        <v>3394</v>
      </c>
      <c r="AN846" t="s">
        <v>3394</v>
      </c>
      <c r="AO846" t="s">
        <v>3394</v>
      </c>
      <c r="AP846" t="s">
        <v>3394</v>
      </c>
      <c r="AQ846" t="s">
        <v>3394</v>
      </c>
      <c r="AR846" t="s">
        <v>3394</v>
      </c>
      <c r="AS846" t="s">
        <v>3394</v>
      </c>
      <c r="AT846" t="s">
        <v>3394</v>
      </c>
      <c r="AU846" t="s">
        <v>3394</v>
      </c>
      <c r="AV846" t="s">
        <v>3394</v>
      </c>
      <c r="AW846" t="s">
        <v>3394</v>
      </c>
      <c r="AX846" t="s">
        <v>3394</v>
      </c>
      <c r="AZ846" t="s">
        <v>3394</v>
      </c>
    </row>
    <row r="847" spans="1:52" x14ac:dyDescent="0.3">
      <c r="A847" s="1" t="s">
        <v>10457</v>
      </c>
      <c r="B847" t="s">
        <v>10458</v>
      </c>
      <c r="C847" t="s">
        <v>643</v>
      </c>
      <c r="D847" t="s">
        <v>3428</v>
      </c>
      <c r="F847" t="s">
        <v>3393</v>
      </c>
      <c r="G847" t="s">
        <v>3394</v>
      </c>
      <c r="H847" t="s">
        <v>3394</v>
      </c>
      <c r="I847" t="s">
        <v>5128</v>
      </c>
      <c r="J847" t="s">
        <v>3395</v>
      </c>
      <c r="K847" t="s">
        <v>3394</v>
      </c>
      <c r="L847" t="s">
        <v>3396</v>
      </c>
      <c r="Q847">
        <v>1</v>
      </c>
      <c r="R847" t="s">
        <v>3397</v>
      </c>
      <c r="AE847" t="s">
        <v>3394</v>
      </c>
      <c r="AK847" t="s">
        <v>3394</v>
      </c>
      <c r="AL847" t="s">
        <v>3394</v>
      </c>
      <c r="AM847" t="s">
        <v>3394</v>
      </c>
      <c r="AN847" t="s">
        <v>3394</v>
      </c>
      <c r="AO847" t="s">
        <v>3394</v>
      </c>
      <c r="AP847" t="s">
        <v>3394</v>
      </c>
      <c r="AQ847" t="s">
        <v>3394</v>
      </c>
      <c r="AR847" t="s">
        <v>3394</v>
      </c>
      <c r="AS847" t="s">
        <v>3394</v>
      </c>
      <c r="AT847" t="s">
        <v>3394</v>
      </c>
      <c r="AU847" t="s">
        <v>3394</v>
      </c>
      <c r="AV847" t="s">
        <v>3394</v>
      </c>
      <c r="AW847" t="s">
        <v>3394</v>
      </c>
      <c r="AX847" t="s">
        <v>3394</v>
      </c>
      <c r="AZ847" t="s">
        <v>3394</v>
      </c>
    </row>
    <row r="848" spans="1:52" x14ac:dyDescent="0.3">
      <c r="A848" s="1" t="s">
        <v>10459</v>
      </c>
      <c r="B848" t="s">
        <v>10460</v>
      </c>
      <c r="C848" t="s">
        <v>643</v>
      </c>
      <c r="D848" t="s">
        <v>3428</v>
      </c>
      <c r="F848" t="s">
        <v>3393</v>
      </c>
      <c r="G848" t="s">
        <v>3394</v>
      </c>
      <c r="H848" t="s">
        <v>3394</v>
      </c>
      <c r="I848" t="s">
        <v>10461</v>
      </c>
      <c r="J848" t="s">
        <v>3395</v>
      </c>
      <c r="K848" t="s">
        <v>3394</v>
      </c>
      <c r="L848" t="s">
        <v>3396</v>
      </c>
      <c r="Q848">
        <v>1</v>
      </c>
      <c r="R848" t="s">
        <v>3397</v>
      </c>
      <c r="AE848" t="s">
        <v>3394</v>
      </c>
      <c r="AK848" t="s">
        <v>3394</v>
      </c>
      <c r="AL848" t="s">
        <v>3394</v>
      </c>
      <c r="AM848" t="s">
        <v>3394</v>
      </c>
      <c r="AN848" t="s">
        <v>3394</v>
      </c>
      <c r="AO848" t="s">
        <v>3394</v>
      </c>
      <c r="AP848" t="s">
        <v>3394</v>
      </c>
      <c r="AQ848" t="s">
        <v>3394</v>
      </c>
      <c r="AR848" t="s">
        <v>3394</v>
      </c>
      <c r="AS848" t="s">
        <v>3394</v>
      </c>
      <c r="AT848" t="s">
        <v>3394</v>
      </c>
      <c r="AU848" t="s">
        <v>3394</v>
      </c>
      <c r="AV848" t="s">
        <v>3394</v>
      </c>
      <c r="AW848" t="s">
        <v>3394</v>
      </c>
      <c r="AX848" t="s">
        <v>3394</v>
      </c>
      <c r="AZ848" t="s">
        <v>3394</v>
      </c>
    </row>
    <row r="849" spans="1:52" x14ac:dyDescent="0.3">
      <c r="A849" s="1" t="s">
        <v>11317</v>
      </c>
      <c r="B849" t="s">
        <v>11318</v>
      </c>
      <c r="C849" t="s">
        <v>643</v>
      </c>
      <c r="D849" t="s">
        <v>3428</v>
      </c>
      <c r="F849" t="s">
        <v>3393</v>
      </c>
      <c r="G849" t="s">
        <v>3394</v>
      </c>
      <c r="H849" t="s">
        <v>3394</v>
      </c>
      <c r="I849" t="s">
        <v>11319</v>
      </c>
      <c r="J849" t="s">
        <v>3395</v>
      </c>
      <c r="K849" t="s">
        <v>3394</v>
      </c>
      <c r="L849" t="s">
        <v>3396</v>
      </c>
      <c r="Q849">
        <v>1</v>
      </c>
      <c r="R849" t="s">
        <v>3397</v>
      </c>
      <c r="AE849" t="s">
        <v>3394</v>
      </c>
      <c r="AK849" t="s">
        <v>3394</v>
      </c>
      <c r="AL849" t="s">
        <v>3394</v>
      </c>
      <c r="AM849" t="s">
        <v>3394</v>
      </c>
      <c r="AN849" t="s">
        <v>3394</v>
      </c>
      <c r="AO849" t="s">
        <v>3394</v>
      </c>
      <c r="AP849" t="s">
        <v>3394</v>
      </c>
      <c r="AQ849" t="s">
        <v>3394</v>
      </c>
      <c r="AR849" t="s">
        <v>3394</v>
      </c>
      <c r="AS849" t="s">
        <v>3394</v>
      </c>
      <c r="AT849" t="s">
        <v>3394</v>
      </c>
      <c r="AU849" t="s">
        <v>3394</v>
      </c>
      <c r="AV849" t="s">
        <v>3394</v>
      </c>
      <c r="AW849" t="s">
        <v>3394</v>
      </c>
      <c r="AX849" t="s">
        <v>3394</v>
      </c>
      <c r="AZ849" t="s">
        <v>3394</v>
      </c>
    </row>
    <row r="850" spans="1:52" x14ac:dyDescent="0.3">
      <c r="A850" s="1" t="s">
        <v>11320</v>
      </c>
      <c r="B850" t="s">
        <v>11321</v>
      </c>
      <c r="C850" t="s">
        <v>643</v>
      </c>
      <c r="D850" t="s">
        <v>3428</v>
      </c>
      <c r="F850" t="s">
        <v>3393</v>
      </c>
      <c r="G850" t="s">
        <v>3394</v>
      </c>
      <c r="H850" t="s">
        <v>3394</v>
      </c>
      <c r="I850" t="s">
        <v>11322</v>
      </c>
      <c r="J850" t="s">
        <v>3395</v>
      </c>
      <c r="K850" t="s">
        <v>3394</v>
      </c>
      <c r="L850" t="s">
        <v>3396</v>
      </c>
      <c r="Q850">
        <v>1</v>
      </c>
      <c r="R850" t="s">
        <v>3397</v>
      </c>
      <c r="AE850" t="s">
        <v>3394</v>
      </c>
      <c r="AK850" t="s">
        <v>3394</v>
      </c>
      <c r="AL850" t="s">
        <v>3394</v>
      </c>
      <c r="AM850" t="s">
        <v>3394</v>
      </c>
      <c r="AN850" t="s">
        <v>3394</v>
      </c>
      <c r="AO850" t="s">
        <v>3394</v>
      </c>
      <c r="AP850" t="s">
        <v>3394</v>
      </c>
      <c r="AQ850" t="s">
        <v>3394</v>
      </c>
      <c r="AR850" t="s">
        <v>3394</v>
      </c>
      <c r="AS850" t="s">
        <v>3394</v>
      </c>
      <c r="AT850" t="s">
        <v>3394</v>
      </c>
      <c r="AU850" t="s">
        <v>3394</v>
      </c>
      <c r="AV850" t="s">
        <v>3394</v>
      </c>
      <c r="AW850" t="s">
        <v>3394</v>
      </c>
      <c r="AX850" t="s">
        <v>3394</v>
      </c>
      <c r="AZ850" t="s">
        <v>3394</v>
      </c>
    </row>
    <row r="851" spans="1:52" x14ac:dyDescent="0.3">
      <c r="A851" s="1" t="s">
        <v>5135</v>
      </c>
      <c r="B851" t="s">
        <v>5136</v>
      </c>
      <c r="C851" t="s">
        <v>643</v>
      </c>
      <c r="D851" t="s">
        <v>3428</v>
      </c>
      <c r="F851" t="s">
        <v>3393</v>
      </c>
      <c r="G851" t="s">
        <v>3394</v>
      </c>
      <c r="H851" t="s">
        <v>3394</v>
      </c>
      <c r="I851" t="s">
        <v>5137</v>
      </c>
      <c r="J851" t="s">
        <v>3395</v>
      </c>
      <c r="K851" t="s">
        <v>3394</v>
      </c>
      <c r="L851" t="s">
        <v>3396</v>
      </c>
      <c r="Q851">
        <v>1</v>
      </c>
      <c r="R851" t="s">
        <v>3397</v>
      </c>
      <c r="AE851" t="s">
        <v>3394</v>
      </c>
      <c r="AK851" t="s">
        <v>3394</v>
      </c>
      <c r="AL851" t="s">
        <v>3394</v>
      </c>
      <c r="AM851" t="s">
        <v>3394</v>
      </c>
      <c r="AN851" t="s">
        <v>3394</v>
      </c>
      <c r="AO851" t="s">
        <v>3394</v>
      </c>
      <c r="AP851" t="s">
        <v>3394</v>
      </c>
      <c r="AQ851" t="s">
        <v>3394</v>
      </c>
      <c r="AR851" t="s">
        <v>3394</v>
      </c>
      <c r="AS851" t="s">
        <v>3394</v>
      </c>
      <c r="AT851" t="s">
        <v>3394</v>
      </c>
      <c r="AU851" t="s">
        <v>3394</v>
      </c>
      <c r="AV851" t="s">
        <v>3394</v>
      </c>
      <c r="AW851" t="s">
        <v>3394</v>
      </c>
      <c r="AX851" t="s">
        <v>3394</v>
      </c>
      <c r="AZ851" t="s">
        <v>3394</v>
      </c>
    </row>
    <row r="852" spans="1:52" x14ac:dyDescent="0.3">
      <c r="A852" s="1" t="s">
        <v>5138</v>
      </c>
      <c r="B852" t="s">
        <v>5139</v>
      </c>
      <c r="C852" t="s">
        <v>643</v>
      </c>
      <c r="D852" t="s">
        <v>3428</v>
      </c>
      <c r="F852" t="s">
        <v>3393</v>
      </c>
      <c r="G852" t="s">
        <v>3394</v>
      </c>
      <c r="H852" t="s">
        <v>3394</v>
      </c>
      <c r="I852" t="s">
        <v>5077</v>
      </c>
      <c r="J852" t="s">
        <v>3395</v>
      </c>
      <c r="K852" t="s">
        <v>3394</v>
      </c>
      <c r="L852" t="s">
        <v>3396</v>
      </c>
      <c r="Q852">
        <v>1</v>
      </c>
      <c r="R852" t="s">
        <v>3397</v>
      </c>
      <c r="AE852" t="s">
        <v>3394</v>
      </c>
      <c r="AK852" t="s">
        <v>3394</v>
      </c>
      <c r="AL852" t="s">
        <v>3394</v>
      </c>
      <c r="AM852" t="s">
        <v>3394</v>
      </c>
      <c r="AN852" t="s">
        <v>3394</v>
      </c>
      <c r="AO852" t="s">
        <v>3394</v>
      </c>
      <c r="AP852" t="s">
        <v>3394</v>
      </c>
      <c r="AQ852" t="s">
        <v>3394</v>
      </c>
      <c r="AR852" t="s">
        <v>3394</v>
      </c>
      <c r="AS852" t="s">
        <v>3394</v>
      </c>
      <c r="AT852" t="s">
        <v>3394</v>
      </c>
      <c r="AU852" t="s">
        <v>3394</v>
      </c>
      <c r="AV852" t="s">
        <v>3394</v>
      </c>
      <c r="AW852" t="s">
        <v>3394</v>
      </c>
      <c r="AX852" t="s">
        <v>3394</v>
      </c>
      <c r="AZ852" t="s">
        <v>3394</v>
      </c>
    </row>
    <row r="853" spans="1:52" x14ac:dyDescent="0.3">
      <c r="A853" s="1" t="s">
        <v>5140</v>
      </c>
      <c r="B853" t="s">
        <v>5141</v>
      </c>
      <c r="C853" t="s">
        <v>643</v>
      </c>
      <c r="D853" t="s">
        <v>3428</v>
      </c>
      <c r="F853" t="s">
        <v>3393</v>
      </c>
      <c r="G853" t="s">
        <v>3394</v>
      </c>
      <c r="H853" t="s">
        <v>3394</v>
      </c>
      <c r="I853" t="s">
        <v>5077</v>
      </c>
      <c r="J853" t="s">
        <v>3395</v>
      </c>
      <c r="K853" t="s">
        <v>3394</v>
      </c>
      <c r="L853" t="s">
        <v>3396</v>
      </c>
      <c r="Q853">
        <v>1</v>
      </c>
      <c r="R853" t="s">
        <v>3397</v>
      </c>
      <c r="AE853" t="s">
        <v>3394</v>
      </c>
      <c r="AK853" t="s">
        <v>3394</v>
      </c>
      <c r="AL853" t="s">
        <v>3394</v>
      </c>
      <c r="AM853" t="s">
        <v>3394</v>
      </c>
      <c r="AN853" t="s">
        <v>3394</v>
      </c>
      <c r="AO853" t="s">
        <v>3394</v>
      </c>
      <c r="AP853" t="s">
        <v>3394</v>
      </c>
      <c r="AQ853" t="s">
        <v>3394</v>
      </c>
      <c r="AR853" t="s">
        <v>3394</v>
      </c>
      <c r="AS853" t="s">
        <v>3394</v>
      </c>
      <c r="AT853" t="s">
        <v>3394</v>
      </c>
      <c r="AU853" t="s">
        <v>3394</v>
      </c>
      <c r="AV853" t="s">
        <v>3394</v>
      </c>
      <c r="AW853" t="s">
        <v>3394</v>
      </c>
      <c r="AX853" t="s">
        <v>3394</v>
      </c>
      <c r="AZ853" t="s">
        <v>3394</v>
      </c>
    </row>
    <row r="854" spans="1:52" x14ac:dyDescent="0.3">
      <c r="A854" s="1" t="s">
        <v>5142</v>
      </c>
      <c r="B854" t="s">
        <v>5143</v>
      </c>
      <c r="C854" t="s">
        <v>643</v>
      </c>
      <c r="D854" t="s">
        <v>3428</v>
      </c>
      <c r="F854" t="s">
        <v>3393</v>
      </c>
      <c r="G854" t="s">
        <v>3394</v>
      </c>
      <c r="H854" t="s">
        <v>3394</v>
      </c>
      <c r="I854" t="s">
        <v>5077</v>
      </c>
      <c r="J854" t="s">
        <v>3395</v>
      </c>
      <c r="K854" t="s">
        <v>3394</v>
      </c>
      <c r="L854" t="s">
        <v>3396</v>
      </c>
      <c r="Q854">
        <v>1</v>
      </c>
      <c r="R854" t="s">
        <v>3397</v>
      </c>
      <c r="AE854" t="s">
        <v>3394</v>
      </c>
      <c r="AK854" t="s">
        <v>3394</v>
      </c>
      <c r="AL854" t="s">
        <v>3394</v>
      </c>
      <c r="AM854" t="s">
        <v>3394</v>
      </c>
      <c r="AN854" t="s">
        <v>3394</v>
      </c>
      <c r="AO854" t="s">
        <v>3394</v>
      </c>
      <c r="AP854" t="s">
        <v>3394</v>
      </c>
      <c r="AQ854" t="s">
        <v>3394</v>
      </c>
      <c r="AR854" t="s">
        <v>3394</v>
      </c>
      <c r="AS854" t="s">
        <v>3394</v>
      </c>
      <c r="AT854" t="s">
        <v>3394</v>
      </c>
      <c r="AU854" t="s">
        <v>3394</v>
      </c>
      <c r="AV854" t="s">
        <v>3394</v>
      </c>
      <c r="AW854" t="s">
        <v>3394</v>
      </c>
      <c r="AX854" t="s">
        <v>3394</v>
      </c>
      <c r="AZ854" t="s">
        <v>3394</v>
      </c>
    </row>
    <row r="855" spans="1:52" x14ac:dyDescent="0.3">
      <c r="A855" s="1" t="s">
        <v>5144</v>
      </c>
      <c r="B855" t="s">
        <v>5145</v>
      </c>
      <c r="C855" t="s">
        <v>643</v>
      </c>
      <c r="D855" t="s">
        <v>3428</v>
      </c>
      <c r="F855" t="s">
        <v>3393</v>
      </c>
      <c r="G855" t="s">
        <v>3394</v>
      </c>
      <c r="H855" t="s">
        <v>3394</v>
      </c>
      <c r="I855" t="s">
        <v>5077</v>
      </c>
      <c r="J855" t="s">
        <v>3395</v>
      </c>
      <c r="K855" t="s">
        <v>3394</v>
      </c>
      <c r="L855" t="s">
        <v>3396</v>
      </c>
      <c r="Q855">
        <v>1</v>
      </c>
      <c r="R855" t="s">
        <v>3397</v>
      </c>
      <c r="AE855" t="s">
        <v>3394</v>
      </c>
      <c r="AK855" t="s">
        <v>3394</v>
      </c>
      <c r="AL855" t="s">
        <v>3394</v>
      </c>
      <c r="AM855" t="s">
        <v>3394</v>
      </c>
      <c r="AN855" t="s">
        <v>3394</v>
      </c>
      <c r="AO855" t="s">
        <v>3394</v>
      </c>
      <c r="AP855" t="s">
        <v>3394</v>
      </c>
      <c r="AQ855" t="s">
        <v>3394</v>
      </c>
      <c r="AR855" t="s">
        <v>3394</v>
      </c>
      <c r="AS855" t="s">
        <v>3394</v>
      </c>
      <c r="AT855" t="s">
        <v>3394</v>
      </c>
      <c r="AU855" t="s">
        <v>3394</v>
      </c>
      <c r="AV855" t="s">
        <v>3394</v>
      </c>
      <c r="AW855" t="s">
        <v>3394</v>
      </c>
      <c r="AX855" t="s">
        <v>3394</v>
      </c>
      <c r="AZ855" t="s">
        <v>3394</v>
      </c>
    </row>
    <row r="856" spans="1:52" x14ac:dyDescent="0.3">
      <c r="A856" s="1" t="s">
        <v>5146</v>
      </c>
      <c r="B856" t="s">
        <v>5147</v>
      </c>
      <c r="C856" t="s">
        <v>643</v>
      </c>
      <c r="D856" t="s">
        <v>3428</v>
      </c>
      <c r="F856" t="s">
        <v>3393</v>
      </c>
      <c r="G856" t="s">
        <v>3393</v>
      </c>
      <c r="H856" t="s">
        <v>3394</v>
      </c>
      <c r="I856" t="s">
        <v>11323</v>
      </c>
      <c r="J856" t="s">
        <v>3395</v>
      </c>
      <c r="K856" t="s">
        <v>3394</v>
      </c>
      <c r="L856" t="s">
        <v>3396</v>
      </c>
      <c r="Q856">
        <v>1</v>
      </c>
      <c r="R856" t="s">
        <v>3397</v>
      </c>
      <c r="AE856" t="s">
        <v>3394</v>
      </c>
      <c r="AK856" t="s">
        <v>3394</v>
      </c>
      <c r="AL856" t="s">
        <v>3394</v>
      </c>
      <c r="AM856" t="s">
        <v>3394</v>
      </c>
      <c r="AN856" t="s">
        <v>3394</v>
      </c>
      <c r="AO856" t="s">
        <v>3394</v>
      </c>
      <c r="AP856" t="s">
        <v>3394</v>
      </c>
      <c r="AQ856" t="s">
        <v>3394</v>
      </c>
      <c r="AR856" t="s">
        <v>3394</v>
      </c>
      <c r="AS856" t="s">
        <v>3394</v>
      </c>
      <c r="AT856" t="s">
        <v>3394</v>
      </c>
      <c r="AU856" t="s">
        <v>3394</v>
      </c>
      <c r="AV856" t="s">
        <v>3394</v>
      </c>
      <c r="AW856" t="s">
        <v>3394</v>
      </c>
      <c r="AX856" t="s">
        <v>3394</v>
      </c>
      <c r="AZ856" t="s">
        <v>3394</v>
      </c>
    </row>
    <row r="857" spans="1:52" x14ac:dyDescent="0.3">
      <c r="A857" s="1" t="s">
        <v>5148</v>
      </c>
      <c r="B857" t="s">
        <v>5149</v>
      </c>
      <c r="C857" t="s">
        <v>643</v>
      </c>
      <c r="D857" t="s">
        <v>3428</v>
      </c>
      <c r="F857" t="s">
        <v>3393</v>
      </c>
      <c r="G857" t="s">
        <v>3394</v>
      </c>
      <c r="H857" t="s">
        <v>3394</v>
      </c>
      <c r="I857" t="s">
        <v>5150</v>
      </c>
      <c r="J857" t="s">
        <v>3395</v>
      </c>
      <c r="K857" t="s">
        <v>3394</v>
      </c>
      <c r="L857" t="s">
        <v>3396</v>
      </c>
      <c r="Q857">
        <v>1</v>
      </c>
      <c r="R857" t="s">
        <v>3397</v>
      </c>
      <c r="AE857" t="s">
        <v>3394</v>
      </c>
      <c r="AK857" t="s">
        <v>3394</v>
      </c>
      <c r="AL857" t="s">
        <v>3394</v>
      </c>
      <c r="AM857" t="s">
        <v>3394</v>
      </c>
      <c r="AN857" t="s">
        <v>3394</v>
      </c>
      <c r="AO857" t="s">
        <v>3394</v>
      </c>
      <c r="AP857" t="s">
        <v>3394</v>
      </c>
      <c r="AQ857" t="s">
        <v>3394</v>
      </c>
      <c r="AR857" t="s">
        <v>3394</v>
      </c>
      <c r="AS857" t="s">
        <v>3394</v>
      </c>
      <c r="AT857" t="s">
        <v>3394</v>
      </c>
      <c r="AU857" t="s">
        <v>3394</v>
      </c>
      <c r="AV857" t="s">
        <v>3394</v>
      </c>
      <c r="AW857" t="s">
        <v>3394</v>
      </c>
      <c r="AX857" t="s">
        <v>3394</v>
      </c>
      <c r="AZ857" t="s">
        <v>3394</v>
      </c>
    </row>
    <row r="858" spans="1:52" x14ac:dyDescent="0.3">
      <c r="A858" s="1" t="s">
        <v>5151</v>
      </c>
      <c r="B858" t="s">
        <v>5152</v>
      </c>
      <c r="C858" t="s">
        <v>643</v>
      </c>
      <c r="D858" t="s">
        <v>3428</v>
      </c>
      <c r="F858" t="s">
        <v>3393</v>
      </c>
      <c r="G858" t="s">
        <v>3394</v>
      </c>
      <c r="H858" t="s">
        <v>3394</v>
      </c>
      <c r="I858" t="s">
        <v>5153</v>
      </c>
      <c r="J858" t="s">
        <v>3395</v>
      </c>
      <c r="K858" t="s">
        <v>3394</v>
      </c>
      <c r="L858" t="s">
        <v>3396</v>
      </c>
      <c r="Q858">
        <v>1</v>
      </c>
      <c r="R858" t="s">
        <v>3397</v>
      </c>
      <c r="AE858" t="s">
        <v>3394</v>
      </c>
      <c r="AK858" t="s">
        <v>3394</v>
      </c>
      <c r="AL858" t="s">
        <v>3394</v>
      </c>
      <c r="AM858" t="s">
        <v>3394</v>
      </c>
      <c r="AN858" t="s">
        <v>3394</v>
      </c>
      <c r="AO858" t="s">
        <v>3394</v>
      </c>
      <c r="AP858" t="s">
        <v>3394</v>
      </c>
      <c r="AQ858" t="s">
        <v>3394</v>
      </c>
      <c r="AR858" t="s">
        <v>3394</v>
      </c>
      <c r="AS858" t="s">
        <v>3394</v>
      </c>
      <c r="AT858" t="s">
        <v>3394</v>
      </c>
      <c r="AU858" t="s">
        <v>3394</v>
      </c>
      <c r="AV858" t="s">
        <v>3394</v>
      </c>
      <c r="AW858" t="s">
        <v>3394</v>
      </c>
      <c r="AX858" t="s">
        <v>3394</v>
      </c>
      <c r="AZ858" t="s">
        <v>3394</v>
      </c>
    </row>
    <row r="859" spans="1:52" x14ac:dyDescent="0.3">
      <c r="A859" s="1" t="s">
        <v>5154</v>
      </c>
      <c r="B859" t="s">
        <v>5155</v>
      </c>
      <c r="C859" t="s">
        <v>643</v>
      </c>
      <c r="D859" t="s">
        <v>3428</v>
      </c>
      <c r="F859" t="s">
        <v>3393</v>
      </c>
      <c r="G859" t="s">
        <v>3394</v>
      </c>
      <c r="H859" t="s">
        <v>3394</v>
      </c>
      <c r="I859" t="s">
        <v>9593</v>
      </c>
      <c r="J859" t="s">
        <v>3395</v>
      </c>
      <c r="K859" t="s">
        <v>3394</v>
      </c>
      <c r="L859" t="s">
        <v>3396</v>
      </c>
      <c r="Q859">
        <v>1</v>
      </c>
      <c r="R859" t="s">
        <v>3397</v>
      </c>
      <c r="AE859" t="s">
        <v>3394</v>
      </c>
      <c r="AK859" t="s">
        <v>3394</v>
      </c>
      <c r="AL859" t="s">
        <v>3394</v>
      </c>
      <c r="AM859" t="s">
        <v>3394</v>
      </c>
      <c r="AN859" t="s">
        <v>3394</v>
      </c>
      <c r="AO859" t="s">
        <v>3394</v>
      </c>
      <c r="AP859" t="s">
        <v>3394</v>
      </c>
      <c r="AQ859" t="s">
        <v>3394</v>
      </c>
      <c r="AR859" t="s">
        <v>3394</v>
      </c>
      <c r="AS859" t="s">
        <v>3394</v>
      </c>
      <c r="AT859" t="s">
        <v>3394</v>
      </c>
      <c r="AU859" t="s">
        <v>3394</v>
      </c>
      <c r="AV859" t="s">
        <v>3394</v>
      </c>
      <c r="AW859" t="s">
        <v>3394</v>
      </c>
      <c r="AX859" t="s">
        <v>3394</v>
      </c>
      <c r="AZ859" t="s">
        <v>3394</v>
      </c>
    </row>
    <row r="860" spans="1:52" x14ac:dyDescent="0.3">
      <c r="A860" s="1" t="s">
        <v>5156</v>
      </c>
      <c r="B860" t="s">
        <v>5157</v>
      </c>
      <c r="C860" t="s">
        <v>643</v>
      </c>
      <c r="D860" t="s">
        <v>3428</v>
      </c>
      <c r="F860" t="s">
        <v>3393</v>
      </c>
      <c r="G860" t="s">
        <v>3394</v>
      </c>
      <c r="H860" t="s">
        <v>3394</v>
      </c>
      <c r="I860" t="s">
        <v>5158</v>
      </c>
      <c r="J860" t="s">
        <v>3395</v>
      </c>
      <c r="K860" t="s">
        <v>3394</v>
      </c>
      <c r="L860" t="s">
        <v>3396</v>
      </c>
      <c r="Q860">
        <v>1</v>
      </c>
      <c r="R860" t="s">
        <v>3397</v>
      </c>
      <c r="AE860" t="s">
        <v>3394</v>
      </c>
      <c r="AK860" t="s">
        <v>3394</v>
      </c>
      <c r="AL860" t="s">
        <v>3394</v>
      </c>
      <c r="AM860" t="s">
        <v>3394</v>
      </c>
      <c r="AN860" t="s">
        <v>3394</v>
      </c>
      <c r="AO860" t="s">
        <v>3394</v>
      </c>
      <c r="AP860" t="s">
        <v>3394</v>
      </c>
      <c r="AQ860" t="s">
        <v>3394</v>
      </c>
      <c r="AR860" t="s">
        <v>3394</v>
      </c>
      <c r="AS860" t="s">
        <v>3394</v>
      </c>
      <c r="AT860" t="s">
        <v>3394</v>
      </c>
      <c r="AU860" t="s">
        <v>3394</v>
      </c>
      <c r="AV860" t="s">
        <v>3394</v>
      </c>
      <c r="AW860" t="s">
        <v>3394</v>
      </c>
      <c r="AX860" t="s">
        <v>3394</v>
      </c>
      <c r="AZ860" t="s">
        <v>3394</v>
      </c>
    </row>
    <row r="861" spans="1:52" x14ac:dyDescent="0.3">
      <c r="A861" s="1" t="s">
        <v>5159</v>
      </c>
      <c r="B861" t="s">
        <v>5160</v>
      </c>
      <c r="C861" t="s">
        <v>643</v>
      </c>
      <c r="D861" t="s">
        <v>3428</v>
      </c>
      <c r="F861" t="s">
        <v>3393</v>
      </c>
      <c r="G861" t="s">
        <v>3394</v>
      </c>
      <c r="H861" t="s">
        <v>3394</v>
      </c>
      <c r="I861" t="s">
        <v>5161</v>
      </c>
      <c r="J861" t="s">
        <v>3395</v>
      </c>
      <c r="K861" t="s">
        <v>3394</v>
      </c>
      <c r="L861" t="s">
        <v>3396</v>
      </c>
      <c r="Q861">
        <v>1</v>
      </c>
      <c r="R861" t="s">
        <v>3397</v>
      </c>
      <c r="AE861" t="s">
        <v>3394</v>
      </c>
      <c r="AK861" t="s">
        <v>3394</v>
      </c>
      <c r="AL861" t="s">
        <v>3394</v>
      </c>
      <c r="AM861" t="s">
        <v>3394</v>
      </c>
      <c r="AN861" t="s">
        <v>3394</v>
      </c>
      <c r="AO861" t="s">
        <v>3394</v>
      </c>
      <c r="AP861" t="s">
        <v>3394</v>
      </c>
      <c r="AQ861" t="s">
        <v>3394</v>
      </c>
      <c r="AR861" t="s">
        <v>3394</v>
      </c>
      <c r="AS861" t="s">
        <v>3394</v>
      </c>
      <c r="AT861" t="s">
        <v>3394</v>
      </c>
      <c r="AU861" t="s">
        <v>3394</v>
      </c>
      <c r="AV861" t="s">
        <v>3394</v>
      </c>
      <c r="AW861" t="s">
        <v>3394</v>
      </c>
      <c r="AX861" t="s">
        <v>3394</v>
      </c>
      <c r="AZ861" t="s">
        <v>3394</v>
      </c>
    </row>
    <row r="862" spans="1:52" x14ac:dyDescent="0.3">
      <c r="A862" s="1" t="s">
        <v>9594</v>
      </c>
      <c r="B862" t="s">
        <v>9595</v>
      </c>
      <c r="C862" t="s">
        <v>643</v>
      </c>
      <c r="D862" t="s">
        <v>3428</v>
      </c>
      <c r="F862" t="s">
        <v>3393</v>
      </c>
      <c r="G862" t="s">
        <v>3394</v>
      </c>
      <c r="H862" t="s">
        <v>3394</v>
      </c>
      <c r="I862" t="s">
        <v>11324</v>
      </c>
      <c r="J862" t="s">
        <v>3395</v>
      </c>
      <c r="K862" t="s">
        <v>3394</v>
      </c>
      <c r="L862" t="s">
        <v>3396</v>
      </c>
      <c r="Q862">
        <v>1</v>
      </c>
      <c r="R862" t="s">
        <v>3397</v>
      </c>
      <c r="AE862" t="s">
        <v>3394</v>
      </c>
      <c r="AK862" t="s">
        <v>3394</v>
      </c>
      <c r="AL862" t="s">
        <v>3394</v>
      </c>
      <c r="AM862" t="s">
        <v>3394</v>
      </c>
      <c r="AN862" t="s">
        <v>3394</v>
      </c>
      <c r="AO862" t="s">
        <v>3394</v>
      </c>
      <c r="AP862" t="s">
        <v>3394</v>
      </c>
      <c r="AQ862" t="s">
        <v>3394</v>
      </c>
      <c r="AR862" t="s">
        <v>3394</v>
      </c>
      <c r="AS862" t="s">
        <v>3394</v>
      </c>
      <c r="AT862" t="s">
        <v>3394</v>
      </c>
      <c r="AU862" t="s">
        <v>3394</v>
      </c>
      <c r="AV862" t="s">
        <v>3394</v>
      </c>
      <c r="AW862" t="s">
        <v>3394</v>
      </c>
      <c r="AX862" t="s">
        <v>3394</v>
      </c>
      <c r="AZ862" t="s">
        <v>3394</v>
      </c>
    </row>
    <row r="863" spans="1:52" x14ac:dyDescent="0.3">
      <c r="A863" s="1" t="s">
        <v>5162</v>
      </c>
      <c r="B863" t="s">
        <v>5163</v>
      </c>
      <c r="C863" t="s">
        <v>643</v>
      </c>
      <c r="D863" t="s">
        <v>3428</v>
      </c>
      <c r="F863" t="s">
        <v>3393</v>
      </c>
      <c r="G863" t="s">
        <v>3394</v>
      </c>
      <c r="H863" t="s">
        <v>3394</v>
      </c>
      <c r="I863" t="s">
        <v>5164</v>
      </c>
      <c r="J863" t="s">
        <v>3395</v>
      </c>
      <c r="K863" t="s">
        <v>3394</v>
      </c>
      <c r="L863" t="s">
        <v>3396</v>
      </c>
      <c r="Q863">
        <v>1</v>
      </c>
      <c r="R863" t="s">
        <v>3397</v>
      </c>
      <c r="AE863" t="s">
        <v>3394</v>
      </c>
      <c r="AK863" t="s">
        <v>3394</v>
      </c>
      <c r="AL863" t="s">
        <v>3394</v>
      </c>
      <c r="AM863" t="s">
        <v>3394</v>
      </c>
      <c r="AN863" t="s">
        <v>3394</v>
      </c>
      <c r="AO863" t="s">
        <v>3394</v>
      </c>
      <c r="AP863" t="s">
        <v>3394</v>
      </c>
      <c r="AQ863" t="s">
        <v>3394</v>
      </c>
      <c r="AR863" t="s">
        <v>3394</v>
      </c>
      <c r="AS863" t="s">
        <v>3394</v>
      </c>
      <c r="AT863" t="s">
        <v>3394</v>
      </c>
      <c r="AU863" t="s">
        <v>3394</v>
      </c>
      <c r="AV863" t="s">
        <v>3394</v>
      </c>
      <c r="AW863" t="s">
        <v>3394</v>
      </c>
      <c r="AX863" t="s">
        <v>3394</v>
      </c>
      <c r="AZ863" t="s">
        <v>3394</v>
      </c>
    </row>
    <row r="864" spans="1:52" x14ac:dyDescent="0.3">
      <c r="A864" s="1" t="s">
        <v>5165</v>
      </c>
      <c r="B864" t="s">
        <v>5166</v>
      </c>
      <c r="C864" t="s">
        <v>643</v>
      </c>
      <c r="D864" t="s">
        <v>3428</v>
      </c>
      <c r="F864" t="s">
        <v>3393</v>
      </c>
      <c r="G864" t="s">
        <v>3394</v>
      </c>
      <c r="H864" t="s">
        <v>3394</v>
      </c>
      <c r="I864" t="s">
        <v>5167</v>
      </c>
      <c r="J864" t="s">
        <v>3395</v>
      </c>
      <c r="K864" t="s">
        <v>3394</v>
      </c>
      <c r="L864" t="s">
        <v>3396</v>
      </c>
      <c r="Q864">
        <v>1</v>
      </c>
      <c r="R864" t="s">
        <v>3397</v>
      </c>
      <c r="AE864" t="s">
        <v>3394</v>
      </c>
      <c r="AK864" t="s">
        <v>3394</v>
      </c>
      <c r="AL864" t="s">
        <v>3394</v>
      </c>
      <c r="AM864" t="s">
        <v>3394</v>
      </c>
      <c r="AN864" t="s">
        <v>3394</v>
      </c>
      <c r="AO864" t="s">
        <v>3394</v>
      </c>
      <c r="AP864" t="s">
        <v>3394</v>
      </c>
      <c r="AQ864" t="s">
        <v>3394</v>
      </c>
      <c r="AR864" t="s">
        <v>3394</v>
      </c>
      <c r="AS864" t="s">
        <v>3394</v>
      </c>
      <c r="AT864" t="s">
        <v>3394</v>
      </c>
      <c r="AU864" t="s">
        <v>3394</v>
      </c>
      <c r="AV864" t="s">
        <v>3394</v>
      </c>
      <c r="AW864" t="s">
        <v>3394</v>
      </c>
      <c r="AX864" t="s">
        <v>3394</v>
      </c>
      <c r="AZ864" t="s">
        <v>3394</v>
      </c>
    </row>
    <row r="865" spans="1:52" x14ac:dyDescent="0.3">
      <c r="A865" s="1" t="s">
        <v>5168</v>
      </c>
      <c r="B865" t="s">
        <v>5169</v>
      </c>
      <c r="C865" t="s">
        <v>643</v>
      </c>
      <c r="D865" t="s">
        <v>3428</v>
      </c>
      <c r="F865" t="s">
        <v>3393</v>
      </c>
      <c r="G865" t="s">
        <v>3394</v>
      </c>
      <c r="H865" t="s">
        <v>3394</v>
      </c>
      <c r="I865" t="s">
        <v>10462</v>
      </c>
      <c r="J865" t="s">
        <v>3395</v>
      </c>
      <c r="K865" t="s">
        <v>3394</v>
      </c>
      <c r="L865" t="s">
        <v>3396</v>
      </c>
      <c r="Q865">
        <v>1</v>
      </c>
      <c r="R865" t="s">
        <v>3397</v>
      </c>
      <c r="AE865" t="s">
        <v>3394</v>
      </c>
      <c r="AK865" t="s">
        <v>3394</v>
      </c>
      <c r="AL865" t="s">
        <v>3394</v>
      </c>
      <c r="AM865" t="s">
        <v>3394</v>
      </c>
      <c r="AN865" t="s">
        <v>3394</v>
      </c>
      <c r="AO865" t="s">
        <v>3394</v>
      </c>
      <c r="AP865" t="s">
        <v>3394</v>
      </c>
      <c r="AQ865" t="s">
        <v>3394</v>
      </c>
      <c r="AR865" t="s">
        <v>3394</v>
      </c>
      <c r="AS865" t="s">
        <v>3394</v>
      </c>
      <c r="AT865" t="s">
        <v>3394</v>
      </c>
      <c r="AU865" t="s">
        <v>3394</v>
      </c>
      <c r="AV865" t="s">
        <v>3394</v>
      </c>
      <c r="AW865" t="s">
        <v>3394</v>
      </c>
      <c r="AX865" t="s">
        <v>3394</v>
      </c>
      <c r="AZ865" t="s">
        <v>3394</v>
      </c>
    </row>
    <row r="866" spans="1:52" x14ac:dyDescent="0.3">
      <c r="A866" s="1" t="s">
        <v>5170</v>
      </c>
      <c r="B866" t="s">
        <v>5171</v>
      </c>
      <c r="C866" t="s">
        <v>643</v>
      </c>
      <c r="D866" t="s">
        <v>3428</v>
      </c>
      <c r="F866" t="s">
        <v>3393</v>
      </c>
      <c r="G866" t="s">
        <v>3394</v>
      </c>
      <c r="H866" t="s">
        <v>3394</v>
      </c>
      <c r="I866" t="s">
        <v>5172</v>
      </c>
      <c r="J866" t="s">
        <v>3395</v>
      </c>
      <c r="K866" t="s">
        <v>3394</v>
      </c>
      <c r="L866" t="s">
        <v>3396</v>
      </c>
      <c r="Q866">
        <v>1</v>
      </c>
      <c r="R866" t="s">
        <v>3397</v>
      </c>
      <c r="AE866" t="s">
        <v>3394</v>
      </c>
      <c r="AK866" t="s">
        <v>3394</v>
      </c>
      <c r="AL866" t="s">
        <v>3394</v>
      </c>
      <c r="AM866" t="s">
        <v>3394</v>
      </c>
      <c r="AN866" t="s">
        <v>3394</v>
      </c>
      <c r="AO866" t="s">
        <v>3394</v>
      </c>
      <c r="AP866" t="s">
        <v>3394</v>
      </c>
      <c r="AQ866" t="s">
        <v>3394</v>
      </c>
      <c r="AR866" t="s">
        <v>3394</v>
      </c>
      <c r="AS866" t="s">
        <v>3394</v>
      </c>
      <c r="AT866" t="s">
        <v>3394</v>
      </c>
      <c r="AU866" t="s">
        <v>3394</v>
      </c>
      <c r="AV866" t="s">
        <v>3394</v>
      </c>
      <c r="AW866" t="s">
        <v>3394</v>
      </c>
      <c r="AX866" t="s">
        <v>3394</v>
      </c>
      <c r="AZ866" t="s">
        <v>3394</v>
      </c>
    </row>
    <row r="867" spans="1:52" x14ac:dyDescent="0.3">
      <c r="A867" s="1" t="s">
        <v>5173</v>
      </c>
      <c r="B867" t="s">
        <v>5174</v>
      </c>
      <c r="C867" t="s">
        <v>643</v>
      </c>
      <c r="D867" t="s">
        <v>3428</v>
      </c>
      <c r="F867" t="s">
        <v>3393</v>
      </c>
      <c r="G867" t="s">
        <v>3394</v>
      </c>
      <c r="H867" t="s">
        <v>3394</v>
      </c>
      <c r="I867" t="s">
        <v>5175</v>
      </c>
      <c r="J867" t="s">
        <v>3395</v>
      </c>
      <c r="K867" t="s">
        <v>3394</v>
      </c>
      <c r="L867" t="s">
        <v>3396</v>
      </c>
      <c r="Q867">
        <v>1</v>
      </c>
      <c r="R867" t="s">
        <v>3397</v>
      </c>
      <c r="AE867" t="s">
        <v>3394</v>
      </c>
      <c r="AK867" t="s">
        <v>3394</v>
      </c>
      <c r="AL867" t="s">
        <v>3394</v>
      </c>
      <c r="AM867" t="s">
        <v>3394</v>
      </c>
      <c r="AN867" t="s">
        <v>3394</v>
      </c>
      <c r="AO867" t="s">
        <v>3394</v>
      </c>
      <c r="AP867" t="s">
        <v>3394</v>
      </c>
      <c r="AQ867" t="s">
        <v>3394</v>
      </c>
      <c r="AR867" t="s">
        <v>3394</v>
      </c>
      <c r="AS867" t="s">
        <v>3394</v>
      </c>
      <c r="AT867" t="s">
        <v>3394</v>
      </c>
      <c r="AU867" t="s">
        <v>3394</v>
      </c>
      <c r="AV867" t="s">
        <v>3394</v>
      </c>
      <c r="AW867" t="s">
        <v>3394</v>
      </c>
      <c r="AX867" t="s">
        <v>3394</v>
      </c>
      <c r="AZ867" t="s">
        <v>3394</v>
      </c>
    </row>
    <row r="868" spans="1:52" x14ac:dyDescent="0.3">
      <c r="A868" s="1" t="s">
        <v>5176</v>
      </c>
      <c r="B868" t="s">
        <v>5177</v>
      </c>
      <c r="C868" t="s">
        <v>643</v>
      </c>
      <c r="D868" t="s">
        <v>3428</v>
      </c>
      <c r="F868" t="s">
        <v>3393</v>
      </c>
      <c r="G868" t="s">
        <v>3394</v>
      </c>
      <c r="H868" t="s">
        <v>3394</v>
      </c>
      <c r="I868" t="s">
        <v>5178</v>
      </c>
      <c r="J868" t="s">
        <v>3395</v>
      </c>
      <c r="K868" t="s">
        <v>3394</v>
      </c>
      <c r="L868" t="s">
        <v>3396</v>
      </c>
      <c r="Q868">
        <v>1</v>
      </c>
      <c r="R868" t="s">
        <v>3397</v>
      </c>
      <c r="AE868" t="s">
        <v>3394</v>
      </c>
      <c r="AK868" t="s">
        <v>3394</v>
      </c>
      <c r="AL868" t="s">
        <v>3394</v>
      </c>
      <c r="AM868" t="s">
        <v>3394</v>
      </c>
      <c r="AN868" t="s">
        <v>3394</v>
      </c>
      <c r="AO868" t="s">
        <v>3394</v>
      </c>
      <c r="AP868" t="s">
        <v>3394</v>
      </c>
      <c r="AQ868" t="s">
        <v>3394</v>
      </c>
      <c r="AR868" t="s">
        <v>3394</v>
      </c>
      <c r="AS868" t="s">
        <v>3394</v>
      </c>
      <c r="AT868" t="s">
        <v>3394</v>
      </c>
      <c r="AU868" t="s">
        <v>3394</v>
      </c>
      <c r="AV868" t="s">
        <v>3394</v>
      </c>
      <c r="AW868" t="s">
        <v>3394</v>
      </c>
      <c r="AX868" t="s">
        <v>3394</v>
      </c>
      <c r="AZ868" t="s">
        <v>3394</v>
      </c>
    </row>
    <row r="869" spans="1:52" x14ac:dyDescent="0.3">
      <c r="A869" s="1" t="s">
        <v>5179</v>
      </c>
      <c r="B869" t="s">
        <v>5180</v>
      </c>
      <c r="C869" t="s">
        <v>643</v>
      </c>
      <c r="D869" t="s">
        <v>3428</v>
      </c>
      <c r="F869" t="s">
        <v>3393</v>
      </c>
      <c r="G869" t="s">
        <v>3394</v>
      </c>
      <c r="H869" t="s">
        <v>3394</v>
      </c>
      <c r="I869" t="s">
        <v>5175</v>
      </c>
      <c r="J869" t="s">
        <v>3395</v>
      </c>
      <c r="K869" t="s">
        <v>3394</v>
      </c>
      <c r="L869" t="s">
        <v>3396</v>
      </c>
      <c r="Q869">
        <v>1</v>
      </c>
      <c r="R869" t="s">
        <v>3397</v>
      </c>
      <c r="AE869" t="s">
        <v>3394</v>
      </c>
      <c r="AK869" t="s">
        <v>3394</v>
      </c>
      <c r="AL869" t="s">
        <v>3394</v>
      </c>
      <c r="AM869" t="s">
        <v>3394</v>
      </c>
      <c r="AN869" t="s">
        <v>3394</v>
      </c>
      <c r="AO869" t="s">
        <v>3394</v>
      </c>
      <c r="AP869" t="s">
        <v>3394</v>
      </c>
      <c r="AQ869" t="s">
        <v>3394</v>
      </c>
      <c r="AR869" t="s">
        <v>3394</v>
      </c>
      <c r="AS869" t="s">
        <v>3394</v>
      </c>
      <c r="AT869" t="s">
        <v>3394</v>
      </c>
      <c r="AU869" t="s">
        <v>3394</v>
      </c>
      <c r="AV869" t="s">
        <v>3394</v>
      </c>
      <c r="AW869" t="s">
        <v>3394</v>
      </c>
      <c r="AX869" t="s">
        <v>3394</v>
      </c>
      <c r="AZ869" t="s">
        <v>3394</v>
      </c>
    </row>
    <row r="870" spans="1:52" x14ac:dyDescent="0.3">
      <c r="A870" s="1" t="s">
        <v>5181</v>
      </c>
      <c r="B870" t="s">
        <v>5182</v>
      </c>
      <c r="C870" t="s">
        <v>643</v>
      </c>
      <c r="D870" t="s">
        <v>3428</v>
      </c>
      <c r="F870" t="s">
        <v>3393</v>
      </c>
      <c r="G870" t="s">
        <v>3394</v>
      </c>
      <c r="H870" t="s">
        <v>3394</v>
      </c>
      <c r="I870" t="s">
        <v>11325</v>
      </c>
      <c r="J870" t="s">
        <v>3395</v>
      </c>
      <c r="K870" t="s">
        <v>3394</v>
      </c>
      <c r="L870" t="s">
        <v>3396</v>
      </c>
      <c r="Q870">
        <v>1</v>
      </c>
      <c r="R870" t="s">
        <v>3397</v>
      </c>
      <c r="AE870" t="s">
        <v>3394</v>
      </c>
      <c r="AK870" t="s">
        <v>3394</v>
      </c>
      <c r="AL870" t="s">
        <v>3394</v>
      </c>
      <c r="AM870" t="s">
        <v>3394</v>
      </c>
      <c r="AN870" t="s">
        <v>3394</v>
      </c>
      <c r="AO870" t="s">
        <v>3394</v>
      </c>
      <c r="AP870" t="s">
        <v>3394</v>
      </c>
      <c r="AQ870" t="s">
        <v>3394</v>
      </c>
      <c r="AR870" t="s">
        <v>3394</v>
      </c>
      <c r="AS870" t="s">
        <v>3394</v>
      </c>
      <c r="AT870" t="s">
        <v>3394</v>
      </c>
      <c r="AU870" t="s">
        <v>3394</v>
      </c>
      <c r="AV870" t="s">
        <v>3394</v>
      </c>
      <c r="AW870" t="s">
        <v>3394</v>
      </c>
      <c r="AX870" t="s">
        <v>3394</v>
      </c>
      <c r="AZ870" t="s">
        <v>3394</v>
      </c>
    </row>
    <row r="871" spans="1:52" x14ac:dyDescent="0.3">
      <c r="A871" s="1" t="s">
        <v>5183</v>
      </c>
      <c r="B871" t="s">
        <v>5184</v>
      </c>
      <c r="C871" t="s">
        <v>643</v>
      </c>
      <c r="D871" t="s">
        <v>3428</v>
      </c>
      <c r="F871" t="s">
        <v>3393</v>
      </c>
      <c r="G871" t="s">
        <v>3394</v>
      </c>
      <c r="H871" t="s">
        <v>3394</v>
      </c>
      <c r="I871" t="s">
        <v>5185</v>
      </c>
      <c r="J871" t="s">
        <v>3395</v>
      </c>
      <c r="K871" t="s">
        <v>3394</v>
      </c>
      <c r="L871" t="s">
        <v>3396</v>
      </c>
      <c r="Q871">
        <v>1</v>
      </c>
      <c r="R871" t="s">
        <v>3397</v>
      </c>
      <c r="AE871" t="s">
        <v>3394</v>
      </c>
      <c r="AK871" t="s">
        <v>3394</v>
      </c>
      <c r="AL871" t="s">
        <v>3394</v>
      </c>
      <c r="AM871" t="s">
        <v>3394</v>
      </c>
      <c r="AN871" t="s">
        <v>3394</v>
      </c>
      <c r="AO871" t="s">
        <v>3394</v>
      </c>
      <c r="AP871" t="s">
        <v>3394</v>
      </c>
      <c r="AQ871" t="s">
        <v>3394</v>
      </c>
      <c r="AR871" t="s">
        <v>3394</v>
      </c>
      <c r="AS871" t="s">
        <v>3394</v>
      </c>
      <c r="AT871" t="s">
        <v>3394</v>
      </c>
      <c r="AU871" t="s">
        <v>3394</v>
      </c>
      <c r="AV871" t="s">
        <v>3394</v>
      </c>
      <c r="AW871" t="s">
        <v>3394</v>
      </c>
      <c r="AX871" t="s">
        <v>3394</v>
      </c>
      <c r="AZ871" t="s">
        <v>3394</v>
      </c>
    </row>
    <row r="872" spans="1:52" x14ac:dyDescent="0.3">
      <c r="A872" s="1" t="s">
        <v>5186</v>
      </c>
      <c r="B872" t="s">
        <v>5187</v>
      </c>
      <c r="C872" t="s">
        <v>643</v>
      </c>
      <c r="D872" t="s">
        <v>3428</v>
      </c>
      <c r="F872" t="s">
        <v>3393</v>
      </c>
      <c r="G872" t="s">
        <v>3394</v>
      </c>
      <c r="H872" t="s">
        <v>3394</v>
      </c>
      <c r="I872" t="s">
        <v>10463</v>
      </c>
      <c r="J872" t="s">
        <v>3395</v>
      </c>
      <c r="K872" t="s">
        <v>3394</v>
      </c>
      <c r="L872" t="s">
        <v>3396</v>
      </c>
      <c r="Q872">
        <v>1</v>
      </c>
      <c r="R872" t="s">
        <v>3397</v>
      </c>
      <c r="AE872" t="s">
        <v>3394</v>
      </c>
      <c r="AK872" t="s">
        <v>3394</v>
      </c>
      <c r="AL872" t="s">
        <v>3394</v>
      </c>
      <c r="AM872" t="s">
        <v>3394</v>
      </c>
      <c r="AN872" t="s">
        <v>3394</v>
      </c>
      <c r="AO872" t="s">
        <v>3394</v>
      </c>
      <c r="AP872" t="s">
        <v>3394</v>
      </c>
      <c r="AQ872" t="s">
        <v>3394</v>
      </c>
      <c r="AR872" t="s">
        <v>3394</v>
      </c>
      <c r="AS872" t="s">
        <v>3394</v>
      </c>
      <c r="AT872" t="s">
        <v>3394</v>
      </c>
      <c r="AU872" t="s">
        <v>3394</v>
      </c>
      <c r="AV872" t="s">
        <v>3394</v>
      </c>
      <c r="AW872" t="s">
        <v>3394</v>
      </c>
      <c r="AX872" t="s">
        <v>3394</v>
      </c>
      <c r="AZ872" t="s">
        <v>3394</v>
      </c>
    </row>
    <row r="873" spans="1:52" x14ac:dyDescent="0.3">
      <c r="A873" s="1" t="s">
        <v>5188</v>
      </c>
      <c r="B873" t="s">
        <v>5189</v>
      </c>
      <c r="C873" t="s">
        <v>643</v>
      </c>
      <c r="D873" t="s">
        <v>3428</v>
      </c>
      <c r="F873" t="s">
        <v>3393</v>
      </c>
      <c r="G873" t="s">
        <v>3394</v>
      </c>
      <c r="H873" t="s">
        <v>3394</v>
      </c>
      <c r="I873" t="s">
        <v>5190</v>
      </c>
      <c r="J873" t="s">
        <v>3395</v>
      </c>
      <c r="K873" t="s">
        <v>3394</v>
      </c>
      <c r="L873" t="s">
        <v>3396</v>
      </c>
      <c r="Q873">
        <v>1</v>
      </c>
      <c r="R873" t="s">
        <v>3397</v>
      </c>
      <c r="AE873" t="s">
        <v>3394</v>
      </c>
      <c r="AK873" t="s">
        <v>3394</v>
      </c>
      <c r="AL873" t="s">
        <v>3394</v>
      </c>
      <c r="AM873" t="s">
        <v>3394</v>
      </c>
      <c r="AN873" t="s">
        <v>3394</v>
      </c>
      <c r="AO873" t="s">
        <v>3394</v>
      </c>
      <c r="AP873" t="s">
        <v>3394</v>
      </c>
      <c r="AQ873" t="s">
        <v>3394</v>
      </c>
      <c r="AR873" t="s">
        <v>3394</v>
      </c>
      <c r="AS873" t="s">
        <v>3394</v>
      </c>
      <c r="AT873" t="s">
        <v>3394</v>
      </c>
      <c r="AU873" t="s">
        <v>3394</v>
      </c>
      <c r="AV873" t="s">
        <v>3394</v>
      </c>
      <c r="AW873" t="s">
        <v>3394</v>
      </c>
      <c r="AX873" t="s">
        <v>3394</v>
      </c>
      <c r="AZ873" t="s">
        <v>3394</v>
      </c>
    </row>
    <row r="874" spans="1:52" x14ac:dyDescent="0.3">
      <c r="A874" s="1" t="s">
        <v>5191</v>
      </c>
      <c r="B874" t="s">
        <v>5192</v>
      </c>
      <c r="C874" t="s">
        <v>643</v>
      </c>
      <c r="D874" t="s">
        <v>3428</v>
      </c>
      <c r="F874" t="s">
        <v>3393</v>
      </c>
      <c r="G874" t="s">
        <v>3394</v>
      </c>
      <c r="H874" t="s">
        <v>3394</v>
      </c>
      <c r="I874" t="s">
        <v>5193</v>
      </c>
      <c r="J874" t="s">
        <v>3395</v>
      </c>
      <c r="K874" t="s">
        <v>3394</v>
      </c>
      <c r="L874" t="s">
        <v>3396</v>
      </c>
      <c r="Q874">
        <v>1</v>
      </c>
      <c r="R874" t="s">
        <v>3397</v>
      </c>
      <c r="AE874" t="s">
        <v>3394</v>
      </c>
      <c r="AK874" t="s">
        <v>3394</v>
      </c>
      <c r="AL874" t="s">
        <v>3394</v>
      </c>
      <c r="AM874" t="s">
        <v>3394</v>
      </c>
      <c r="AN874" t="s">
        <v>3394</v>
      </c>
      <c r="AO874" t="s">
        <v>3394</v>
      </c>
      <c r="AP874" t="s">
        <v>3394</v>
      </c>
      <c r="AQ874" t="s">
        <v>3394</v>
      </c>
      <c r="AR874" t="s">
        <v>3394</v>
      </c>
      <c r="AS874" t="s">
        <v>3394</v>
      </c>
      <c r="AT874" t="s">
        <v>3394</v>
      </c>
      <c r="AU874" t="s">
        <v>3394</v>
      </c>
      <c r="AV874" t="s">
        <v>3394</v>
      </c>
      <c r="AW874" t="s">
        <v>3394</v>
      </c>
      <c r="AX874" t="s">
        <v>3394</v>
      </c>
      <c r="AZ874" t="s">
        <v>3394</v>
      </c>
    </row>
    <row r="875" spans="1:52" x14ac:dyDescent="0.3">
      <c r="A875" s="1" t="s">
        <v>5194</v>
      </c>
      <c r="B875" t="s">
        <v>5195</v>
      </c>
      <c r="C875" t="s">
        <v>643</v>
      </c>
      <c r="D875" t="s">
        <v>3428</v>
      </c>
      <c r="F875" t="s">
        <v>3393</v>
      </c>
      <c r="G875" t="s">
        <v>3394</v>
      </c>
      <c r="H875" t="s">
        <v>3394</v>
      </c>
      <c r="I875" t="s">
        <v>5196</v>
      </c>
      <c r="J875" t="s">
        <v>3395</v>
      </c>
      <c r="K875" t="s">
        <v>3394</v>
      </c>
      <c r="L875" t="s">
        <v>3396</v>
      </c>
      <c r="Q875">
        <v>1</v>
      </c>
      <c r="R875" t="s">
        <v>3397</v>
      </c>
      <c r="AE875" t="s">
        <v>3394</v>
      </c>
      <c r="AK875" t="s">
        <v>3394</v>
      </c>
      <c r="AL875" t="s">
        <v>3394</v>
      </c>
      <c r="AM875" t="s">
        <v>3394</v>
      </c>
      <c r="AN875" t="s">
        <v>3394</v>
      </c>
      <c r="AO875" t="s">
        <v>3394</v>
      </c>
      <c r="AP875" t="s">
        <v>3394</v>
      </c>
      <c r="AQ875" t="s">
        <v>3394</v>
      </c>
      <c r="AR875" t="s">
        <v>3394</v>
      </c>
      <c r="AS875" t="s">
        <v>3394</v>
      </c>
      <c r="AT875" t="s">
        <v>3394</v>
      </c>
      <c r="AU875" t="s">
        <v>3394</v>
      </c>
      <c r="AV875" t="s">
        <v>3394</v>
      </c>
      <c r="AW875" t="s">
        <v>3394</v>
      </c>
      <c r="AX875" t="s">
        <v>3394</v>
      </c>
      <c r="AZ875" t="s">
        <v>3394</v>
      </c>
    </row>
    <row r="876" spans="1:52" x14ac:dyDescent="0.3">
      <c r="A876" s="1" t="s">
        <v>5197</v>
      </c>
      <c r="B876" t="s">
        <v>5198</v>
      </c>
      <c r="C876" t="s">
        <v>643</v>
      </c>
      <c r="D876" t="s">
        <v>3428</v>
      </c>
      <c r="F876" t="s">
        <v>3393</v>
      </c>
      <c r="G876" t="s">
        <v>3394</v>
      </c>
      <c r="H876" t="s">
        <v>3394</v>
      </c>
      <c r="I876" t="s">
        <v>5199</v>
      </c>
      <c r="J876" t="s">
        <v>3395</v>
      </c>
      <c r="K876" t="s">
        <v>3394</v>
      </c>
      <c r="L876" t="s">
        <v>3396</v>
      </c>
      <c r="Q876">
        <v>1</v>
      </c>
      <c r="R876" t="s">
        <v>3397</v>
      </c>
      <c r="AE876" t="s">
        <v>3394</v>
      </c>
      <c r="AK876" t="s">
        <v>3394</v>
      </c>
      <c r="AL876" t="s">
        <v>3394</v>
      </c>
      <c r="AM876" t="s">
        <v>3394</v>
      </c>
      <c r="AN876" t="s">
        <v>3394</v>
      </c>
      <c r="AO876" t="s">
        <v>3394</v>
      </c>
      <c r="AP876" t="s">
        <v>3394</v>
      </c>
      <c r="AQ876" t="s">
        <v>3394</v>
      </c>
      <c r="AR876" t="s">
        <v>3394</v>
      </c>
      <c r="AS876" t="s">
        <v>3394</v>
      </c>
      <c r="AT876" t="s">
        <v>3394</v>
      </c>
      <c r="AU876" t="s">
        <v>3394</v>
      </c>
      <c r="AV876" t="s">
        <v>3394</v>
      </c>
      <c r="AW876" t="s">
        <v>3394</v>
      </c>
      <c r="AX876" t="s">
        <v>3394</v>
      </c>
      <c r="AZ876" t="s">
        <v>3394</v>
      </c>
    </row>
    <row r="877" spans="1:52" x14ac:dyDescent="0.3">
      <c r="A877" s="1" t="s">
        <v>5200</v>
      </c>
      <c r="B877" t="s">
        <v>5201</v>
      </c>
      <c r="C877" t="s">
        <v>643</v>
      </c>
      <c r="D877" t="s">
        <v>3428</v>
      </c>
      <c r="F877" t="s">
        <v>3393</v>
      </c>
      <c r="G877" t="s">
        <v>3394</v>
      </c>
      <c r="H877" t="s">
        <v>3394</v>
      </c>
      <c r="I877" t="s">
        <v>5202</v>
      </c>
      <c r="J877" t="s">
        <v>3395</v>
      </c>
      <c r="K877" t="s">
        <v>3394</v>
      </c>
      <c r="L877" t="s">
        <v>3396</v>
      </c>
      <c r="Q877">
        <v>1</v>
      </c>
      <c r="R877" t="s">
        <v>3397</v>
      </c>
      <c r="AE877" t="s">
        <v>3394</v>
      </c>
      <c r="AK877" t="s">
        <v>3394</v>
      </c>
      <c r="AL877" t="s">
        <v>3394</v>
      </c>
      <c r="AM877" t="s">
        <v>3394</v>
      </c>
      <c r="AN877" t="s">
        <v>3394</v>
      </c>
      <c r="AO877" t="s">
        <v>3394</v>
      </c>
      <c r="AP877" t="s">
        <v>3394</v>
      </c>
      <c r="AQ877" t="s">
        <v>3394</v>
      </c>
      <c r="AR877" t="s">
        <v>3394</v>
      </c>
      <c r="AS877" t="s">
        <v>3394</v>
      </c>
      <c r="AT877" t="s">
        <v>3394</v>
      </c>
      <c r="AU877" t="s">
        <v>3394</v>
      </c>
      <c r="AV877" t="s">
        <v>3394</v>
      </c>
      <c r="AW877" t="s">
        <v>3394</v>
      </c>
      <c r="AX877" t="s">
        <v>3394</v>
      </c>
      <c r="AZ877" t="s">
        <v>3394</v>
      </c>
    </row>
    <row r="878" spans="1:52" x14ac:dyDescent="0.3">
      <c r="A878" s="1" t="s">
        <v>5203</v>
      </c>
      <c r="B878" t="s">
        <v>5204</v>
      </c>
      <c r="C878" t="s">
        <v>643</v>
      </c>
      <c r="D878" t="s">
        <v>3428</v>
      </c>
      <c r="F878" t="s">
        <v>3393</v>
      </c>
      <c r="G878" t="s">
        <v>3394</v>
      </c>
      <c r="H878" t="s">
        <v>3394</v>
      </c>
      <c r="I878" t="s">
        <v>9873</v>
      </c>
      <c r="J878" t="s">
        <v>3395</v>
      </c>
      <c r="K878" t="s">
        <v>3394</v>
      </c>
      <c r="L878" t="s">
        <v>3396</v>
      </c>
      <c r="Q878">
        <v>1</v>
      </c>
      <c r="R878" t="s">
        <v>3397</v>
      </c>
      <c r="AE878" t="s">
        <v>3394</v>
      </c>
      <c r="AK878" t="s">
        <v>3394</v>
      </c>
      <c r="AL878" t="s">
        <v>3394</v>
      </c>
      <c r="AM878" t="s">
        <v>3394</v>
      </c>
      <c r="AN878" t="s">
        <v>3394</v>
      </c>
      <c r="AO878" t="s">
        <v>3394</v>
      </c>
      <c r="AP878" t="s">
        <v>3394</v>
      </c>
      <c r="AQ878" t="s">
        <v>3394</v>
      </c>
      <c r="AR878" t="s">
        <v>3394</v>
      </c>
      <c r="AS878" t="s">
        <v>3394</v>
      </c>
      <c r="AT878" t="s">
        <v>3394</v>
      </c>
      <c r="AU878" t="s">
        <v>3394</v>
      </c>
      <c r="AV878" t="s">
        <v>3394</v>
      </c>
      <c r="AW878" t="s">
        <v>3394</v>
      </c>
      <c r="AX878" t="s">
        <v>3394</v>
      </c>
      <c r="AZ878" t="s">
        <v>3394</v>
      </c>
    </row>
    <row r="879" spans="1:52" x14ac:dyDescent="0.3">
      <c r="A879" s="1" t="s">
        <v>5205</v>
      </c>
      <c r="B879" t="s">
        <v>5206</v>
      </c>
      <c r="C879" t="s">
        <v>643</v>
      </c>
      <c r="D879" t="s">
        <v>3428</v>
      </c>
      <c r="F879" t="s">
        <v>3393</v>
      </c>
      <c r="G879" t="s">
        <v>3394</v>
      </c>
      <c r="H879" t="s">
        <v>3394</v>
      </c>
      <c r="I879" t="s">
        <v>5185</v>
      </c>
      <c r="J879" t="s">
        <v>3395</v>
      </c>
      <c r="K879" t="s">
        <v>3394</v>
      </c>
      <c r="L879" t="s">
        <v>3396</v>
      </c>
      <c r="Q879">
        <v>1</v>
      </c>
      <c r="R879" t="s">
        <v>3397</v>
      </c>
      <c r="AE879" t="s">
        <v>3394</v>
      </c>
      <c r="AK879" t="s">
        <v>3394</v>
      </c>
      <c r="AL879" t="s">
        <v>3394</v>
      </c>
      <c r="AM879" t="s">
        <v>3394</v>
      </c>
      <c r="AN879" t="s">
        <v>3394</v>
      </c>
      <c r="AO879" t="s">
        <v>3394</v>
      </c>
      <c r="AP879" t="s">
        <v>3394</v>
      </c>
      <c r="AQ879" t="s">
        <v>3394</v>
      </c>
      <c r="AR879" t="s">
        <v>3394</v>
      </c>
      <c r="AS879" t="s">
        <v>3394</v>
      </c>
      <c r="AT879" t="s">
        <v>3394</v>
      </c>
      <c r="AU879" t="s">
        <v>3394</v>
      </c>
      <c r="AV879" t="s">
        <v>3394</v>
      </c>
      <c r="AW879" t="s">
        <v>3394</v>
      </c>
      <c r="AX879" t="s">
        <v>3394</v>
      </c>
      <c r="AZ879" t="s">
        <v>3394</v>
      </c>
    </row>
    <row r="880" spans="1:52" x14ac:dyDescent="0.3">
      <c r="A880" s="1" t="s">
        <v>5207</v>
      </c>
      <c r="B880" t="s">
        <v>5208</v>
      </c>
      <c r="C880" t="s">
        <v>643</v>
      </c>
      <c r="D880" t="s">
        <v>3428</v>
      </c>
      <c r="F880" t="s">
        <v>3393</v>
      </c>
      <c r="G880" t="s">
        <v>3394</v>
      </c>
      <c r="H880" t="s">
        <v>3394</v>
      </c>
      <c r="I880" t="s">
        <v>9874</v>
      </c>
      <c r="J880" t="s">
        <v>3395</v>
      </c>
      <c r="K880" t="s">
        <v>3394</v>
      </c>
      <c r="L880" t="s">
        <v>3396</v>
      </c>
      <c r="Q880">
        <v>1</v>
      </c>
      <c r="R880" t="s">
        <v>3397</v>
      </c>
      <c r="AE880" t="s">
        <v>3394</v>
      </c>
      <c r="AK880" t="s">
        <v>3394</v>
      </c>
      <c r="AL880" t="s">
        <v>3394</v>
      </c>
      <c r="AM880" t="s">
        <v>3394</v>
      </c>
      <c r="AN880" t="s">
        <v>3394</v>
      </c>
      <c r="AO880" t="s">
        <v>3394</v>
      </c>
      <c r="AP880" t="s">
        <v>3394</v>
      </c>
      <c r="AQ880" t="s">
        <v>3394</v>
      </c>
      <c r="AR880" t="s">
        <v>3394</v>
      </c>
      <c r="AS880" t="s">
        <v>3394</v>
      </c>
      <c r="AT880" t="s">
        <v>3394</v>
      </c>
      <c r="AU880" t="s">
        <v>3394</v>
      </c>
      <c r="AV880" t="s">
        <v>3394</v>
      </c>
      <c r="AW880" t="s">
        <v>3394</v>
      </c>
      <c r="AX880" t="s">
        <v>3394</v>
      </c>
      <c r="AZ880" t="s">
        <v>3394</v>
      </c>
    </row>
    <row r="881" spans="1:52" x14ac:dyDescent="0.3">
      <c r="A881" s="1" t="s">
        <v>5209</v>
      </c>
      <c r="B881" t="s">
        <v>5210</v>
      </c>
      <c r="C881" t="s">
        <v>643</v>
      </c>
      <c r="D881" t="s">
        <v>3428</v>
      </c>
      <c r="F881" t="s">
        <v>3393</v>
      </c>
      <c r="G881" t="s">
        <v>3394</v>
      </c>
      <c r="H881" t="s">
        <v>3394</v>
      </c>
      <c r="I881" t="s">
        <v>10464</v>
      </c>
      <c r="J881" t="s">
        <v>3395</v>
      </c>
      <c r="K881" t="s">
        <v>3394</v>
      </c>
      <c r="L881" t="s">
        <v>3396</v>
      </c>
      <c r="Q881">
        <v>1</v>
      </c>
      <c r="R881" t="s">
        <v>3397</v>
      </c>
      <c r="AE881" t="s">
        <v>3394</v>
      </c>
      <c r="AK881" t="s">
        <v>3394</v>
      </c>
      <c r="AL881" t="s">
        <v>3394</v>
      </c>
      <c r="AM881" t="s">
        <v>3394</v>
      </c>
      <c r="AN881" t="s">
        <v>3394</v>
      </c>
      <c r="AO881" t="s">
        <v>3394</v>
      </c>
      <c r="AP881" t="s">
        <v>3394</v>
      </c>
      <c r="AQ881" t="s">
        <v>3394</v>
      </c>
      <c r="AR881" t="s">
        <v>3394</v>
      </c>
      <c r="AS881" t="s">
        <v>3394</v>
      </c>
      <c r="AT881" t="s">
        <v>3394</v>
      </c>
      <c r="AU881" t="s">
        <v>3394</v>
      </c>
      <c r="AV881" t="s">
        <v>3394</v>
      </c>
      <c r="AW881" t="s">
        <v>3394</v>
      </c>
      <c r="AX881" t="s">
        <v>3394</v>
      </c>
      <c r="AZ881" t="s">
        <v>3394</v>
      </c>
    </row>
    <row r="882" spans="1:52" x14ac:dyDescent="0.3">
      <c r="A882" s="1" t="s">
        <v>4340</v>
      </c>
      <c r="B882" t="s">
        <v>4341</v>
      </c>
      <c r="C882" t="s">
        <v>643</v>
      </c>
      <c r="D882" t="s">
        <v>3428</v>
      </c>
      <c r="F882" t="s">
        <v>3393</v>
      </c>
      <c r="G882" t="s">
        <v>3394</v>
      </c>
      <c r="H882" t="s">
        <v>3394</v>
      </c>
      <c r="I882" t="s">
        <v>9875</v>
      </c>
      <c r="J882" t="s">
        <v>3395</v>
      </c>
      <c r="K882" t="s">
        <v>3394</v>
      </c>
      <c r="L882" t="s">
        <v>3396</v>
      </c>
      <c r="Q882">
        <v>1</v>
      </c>
      <c r="R882" t="s">
        <v>3397</v>
      </c>
      <c r="AE882" t="s">
        <v>3394</v>
      </c>
      <c r="AK882" t="s">
        <v>3394</v>
      </c>
      <c r="AL882" t="s">
        <v>3394</v>
      </c>
      <c r="AM882" t="s">
        <v>3394</v>
      </c>
      <c r="AN882" t="s">
        <v>3394</v>
      </c>
      <c r="AO882" t="s">
        <v>3394</v>
      </c>
      <c r="AP882" t="s">
        <v>3394</v>
      </c>
      <c r="AQ882" t="s">
        <v>3394</v>
      </c>
      <c r="AR882" t="s">
        <v>3394</v>
      </c>
      <c r="AS882" t="s">
        <v>3394</v>
      </c>
      <c r="AT882" t="s">
        <v>3394</v>
      </c>
      <c r="AU882" t="s">
        <v>3394</v>
      </c>
      <c r="AV882" t="s">
        <v>3394</v>
      </c>
      <c r="AW882" t="s">
        <v>3394</v>
      </c>
      <c r="AX882" t="s">
        <v>3394</v>
      </c>
      <c r="AZ882" t="s">
        <v>3394</v>
      </c>
    </row>
    <row r="883" spans="1:52" x14ac:dyDescent="0.3">
      <c r="A883" s="1" t="s">
        <v>9597</v>
      </c>
      <c r="B883" t="s">
        <v>9598</v>
      </c>
      <c r="C883" t="s">
        <v>643</v>
      </c>
      <c r="D883" t="s">
        <v>3428</v>
      </c>
      <c r="F883" t="s">
        <v>3393</v>
      </c>
      <c r="G883" t="s">
        <v>3394</v>
      </c>
      <c r="H883" t="s">
        <v>3394</v>
      </c>
      <c r="I883" t="s">
        <v>9596</v>
      </c>
      <c r="J883" t="s">
        <v>3395</v>
      </c>
      <c r="K883" t="s">
        <v>3394</v>
      </c>
      <c r="L883" t="s">
        <v>3396</v>
      </c>
      <c r="Q883">
        <v>1</v>
      </c>
      <c r="R883" t="s">
        <v>3397</v>
      </c>
      <c r="AE883" t="s">
        <v>3394</v>
      </c>
      <c r="AK883" t="s">
        <v>3394</v>
      </c>
      <c r="AL883" t="s">
        <v>3394</v>
      </c>
      <c r="AM883" t="s">
        <v>3394</v>
      </c>
      <c r="AN883" t="s">
        <v>3394</v>
      </c>
      <c r="AO883" t="s">
        <v>3394</v>
      </c>
      <c r="AP883" t="s">
        <v>3394</v>
      </c>
      <c r="AQ883" t="s">
        <v>3394</v>
      </c>
      <c r="AR883" t="s">
        <v>3394</v>
      </c>
      <c r="AS883" t="s">
        <v>3394</v>
      </c>
      <c r="AT883" t="s">
        <v>3394</v>
      </c>
      <c r="AU883" t="s">
        <v>3394</v>
      </c>
      <c r="AV883" t="s">
        <v>3394</v>
      </c>
      <c r="AW883" t="s">
        <v>3394</v>
      </c>
      <c r="AX883" t="s">
        <v>3394</v>
      </c>
      <c r="AZ883" t="s">
        <v>3394</v>
      </c>
    </row>
    <row r="884" spans="1:52" x14ac:dyDescent="0.3">
      <c r="A884" s="1" t="s">
        <v>9599</v>
      </c>
      <c r="B884" t="s">
        <v>9600</v>
      </c>
      <c r="C884" t="s">
        <v>643</v>
      </c>
      <c r="D884" t="s">
        <v>3428</v>
      </c>
      <c r="F884" t="s">
        <v>3393</v>
      </c>
      <c r="G884" t="s">
        <v>3394</v>
      </c>
      <c r="H884" t="s">
        <v>3394</v>
      </c>
      <c r="I884" t="s">
        <v>11326</v>
      </c>
      <c r="J884" t="s">
        <v>3395</v>
      </c>
      <c r="K884" t="s">
        <v>3394</v>
      </c>
      <c r="L884" t="s">
        <v>3396</v>
      </c>
      <c r="Q884">
        <v>1</v>
      </c>
      <c r="R884" t="s">
        <v>3397</v>
      </c>
      <c r="AE884" t="s">
        <v>3394</v>
      </c>
      <c r="AK884" t="s">
        <v>3394</v>
      </c>
      <c r="AL884" t="s">
        <v>3394</v>
      </c>
      <c r="AM884" t="s">
        <v>3394</v>
      </c>
      <c r="AN884" t="s">
        <v>3394</v>
      </c>
      <c r="AO884" t="s">
        <v>3394</v>
      </c>
      <c r="AP884" t="s">
        <v>3394</v>
      </c>
      <c r="AQ884" t="s">
        <v>3394</v>
      </c>
      <c r="AR884" t="s">
        <v>3394</v>
      </c>
      <c r="AS884" t="s">
        <v>3394</v>
      </c>
      <c r="AT884" t="s">
        <v>3394</v>
      </c>
      <c r="AU884" t="s">
        <v>3394</v>
      </c>
      <c r="AV884" t="s">
        <v>3394</v>
      </c>
      <c r="AW884" t="s">
        <v>3394</v>
      </c>
      <c r="AX884" t="s">
        <v>3394</v>
      </c>
      <c r="AZ884" t="s">
        <v>3394</v>
      </c>
    </row>
    <row r="885" spans="1:52" x14ac:dyDescent="0.3">
      <c r="A885" s="1" t="s">
        <v>9601</v>
      </c>
      <c r="B885" t="s">
        <v>9602</v>
      </c>
      <c r="C885" t="s">
        <v>643</v>
      </c>
      <c r="D885" t="s">
        <v>3428</v>
      </c>
      <c r="F885" t="s">
        <v>3393</v>
      </c>
      <c r="G885" t="s">
        <v>3394</v>
      </c>
      <c r="H885" t="s">
        <v>3394</v>
      </c>
      <c r="I885" t="s">
        <v>9876</v>
      </c>
      <c r="J885" t="s">
        <v>3395</v>
      </c>
      <c r="K885" t="s">
        <v>3394</v>
      </c>
      <c r="L885" t="s">
        <v>3396</v>
      </c>
      <c r="Q885">
        <v>1</v>
      </c>
      <c r="R885" t="s">
        <v>3397</v>
      </c>
      <c r="AE885" t="s">
        <v>3394</v>
      </c>
      <c r="AK885" t="s">
        <v>3394</v>
      </c>
      <c r="AL885" t="s">
        <v>3394</v>
      </c>
      <c r="AM885" t="s">
        <v>3394</v>
      </c>
      <c r="AN885" t="s">
        <v>3394</v>
      </c>
      <c r="AO885" t="s">
        <v>3394</v>
      </c>
      <c r="AP885" t="s">
        <v>3394</v>
      </c>
      <c r="AQ885" t="s">
        <v>3394</v>
      </c>
      <c r="AR885" t="s">
        <v>3394</v>
      </c>
      <c r="AS885" t="s">
        <v>3394</v>
      </c>
      <c r="AT885" t="s">
        <v>3394</v>
      </c>
      <c r="AU885" t="s">
        <v>3394</v>
      </c>
      <c r="AV885" t="s">
        <v>3394</v>
      </c>
      <c r="AW885" t="s">
        <v>3394</v>
      </c>
      <c r="AX885" t="s">
        <v>3394</v>
      </c>
      <c r="AZ885" t="s">
        <v>3394</v>
      </c>
    </row>
    <row r="886" spans="1:52" x14ac:dyDescent="0.3">
      <c r="A886" s="1" t="s">
        <v>9877</v>
      </c>
      <c r="B886" t="s">
        <v>9878</v>
      </c>
      <c r="C886" t="s">
        <v>643</v>
      </c>
      <c r="D886" t="s">
        <v>3428</v>
      </c>
      <c r="F886" t="s">
        <v>3393</v>
      </c>
      <c r="G886" t="s">
        <v>3394</v>
      </c>
      <c r="H886" t="s">
        <v>3394</v>
      </c>
      <c r="I886" t="s">
        <v>9879</v>
      </c>
      <c r="J886" t="s">
        <v>3395</v>
      </c>
      <c r="K886" t="s">
        <v>3394</v>
      </c>
      <c r="L886" t="s">
        <v>3396</v>
      </c>
      <c r="Q886">
        <v>1</v>
      </c>
      <c r="R886" t="s">
        <v>3397</v>
      </c>
      <c r="AE886" t="s">
        <v>3394</v>
      </c>
      <c r="AK886" t="s">
        <v>3394</v>
      </c>
      <c r="AL886" t="s">
        <v>3394</v>
      </c>
      <c r="AM886" t="s">
        <v>3394</v>
      </c>
      <c r="AN886" t="s">
        <v>3394</v>
      </c>
      <c r="AO886" t="s">
        <v>3394</v>
      </c>
      <c r="AP886" t="s">
        <v>3394</v>
      </c>
      <c r="AQ886" t="s">
        <v>3394</v>
      </c>
      <c r="AR886" t="s">
        <v>3394</v>
      </c>
      <c r="AS886" t="s">
        <v>3394</v>
      </c>
      <c r="AT886" t="s">
        <v>3394</v>
      </c>
      <c r="AU886" t="s">
        <v>3394</v>
      </c>
      <c r="AV886" t="s">
        <v>3394</v>
      </c>
      <c r="AW886" t="s">
        <v>3394</v>
      </c>
      <c r="AX886" t="s">
        <v>3394</v>
      </c>
      <c r="AZ886" t="s">
        <v>3394</v>
      </c>
    </row>
    <row r="887" spans="1:52" x14ac:dyDescent="0.3">
      <c r="A887" s="1" t="s">
        <v>10465</v>
      </c>
      <c r="B887" t="s">
        <v>10466</v>
      </c>
      <c r="C887" t="s">
        <v>643</v>
      </c>
      <c r="D887" t="s">
        <v>3428</v>
      </c>
      <c r="F887" t="s">
        <v>3393</v>
      </c>
      <c r="G887" t="s">
        <v>3394</v>
      </c>
      <c r="H887" t="s">
        <v>3394</v>
      </c>
      <c r="I887" t="s">
        <v>10467</v>
      </c>
      <c r="J887" t="s">
        <v>3395</v>
      </c>
      <c r="K887" t="s">
        <v>3394</v>
      </c>
      <c r="L887" t="s">
        <v>3396</v>
      </c>
      <c r="Q887">
        <v>1</v>
      </c>
      <c r="R887" t="s">
        <v>3397</v>
      </c>
      <c r="AE887" t="s">
        <v>3394</v>
      </c>
      <c r="AK887" t="s">
        <v>3394</v>
      </c>
      <c r="AL887" t="s">
        <v>3394</v>
      </c>
      <c r="AM887" t="s">
        <v>3394</v>
      </c>
      <c r="AN887" t="s">
        <v>3394</v>
      </c>
      <c r="AO887" t="s">
        <v>3394</v>
      </c>
      <c r="AP887" t="s">
        <v>3394</v>
      </c>
      <c r="AQ887" t="s">
        <v>3394</v>
      </c>
      <c r="AR887" t="s">
        <v>3394</v>
      </c>
      <c r="AS887" t="s">
        <v>3394</v>
      </c>
      <c r="AT887" t="s">
        <v>3394</v>
      </c>
      <c r="AU887" t="s">
        <v>3394</v>
      </c>
      <c r="AV887" t="s">
        <v>3394</v>
      </c>
      <c r="AW887" t="s">
        <v>3394</v>
      </c>
      <c r="AX887" t="s">
        <v>3394</v>
      </c>
      <c r="AZ887" t="s">
        <v>3394</v>
      </c>
    </row>
    <row r="888" spans="1:52" x14ac:dyDescent="0.3">
      <c r="A888" s="1" t="s">
        <v>10468</v>
      </c>
      <c r="B888" t="s">
        <v>10469</v>
      </c>
      <c r="C888" t="s">
        <v>643</v>
      </c>
      <c r="D888" t="s">
        <v>3428</v>
      </c>
      <c r="F888" t="s">
        <v>3393</v>
      </c>
      <c r="G888" t="s">
        <v>3394</v>
      </c>
      <c r="H888" t="s">
        <v>3394</v>
      </c>
      <c r="I888" t="s">
        <v>11327</v>
      </c>
      <c r="J888" t="s">
        <v>3395</v>
      </c>
      <c r="K888" t="s">
        <v>3394</v>
      </c>
      <c r="L888" t="s">
        <v>3396</v>
      </c>
      <c r="Q888">
        <v>1</v>
      </c>
      <c r="R888" t="s">
        <v>3397</v>
      </c>
      <c r="AE888" t="s">
        <v>3394</v>
      </c>
      <c r="AK888" t="s">
        <v>3394</v>
      </c>
      <c r="AL888" t="s">
        <v>3394</v>
      </c>
      <c r="AM888" t="s">
        <v>3394</v>
      </c>
      <c r="AN888" t="s">
        <v>3394</v>
      </c>
      <c r="AO888" t="s">
        <v>3394</v>
      </c>
      <c r="AP888" t="s">
        <v>3394</v>
      </c>
      <c r="AQ888" t="s">
        <v>3394</v>
      </c>
      <c r="AR888" t="s">
        <v>3394</v>
      </c>
      <c r="AS888" t="s">
        <v>3394</v>
      </c>
      <c r="AT888" t="s">
        <v>3394</v>
      </c>
      <c r="AU888" t="s">
        <v>3394</v>
      </c>
      <c r="AV888" t="s">
        <v>3394</v>
      </c>
      <c r="AW888" t="s">
        <v>3394</v>
      </c>
      <c r="AX888" t="s">
        <v>3394</v>
      </c>
      <c r="AZ888" t="s">
        <v>3394</v>
      </c>
    </row>
    <row r="889" spans="1:52" x14ac:dyDescent="0.3">
      <c r="A889" s="1" t="s">
        <v>10470</v>
      </c>
      <c r="B889" t="s">
        <v>10471</v>
      </c>
      <c r="C889" t="s">
        <v>643</v>
      </c>
      <c r="D889" t="s">
        <v>3428</v>
      </c>
      <c r="F889" t="s">
        <v>3393</v>
      </c>
      <c r="G889" t="s">
        <v>3394</v>
      </c>
      <c r="H889" t="s">
        <v>3394</v>
      </c>
      <c r="I889" t="s">
        <v>10472</v>
      </c>
      <c r="J889" t="s">
        <v>3395</v>
      </c>
      <c r="K889" t="s">
        <v>3394</v>
      </c>
      <c r="L889" t="s">
        <v>3396</v>
      </c>
      <c r="Q889">
        <v>1</v>
      </c>
      <c r="R889" t="s">
        <v>3397</v>
      </c>
      <c r="AE889" t="s">
        <v>3394</v>
      </c>
      <c r="AK889" t="s">
        <v>3394</v>
      </c>
      <c r="AL889" t="s">
        <v>3394</v>
      </c>
      <c r="AM889" t="s">
        <v>3394</v>
      </c>
      <c r="AN889" t="s">
        <v>3394</v>
      </c>
      <c r="AO889" t="s">
        <v>3394</v>
      </c>
      <c r="AP889" t="s">
        <v>3394</v>
      </c>
      <c r="AQ889" t="s">
        <v>3394</v>
      </c>
      <c r="AR889" t="s">
        <v>3394</v>
      </c>
      <c r="AS889" t="s">
        <v>3394</v>
      </c>
      <c r="AT889" t="s">
        <v>3394</v>
      </c>
      <c r="AU889" t="s">
        <v>3394</v>
      </c>
      <c r="AV889" t="s">
        <v>3394</v>
      </c>
      <c r="AW889" t="s">
        <v>3394</v>
      </c>
      <c r="AX889" t="s">
        <v>3394</v>
      </c>
      <c r="AZ889" t="s">
        <v>3394</v>
      </c>
    </row>
    <row r="890" spans="1:52" x14ac:dyDescent="0.3">
      <c r="A890" s="1" t="s">
        <v>10473</v>
      </c>
      <c r="B890" t="s">
        <v>10474</v>
      </c>
      <c r="C890" t="s">
        <v>643</v>
      </c>
      <c r="D890" t="s">
        <v>3428</v>
      </c>
      <c r="F890" t="s">
        <v>3393</v>
      </c>
      <c r="G890" t="s">
        <v>3394</v>
      </c>
      <c r="H890" t="s">
        <v>3394</v>
      </c>
      <c r="I890" t="s">
        <v>10475</v>
      </c>
      <c r="J890" t="s">
        <v>3395</v>
      </c>
      <c r="K890" t="s">
        <v>3394</v>
      </c>
      <c r="L890" t="s">
        <v>3396</v>
      </c>
      <c r="Q890">
        <v>1</v>
      </c>
      <c r="R890" t="s">
        <v>3397</v>
      </c>
      <c r="AE890" t="s">
        <v>3394</v>
      </c>
      <c r="AK890" t="s">
        <v>3394</v>
      </c>
      <c r="AL890" t="s">
        <v>3394</v>
      </c>
      <c r="AM890" t="s">
        <v>3394</v>
      </c>
      <c r="AN890" t="s">
        <v>3394</v>
      </c>
      <c r="AO890" t="s">
        <v>3394</v>
      </c>
      <c r="AP890" t="s">
        <v>3394</v>
      </c>
      <c r="AQ890" t="s">
        <v>3394</v>
      </c>
      <c r="AR890" t="s">
        <v>3394</v>
      </c>
      <c r="AS890" t="s">
        <v>3394</v>
      </c>
      <c r="AT890" t="s">
        <v>3394</v>
      </c>
      <c r="AU890" t="s">
        <v>3394</v>
      </c>
      <c r="AV890" t="s">
        <v>3394</v>
      </c>
      <c r="AW890" t="s">
        <v>3394</v>
      </c>
      <c r="AX890" t="s">
        <v>3394</v>
      </c>
      <c r="AZ890" t="s">
        <v>3394</v>
      </c>
    </row>
    <row r="891" spans="1:52" x14ac:dyDescent="0.3">
      <c r="A891" s="1" t="s">
        <v>10476</v>
      </c>
      <c r="B891" t="s">
        <v>10477</v>
      </c>
      <c r="C891" t="s">
        <v>643</v>
      </c>
      <c r="D891" t="s">
        <v>3428</v>
      </c>
      <c r="F891" t="s">
        <v>3393</v>
      </c>
      <c r="G891" t="s">
        <v>3394</v>
      </c>
      <c r="H891" t="s">
        <v>3394</v>
      </c>
      <c r="I891" t="s">
        <v>10335</v>
      </c>
      <c r="J891" t="s">
        <v>3395</v>
      </c>
      <c r="K891" t="s">
        <v>3394</v>
      </c>
      <c r="L891" t="s">
        <v>3396</v>
      </c>
      <c r="Q891">
        <v>1</v>
      </c>
      <c r="R891" t="s">
        <v>3397</v>
      </c>
      <c r="AE891" t="s">
        <v>3394</v>
      </c>
      <c r="AK891" t="s">
        <v>3394</v>
      </c>
      <c r="AL891" t="s">
        <v>3394</v>
      </c>
      <c r="AM891" t="s">
        <v>3394</v>
      </c>
      <c r="AN891" t="s">
        <v>3394</v>
      </c>
      <c r="AO891" t="s">
        <v>3394</v>
      </c>
      <c r="AP891" t="s">
        <v>3394</v>
      </c>
      <c r="AQ891" t="s">
        <v>3394</v>
      </c>
      <c r="AR891" t="s">
        <v>3394</v>
      </c>
      <c r="AS891" t="s">
        <v>3394</v>
      </c>
      <c r="AT891" t="s">
        <v>3394</v>
      </c>
      <c r="AU891" t="s">
        <v>3394</v>
      </c>
      <c r="AV891" t="s">
        <v>3394</v>
      </c>
      <c r="AW891" t="s">
        <v>3394</v>
      </c>
      <c r="AX891" t="s">
        <v>3394</v>
      </c>
      <c r="AZ891" t="s">
        <v>3394</v>
      </c>
    </row>
    <row r="892" spans="1:52" x14ac:dyDescent="0.3">
      <c r="A892" s="1" t="s">
        <v>10478</v>
      </c>
      <c r="B892" t="s">
        <v>10479</v>
      </c>
      <c r="C892" t="s">
        <v>643</v>
      </c>
      <c r="D892" t="s">
        <v>3428</v>
      </c>
      <c r="F892" t="s">
        <v>3393</v>
      </c>
      <c r="G892" t="s">
        <v>3394</v>
      </c>
      <c r="H892" t="s">
        <v>3394</v>
      </c>
      <c r="I892" t="s">
        <v>10480</v>
      </c>
      <c r="J892" t="s">
        <v>3395</v>
      </c>
      <c r="K892" t="s">
        <v>3394</v>
      </c>
      <c r="L892" t="s">
        <v>3396</v>
      </c>
      <c r="Q892">
        <v>1</v>
      </c>
      <c r="R892" t="s">
        <v>3397</v>
      </c>
      <c r="AE892" t="s">
        <v>3394</v>
      </c>
      <c r="AK892" t="s">
        <v>3394</v>
      </c>
      <c r="AL892" t="s">
        <v>3394</v>
      </c>
      <c r="AM892" t="s">
        <v>3394</v>
      </c>
      <c r="AN892" t="s">
        <v>3394</v>
      </c>
      <c r="AO892" t="s">
        <v>3394</v>
      </c>
      <c r="AP892" t="s">
        <v>3394</v>
      </c>
      <c r="AQ892" t="s">
        <v>3394</v>
      </c>
      <c r="AR892" t="s">
        <v>3394</v>
      </c>
      <c r="AS892" t="s">
        <v>3394</v>
      </c>
      <c r="AT892" t="s">
        <v>3394</v>
      </c>
      <c r="AU892" t="s">
        <v>3394</v>
      </c>
      <c r="AV892" t="s">
        <v>3394</v>
      </c>
      <c r="AW892" t="s">
        <v>3394</v>
      </c>
      <c r="AX892" t="s">
        <v>3394</v>
      </c>
      <c r="AZ892" t="s">
        <v>3394</v>
      </c>
    </row>
    <row r="893" spans="1:52" x14ac:dyDescent="0.3">
      <c r="A893" s="1" t="s">
        <v>10412</v>
      </c>
      <c r="B893" t="s">
        <v>10413</v>
      </c>
      <c r="C893" t="s">
        <v>643</v>
      </c>
      <c r="D893" t="s">
        <v>3428</v>
      </c>
      <c r="F893" t="s">
        <v>3393</v>
      </c>
      <c r="G893" t="s">
        <v>3394</v>
      </c>
      <c r="H893" t="s">
        <v>3394</v>
      </c>
      <c r="I893" t="s">
        <v>11328</v>
      </c>
      <c r="J893" t="s">
        <v>3395</v>
      </c>
      <c r="K893" t="s">
        <v>3394</v>
      </c>
      <c r="L893" t="s">
        <v>3396</v>
      </c>
      <c r="Q893">
        <v>1</v>
      </c>
      <c r="R893" t="s">
        <v>3397</v>
      </c>
      <c r="AE893" t="s">
        <v>3394</v>
      </c>
      <c r="AK893" t="s">
        <v>3394</v>
      </c>
      <c r="AL893" t="s">
        <v>3394</v>
      </c>
      <c r="AM893" t="s">
        <v>3394</v>
      </c>
      <c r="AN893" t="s">
        <v>3394</v>
      </c>
      <c r="AO893" t="s">
        <v>3394</v>
      </c>
      <c r="AP893" t="s">
        <v>3394</v>
      </c>
      <c r="AQ893" t="s">
        <v>3394</v>
      </c>
      <c r="AR893" t="s">
        <v>3394</v>
      </c>
      <c r="AS893" t="s">
        <v>3394</v>
      </c>
      <c r="AT893" t="s">
        <v>3394</v>
      </c>
      <c r="AU893" t="s">
        <v>3394</v>
      </c>
      <c r="AV893" t="s">
        <v>3394</v>
      </c>
      <c r="AW893" t="s">
        <v>3394</v>
      </c>
      <c r="AX893" t="s">
        <v>3394</v>
      </c>
      <c r="AZ893" t="s">
        <v>3394</v>
      </c>
    </row>
    <row r="894" spans="1:52" x14ac:dyDescent="0.3">
      <c r="A894" s="1" t="s">
        <v>10414</v>
      </c>
      <c r="B894" t="s">
        <v>10415</v>
      </c>
      <c r="C894" t="s">
        <v>643</v>
      </c>
      <c r="D894" t="s">
        <v>3428</v>
      </c>
      <c r="F894" t="s">
        <v>3393</v>
      </c>
      <c r="G894" t="s">
        <v>3394</v>
      </c>
      <c r="H894" t="s">
        <v>3394</v>
      </c>
      <c r="I894" t="s">
        <v>11329</v>
      </c>
      <c r="J894" t="s">
        <v>3395</v>
      </c>
      <c r="K894" t="s">
        <v>3394</v>
      </c>
      <c r="L894" t="s">
        <v>3396</v>
      </c>
      <c r="Q894">
        <v>1</v>
      </c>
      <c r="R894" t="s">
        <v>3397</v>
      </c>
      <c r="AE894" t="s">
        <v>3394</v>
      </c>
      <c r="AK894" t="s">
        <v>3394</v>
      </c>
      <c r="AL894" t="s">
        <v>3394</v>
      </c>
      <c r="AM894" t="s">
        <v>3394</v>
      </c>
      <c r="AN894" t="s">
        <v>3394</v>
      </c>
      <c r="AO894" t="s">
        <v>3394</v>
      </c>
      <c r="AP894" t="s">
        <v>3394</v>
      </c>
      <c r="AQ894" t="s">
        <v>3394</v>
      </c>
      <c r="AR894" t="s">
        <v>3394</v>
      </c>
      <c r="AS894" t="s">
        <v>3394</v>
      </c>
      <c r="AT894" t="s">
        <v>3394</v>
      </c>
      <c r="AU894" t="s">
        <v>3394</v>
      </c>
      <c r="AV894" t="s">
        <v>3394</v>
      </c>
      <c r="AW894" t="s">
        <v>3394</v>
      </c>
      <c r="AX894" t="s">
        <v>3394</v>
      </c>
      <c r="AZ894" t="s">
        <v>3394</v>
      </c>
    </row>
    <row r="895" spans="1:52" x14ac:dyDescent="0.3">
      <c r="A895" s="1" t="s">
        <v>11330</v>
      </c>
      <c r="B895" t="s">
        <v>11331</v>
      </c>
      <c r="C895" t="s">
        <v>643</v>
      </c>
      <c r="D895" t="s">
        <v>3428</v>
      </c>
      <c r="F895" t="s">
        <v>3393</v>
      </c>
      <c r="G895" t="s">
        <v>3394</v>
      </c>
      <c r="H895" t="s">
        <v>3394</v>
      </c>
      <c r="I895" t="s">
        <v>11332</v>
      </c>
      <c r="J895" t="s">
        <v>3395</v>
      </c>
      <c r="K895" t="s">
        <v>3394</v>
      </c>
      <c r="L895" t="s">
        <v>3396</v>
      </c>
      <c r="Q895">
        <v>1</v>
      </c>
      <c r="R895" t="s">
        <v>3397</v>
      </c>
      <c r="AE895" t="s">
        <v>3394</v>
      </c>
      <c r="AK895" t="s">
        <v>3394</v>
      </c>
      <c r="AL895" t="s">
        <v>3394</v>
      </c>
      <c r="AM895" t="s">
        <v>3394</v>
      </c>
      <c r="AN895" t="s">
        <v>3394</v>
      </c>
      <c r="AO895" t="s">
        <v>3394</v>
      </c>
      <c r="AP895" t="s">
        <v>3394</v>
      </c>
      <c r="AQ895" t="s">
        <v>3394</v>
      </c>
      <c r="AR895" t="s">
        <v>3394</v>
      </c>
      <c r="AS895" t="s">
        <v>3394</v>
      </c>
      <c r="AT895" t="s">
        <v>3394</v>
      </c>
      <c r="AU895" t="s">
        <v>3394</v>
      </c>
      <c r="AV895" t="s">
        <v>3394</v>
      </c>
      <c r="AW895" t="s">
        <v>3394</v>
      </c>
      <c r="AX895" t="s">
        <v>3394</v>
      </c>
      <c r="AZ895" t="s">
        <v>3394</v>
      </c>
    </row>
    <row r="896" spans="1:52" x14ac:dyDescent="0.3">
      <c r="A896" s="1" t="s">
        <v>5211</v>
      </c>
      <c r="B896" t="s">
        <v>5212</v>
      </c>
      <c r="C896" t="s">
        <v>643</v>
      </c>
      <c r="D896" t="s">
        <v>3428</v>
      </c>
      <c r="F896" t="s">
        <v>3393</v>
      </c>
      <c r="G896" t="s">
        <v>3394</v>
      </c>
      <c r="H896" t="s">
        <v>3394</v>
      </c>
      <c r="I896" t="s">
        <v>5213</v>
      </c>
      <c r="J896" t="s">
        <v>3395</v>
      </c>
      <c r="K896" t="s">
        <v>3394</v>
      </c>
      <c r="L896" t="s">
        <v>3396</v>
      </c>
      <c r="Q896">
        <v>1</v>
      </c>
      <c r="R896" t="s">
        <v>3397</v>
      </c>
      <c r="AE896" t="s">
        <v>3394</v>
      </c>
      <c r="AK896" t="s">
        <v>3394</v>
      </c>
      <c r="AL896" t="s">
        <v>3394</v>
      </c>
      <c r="AM896" t="s">
        <v>3394</v>
      </c>
      <c r="AN896" t="s">
        <v>3394</v>
      </c>
      <c r="AO896" t="s">
        <v>3394</v>
      </c>
      <c r="AP896" t="s">
        <v>3394</v>
      </c>
      <c r="AQ896" t="s">
        <v>3394</v>
      </c>
      <c r="AR896" t="s">
        <v>3394</v>
      </c>
      <c r="AS896" t="s">
        <v>3394</v>
      </c>
      <c r="AT896" t="s">
        <v>3394</v>
      </c>
      <c r="AU896" t="s">
        <v>3394</v>
      </c>
      <c r="AV896" t="s">
        <v>3394</v>
      </c>
      <c r="AW896" t="s">
        <v>3394</v>
      </c>
      <c r="AX896" t="s">
        <v>3394</v>
      </c>
      <c r="AZ896" t="s">
        <v>3394</v>
      </c>
    </row>
    <row r="897" spans="1:52" x14ac:dyDescent="0.3">
      <c r="A897" s="1" t="s">
        <v>5214</v>
      </c>
      <c r="B897" t="s">
        <v>5215</v>
      </c>
      <c r="C897" t="s">
        <v>643</v>
      </c>
      <c r="D897" t="s">
        <v>3428</v>
      </c>
      <c r="F897" t="s">
        <v>3393</v>
      </c>
      <c r="G897" t="s">
        <v>3394</v>
      </c>
      <c r="H897" t="s">
        <v>3394</v>
      </c>
      <c r="I897" t="s">
        <v>5216</v>
      </c>
      <c r="J897" t="s">
        <v>3395</v>
      </c>
      <c r="K897" t="s">
        <v>3394</v>
      </c>
      <c r="L897" t="s">
        <v>3396</v>
      </c>
      <c r="Q897">
        <v>1</v>
      </c>
      <c r="R897" t="s">
        <v>3397</v>
      </c>
      <c r="AE897" t="s">
        <v>3394</v>
      </c>
      <c r="AK897" t="s">
        <v>3394</v>
      </c>
      <c r="AL897" t="s">
        <v>3394</v>
      </c>
      <c r="AM897" t="s">
        <v>3394</v>
      </c>
      <c r="AN897" t="s">
        <v>3394</v>
      </c>
      <c r="AO897" t="s">
        <v>3394</v>
      </c>
      <c r="AP897" t="s">
        <v>3394</v>
      </c>
      <c r="AQ897" t="s">
        <v>3394</v>
      </c>
      <c r="AR897" t="s">
        <v>3394</v>
      </c>
      <c r="AS897" t="s">
        <v>3394</v>
      </c>
      <c r="AT897" t="s">
        <v>3394</v>
      </c>
      <c r="AU897" t="s">
        <v>3394</v>
      </c>
      <c r="AV897" t="s">
        <v>3394</v>
      </c>
      <c r="AW897" t="s">
        <v>3394</v>
      </c>
      <c r="AX897" t="s">
        <v>3394</v>
      </c>
      <c r="AZ897" t="s">
        <v>3394</v>
      </c>
    </row>
    <row r="898" spans="1:52" x14ac:dyDescent="0.3">
      <c r="A898" s="1" t="s">
        <v>5217</v>
      </c>
      <c r="B898" t="s">
        <v>5218</v>
      </c>
      <c r="C898" t="s">
        <v>643</v>
      </c>
      <c r="D898" t="s">
        <v>3428</v>
      </c>
      <c r="F898" t="s">
        <v>3393</v>
      </c>
      <c r="G898" t="s">
        <v>3394</v>
      </c>
      <c r="H898" t="s">
        <v>3394</v>
      </c>
      <c r="I898" t="s">
        <v>11333</v>
      </c>
      <c r="J898" t="s">
        <v>3395</v>
      </c>
      <c r="K898" t="s">
        <v>3394</v>
      </c>
      <c r="L898" t="s">
        <v>3396</v>
      </c>
      <c r="Q898">
        <v>1</v>
      </c>
      <c r="R898" t="s">
        <v>3397</v>
      </c>
      <c r="AE898" t="s">
        <v>3394</v>
      </c>
      <c r="AK898" t="s">
        <v>3394</v>
      </c>
      <c r="AL898" t="s">
        <v>3394</v>
      </c>
      <c r="AM898" t="s">
        <v>3394</v>
      </c>
      <c r="AN898" t="s">
        <v>3394</v>
      </c>
      <c r="AO898" t="s">
        <v>3394</v>
      </c>
      <c r="AP898" t="s">
        <v>3394</v>
      </c>
      <c r="AQ898" t="s">
        <v>3394</v>
      </c>
      <c r="AR898" t="s">
        <v>3394</v>
      </c>
      <c r="AS898" t="s">
        <v>3394</v>
      </c>
      <c r="AT898" t="s">
        <v>3394</v>
      </c>
      <c r="AU898" t="s">
        <v>3394</v>
      </c>
      <c r="AV898" t="s">
        <v>3394</v>
      </c>
      <c r="AW898" t="s">
        <v>3394</v>
      </c>
      <c r="AX898" t="s">
        <v>3394</v>
      </c>
      <c r="AZ898" t="s">
        <v>3394</v>
      </c>
    </row>
    <row r="899" spans="1:52" x14ac:dyDescent="0.3">
      <c r="A899" s="1" t="s">
        <v>5219</v>
      </c>
      <c r="B899" t="s">
        <v>5220</v>
      </c>
      <c r="C899" t="s">
        <v>643</v>
      </c>
      <c r="D899" t="s">
        <v>3428</v>
      </c>
      <c r="F899" t="s">
        <v>3393</v>
      </c>
      <c r="G899" t="s">
        <v>3394</v>
      </c>
      <c r="H899" t="s">
        <v>3394</v>
      </c>
      <c r="I899" t="s">
        <v>5221</v>
      </c>
      <c r="J899" t="s">
        <v>3395</v>
      </c>
      <c r="K899" t="s">
        <v>3394</v>
      </c>
      <c r="L899" t="s">
        <v>3396</v>
      </c>
      <c r="Q899">
        <v>1</v>
      </c>
      <c r="R899" t="s">
        <v>3397</v>
      </c>
      <c r="AE899" t="s">
        <v>3394</v>
      </c>
      <c r="AK899" t="s">
        <v>3394</v>
      </c>
      <c r="AL899" t="s">
        <v>3394</v>
      </c>
      <c r="AM899" t="s">
        <v>3394</v>
      </c>
      <c r="AN899" t="s">
        <v>3394</v>
      </c>
      <c r="AO899" t="s">
        <v>3394</v>
      </c>
      <c r="AP899" t="s">
        <v>3394</v>
      </c>
      <c r="AQ899" t="s">
        <v>3394</v>
      </c>
      <c r="AR899" t="s">
        <v>3394</v>
      </c>
      <c r="AS899" t="s">
        <v>3394</v>
      </c>
      <c r="AT899" t="s">
        <v>3394</v>
      </c>
      <c r="AU899" t="s">
        <v>3394</v>
      </c>
      <c r="AV899" t="s">
        <v>3394</v>
      </c>
      <c r="AW899" t="s">
        <v>3394</v>
      </c>
      <c r="AX899" t="s">
        <v>3394</v>
      </c>
      <c r="AZ899" t="s">
        <v>3394</v>
      </c>
    </row>
    <row r="900" spans="1:52" x14ac:dyDescent="0.3">
      <c r="A900" s="1" t="s">
        <v>5222</v>
      </c>
      <c r="B900" t="s">
        <v>5223</v>
      </c>
      <c r="C900" t="s">
        <v>643</v>
      </c>
      <c r="D900" t="s">
        <v>3428</v>
      </c>
      <c r="F900" t="s">
        <v>3393</v>
      </c>
      <c r="G900" t="s">
        <v>3394</v>
      </c>
      <c r="H900" t="s">
        <v>3394</v>
      </c>
      <c r="I900" t="s">
        <v>5224</v>
      </c>
      <c r="J900" t="s">
        <v>3395</v>
      </c>
      <c r="K900" t="s">
        <v>3394</v>
      </c>
      <c r="L900" t="s">
        <v>3396</v>
      </c>
      <c r="Q900">
        <v>1</v>
      </c>
      <c r="R900" t="s">
        <v>3397</v>
      </c>
      <c r="AE900" t="s">
        <v>3394</v>
      </c>
      <c r="AK900" t="s">
        <v>3394</v>
      </c>
      <c r="AL900" t="s">
        <v>3394</v>
      </c>
      <c r="AM900" t="s">
        <v>3394</v>
      </c>
      <c r="AN900" t="s">
        <v>3394</v>
      </c>
      <c r="AO900" t="s">
        <v>3394</v>
      </c>
      <c r="AP900" t="s">
        <v>3394</v>
      </c>
      <c r="AQ900" t="s">
        <v>3394</v>
      </c>
      <c r="AR900" t="s">
        <v>3394</v>
      </c>
      <c r="AS900" t="s">
        <v>3394</v>
      </c>
      <c r="AT900" t="s">
        <v>3394</v>
      </c>
      <c r="AU900" t="s">
        <v>3394</v>
      </c>
      <c r="AV900" t="s">
        <v>3394</v>
      </c>
      <c r="AW900" t="s">
        <v>3394</v>
      </c>
      <c r="AX900" t="s">
        <v>3394</v>
      </c>
      <c r="AZ900" t="s">
        <v>3394</v>
      </c>
    </row>
    <row r="901" spans="1:52" x14ac:dyDescent="0.3">
      <c r="A901" s="1" t="s">
        <v>5225</v>
      </c>
      <c r="B901" t="s">
        <v>5226</v>
      </c>
      <c r="C901" t="s">
        <v>643</v>
      </c>
      <c r="D901" t="s">
        <v>3428</v>
      </c>
      <c r="F901" t="s">
        <v>3393</v>
      </c>
      <c r="G901" t="s">
        <v>3394</v>
      </c>
      <c r="H901" t="s">
        <v>3394</v>
      </c>
      <c r="I901" t="s">
        <v>5227</v>
      </c>
      <c r="J901" t="s">
        <v>3395</v>
      </c>
      <c r="K901" t="s">
        <v>3394</v>
      </c>
      <c r="L901" t="s">
        <v>3396</v>
      </c>
      <c r="Q901">
        <v>1</v>
      </c>
      <c r="R901" t="s">
        <v>3397</v>
      </c>
      <c r="AE901" t="s">
        <v>3394</v>
      </c>
      <c r="AK901" t="s">
        <v>3394</v>
      </c>
      <c r="AL901" t="s">
        <v>3394</v>
      </c>
      <c r="AM901" t="s">
        <v>3394</v>
      </c>
      <c r="AN901" t="s">
        <v>3394</v>
      </c>
      <c r="AO901" t="s">
        <v>3394</v>
      </c>
      <c r="AP901" t="s">
        <v>3394</v>
      </c>
      <c r="AQ901" t="s">
        <v>3394</v>
      </c>
      <c r="AR901" t="s">
        <v>3394</v>
      </c>
      <c r="AS901" t="s">
        <v>3394</v>
      </c>
      <c r="AT901" t="s">
        <v>3394</v>
      </c>
      <c r="AU901" t="s">
        <v>3394</v>
      </c>
      <c r="AV901" t="s">
        <v>3394</v>
      </c>
      <c r="AW901" t="s">
        <v>3394</v>
      </c>
      <c r="AX901" t="s">
        <v>3394</v>
      </c>
      <c r="AZ901" t="s">
        <v>3394</v>
      </c>
    </row>
    <row r="902" spans="1:52" x14ac:dyDescent="0.3">
      <c r="A902" s="1" t="s">
        <v>5228</v>
      </c>
      <c r="B902" t="s">
        <v>5229</v>
      </c>
      <c r="C902" t="s">
        <v>643</v>
      </c>
      <c r="D902" t="s">
        <v>3428</v>
      </c>
      <c r="F902" t="s">
        <v>3393</v>
      </c>
      <c r="G902" t="s">
        <v>3394</v>
      </c>
      <c r="H902" t="s">
        <v>3394</v>
      </c>
      <c r="I902" t="s">
        <v>5230</v>
      </c>
      <c r="J902" t="s">
        <v>3395</v>
      </c>
      <c r="K902" t="s">
        <v>3394</v>
      </c>
      <c r="L902" t="s">
        <v>3396</v>
      </c>
      <c r="Q902">
        <v>1</v>
      </c>
      <c r="R902" t="s">
        <v>3397</v>
      </c>
      <c r="AE902" t="s">
        <v>3394</v>
      </c>
      <c r="AK902" t="s">
        <v>3394</v>
      </c>
      <c r="AL902" t="s">
        <v>3394</v>
      </c>
      <c r="AM902" t="s">
        <v>3394</v>
      </c>
      <c r="AN902" t="s">
        <v>3394</v>
      </c>
      <c r="AO902" t="s">
        <v>3394</v>
      </c>
      <c r="AP902" t="s">
        <v>3394</v>
      </c>
      <c r="AQ902" t="s">
        <v>3394</v>
      </c>
      <c r="AR902" t="s">
        <v>3394</v>
      </c>
      <c r="AS902" t="s">
        <v>3394</v>
      </c>
      <c r="AT902" t="s">
        <v>3394</v>
      </c>
      <c r="AU902" t="s">
        <v>3394</v>
      </c>
      <c r="AV902" t="s">
        <v>3394</v>
      </c>
      <c r="AW902" t="s">
        <v>3394</v>
      </c>
      <c r="AX902" t="s">
        <v>3394</v>
      </c>
      <c r="AZ902" t="s">
        <v>3394</v>
      </c>
    </row>
    <row r="903" spans="1:52" x14ac:dyDescent="0.3">
      <c r="A903" s="1" t="s">
        <v>5231</v>
      </c>
      <c r="B903" t="s">
        <v>5232</v>
      </c>
      <c r="C903" t="s">
        <v>643</v>
      </c>
      <c r="D903" t="s">
        <v>3428</v>
      </c>
      <c r="F903" t="s">
        <v>3393</v>
      </c>
      <c r="G903" t="s">
        <v>3394</v>
      </c>
      <c r="H903" t="s">
        <v>3394</v>
      </c>
      <c r="I903" t="s">
        <v>5233</v>
      </c>
      <c r="J903" t="s">
        <v>3395</v>
      </c>
      <c r="K903" t="s">
        <v>3394</v>
      </c>
      <c r="L903" t="s">
        <v>3396</v>
      </c>
      <c r="Q903">
        <v>1</v>
      </c>
      <c r="R903" t="s">
        <v>3397</v>
      </c>
      <c r="AE903" t="s">
        <v>3394</v>
      </c>
      <c r="AK903" t="s">
        <v>3394</v>
      </c>
      <c r="AL903" t="s">
        <v>3394</v>
      </c>
      <c r="AM903" t="s">
        <v>3394</v>
      </c>
      <c r="AN903" t="s">
        <v>3394</v>
      </c>
      <c r="AO903" t="s">
        <v>3394</v>
      </c>
      <c r="AP903" t="s">
        <v>3394</v>
      </c>
      <c r="AQ903" t="s">
        <v>3394</v>
      </c>
      <c r="AR903" t="s">
        <v>3394</v>
      </c>
      <c r="AS903" t="s">
        <v>3394</v>
      </c>
      <c r="AT903" t="s">
        <v>3394</v>
      </c>
      <c r="AU903" t="s">
        <v>3394</v>
      </c>
      <c r="AV903" t="s">
        <v>3394</v>
      </c>
      <c r="AW903" t="s">
        <v>3394</v>
      </c>
      <c r="AX903" t="s">
        <v>3394</v>
      </c>
      <c r="AZ903" t="s">
        <v>3394</v>
      </c>
    </row>
    <row r="904" spans="1:52" x14ac:dyDescent="0.3">
      <c r="A904" s="1" t="s">
        <v>9880</v>
      </c>
      <c r="B904" t="s">
        <v>9881</v>
      </c>
      <c r="C904" t="s">
        <v>643</v>
      </c>
      <c r="D904" t="s">
        <v>3428</v>
      </c>
      <c r="F904" t="s">
        <v>3393</v>
      </c>
      <c r="G904" t="s">
        <v>3393</v>
      </c>
      <c r="H904" t="s">
        <v>3394</v>
      </c>
      <c r="I904" t="s">
        <v>10481</v>
      </c>
      <c r="J904" t="s">
        <v>3395</v>
      </c>
      <c r="K904" t="s">
        <v>3394</v>
      </c>
      <c r="L904" t="s">
        <v>3396</v>
      </c>
      <c r="Q904">
        <v>1</v>
      </c>
      <c r="R904" t="s">
        <v>3397</v>
      </c>
      <c r="AE904" t="s">
        <v>3394</v>
      </c>
      <c r="AK904" t="s">
        <v>3394</v>
      </c>
      <c r="AL904" t="s">
        <v>3394</v>
      </c>
      <c r="AM904" t="s">
        <v>3394</v>
      </c>
      <c r="AN904" t="s">
        <v>3394</v>
      </c>
      <c r="AO904" t="s">
        <v>3394</v>
      </c>
      <c r="AP904" t="s">
        <v>3394</v>
      </c>
      <c r="AQ904" t="s">
        <v>3394</v>
      </c>
      <c r="AR904" t="s">
        <v>3394</v>
      </c>
      <c r="AS904" t="s">
        <v>3394</v>
      </c>
      <c r="AT904" t="s">
        <v>3394</v>
      </c>
      <c r="AU904" t="s">
        <v>3394</v>
      </c>
      <c r="AV904" t="s">
        <v>3394</v>
      </c>
      <c r="AW904" t="s">
        <v>3394</v>
      </c>
      <c r="AX904" t="s">
        <v>3394</v>
      </c>
      <c r="AZ904" t="s">
        <v>3394</v>
      </c>
    </row>
    <row r="905" spans="1:52" x14ac:dyDescent="0.3">
      <c r="A905" s="1" t="s">
        <v>5234</v>
      </c>
      <c r="B905" t="s">
        <v>5235</v>
      </c>
      <c r="C905" t="s">
        <v>643</v>
      </c>
      <c r="D905" t="s">
        <v>3428</v>
      </c>
      <c r="F905" t="s">
        <v>3393</v>
      </c>
      <c r="G905" t="s">
        <v>3393</v>
      </c>
      <c r="H905" t="s">
        <v>3394</v>
      </c>
      <c r="I905" t="s">
        <v>5236</v>
      </c>
      <c r="J905" t="s">
        <v>3395</v>
      </c>
      <c r="K905" t="s">
        <v>3394</v>
      </c>
      <c r="L905" t="s">
        <v>3396</v>
      </c>
      <c r="Q905">
        <v>1</v>
      </c>
      <c r="R905" t="s">
        <v>3397</v>
      </c>
      <c r="AE905" t="s">
        <v>3394</v>
      </c>
      <c r="AK905" t="s">
        <v>3394</v>
      </c>
      <c r="AL905" t="s">
        <v>3394</v>
      </c>
      <c r="AM905" t="s">
        <v>3394</v>
      </c>
      <c r="AN905" t="s">
        <v>3394</v>
      </c>
      <c r="AO905" t="s">
        <v>3394</v>
      </c>
      <c r="AP905" t="s">
        <v>3394</v>
      </c>
      <c r="AQ905" t="s">
        <v>3394</v>
      </c>
      <c r="AR905" t="s">
        <v>3394</v>
      </c>
      <c r="AS905" t="s">
        <v>3394</v>
      </c>
      <c r="AT905" t="s">
        <v>3394</v>
      </c>
      <c r="AU905" t="s">
        <v>3394</v>
      </c>
      <c r="AV905" t="s">
        <v>3394</v>
      </c>
      <c r="AW905" t="s">
        <v>3394</v>
      </c>
      <c r="AX905" t="s">
        <v>3394</v>
      </c>
      <c r="AZ905" t="s">
        <v>3394</v>
      </c>
    </row>
    <row r="906" spans="1:52" x14ac:dyDescent="0.3">
      <c r="A906" s="1" t="s">
        <v>5237</v>
      </c>
      <c r="B906" t="s">
        <v>5238</v>
      </c>
      <c r="C906" t="s">
        <v>643</v>
      </c>
      <c r="D906" t="s">
        <v>3428</v>
      </c>
      <c r="F906" t="s">
        <v>3393</v>
      </c>
      <c r="G906" t="s">
        <v>3394</v>
      </c>
      <c r="H906" t="s">
        <v>3394</v>
      </c>
      <c r="I906" t="s">
        <v>5239</v>
      </c>
      <c r="J906" t="s">
        <v>3395</v>
      </c>
      <c r="K906" t="s">
        <v>3394</v>
      </c>
      <c r="L906" t="s">
        <v>3396</v>
      </c>
      <c r="Q906">
        <v>1</v>
      </c>
      <c r="R906" t="s">
        <v>3397</v>
      </c>
      <c r="AE906" t="s">
        <v>3394</v>
      </c>
      <c r="AK906" t="s">
        <v>3394</v>
      </c>
      <c r="AL906" t="s">
        <v>3394</v>
      </c>
      <c r="AM906" t="s">
        <v>3394</v>
      </c>
      <c r="AN906" t="s">
        <v>3394</v>
      </c>
      <c r="AO906" t="s">
        <v>3394</v>
      </c>
      <c r="AP906" t="s">
        <v>3394</v>
      </c>
      <c r="AQ906" t="s">
        <v>3394</v>
      </c>
      <c r="AR906" t="s">
        <v>3394</v>
      </c>
      <c r="AS906" t="s">
        <v>3394</v>
      </c>
      <c r="AT906" t="s">
        <v>3394</v>
      </c>
      <c r="AU906" t="s">
        <v>3394</v>
      </c>
      <c r="AV906" t="s">
        <v>3394</v>
      </c>
      <c r="AW906" t="s">
        <v>3394</v>
      </c>
      <c r="AX906" t="s">
        <v>3394</v>
      </c>
      <c r="AZ906" t="s">
        <v>3394</v>
      </c>
    </row>
    <row r="907" spans="1:52" x14ac:dyDescent="0.3">
      <c r="A907" s="1" t="s">
        <v>5240</v>
      </c>
      <c r="B907" t="s">
        <v>5241</v>
      </c>
      <c r="C907" t="s">
        <v>643</v>
      </c>
      <c r="D907" t="s">
        <v>3428</v>
      </c>
      <c r="F907" t="s">
        <v>3393</v>
      </c>
      <c r="G907" t="s">
        <v>3394</v>
      </c>
      <c r="H907" t="s">
        <v>3394</v>
      </c>
      <c r="I907" t="s">
        <v>10482</v>
      </c>
      <c r="J907" t="s">
        <v>3395</v>
      </c>
      <c r="K907" t="s">
        <v>3394</v>
      </c>
      <c r="L907" t="s">
        <v>3396</v>
      </c>
      <c r="Q907">
        <v>1</v>
      </c>
      <c r="R907" t="s">
        <v>3397</v>
      </c>
      <c r="AE907" t="s">
        <v>3394</v>
      </c>
      <c r="AK907" t="s">
        <v>3394</v>
      </c>
      <c r="AL907" t="s">
        <v>3394</v>
      </c>
      <c r="AM907" t="s">
        <v>3394</v>
      </c>
      <c r="AN907" t="s">
        <v>3394</v>
      </c>
      <c r="AO907" t="s">
        <v>3394</v>
      </c>
      <c r="AP907" t="s">
        <v>3394</v>
      </c>
      <c r="AQ907" t="s">
        <v>3394</v>
      </c>
      <c r="AR907" t="s">
        <v>3394</v>
      </c>
      <c r="AS907" t="s">
        <v>3394</v>
      </c>
      <c r="AT907" t="s">
        <v>3394</v>
      </c>
      <c r="AU907" t="s">
        <v>3394</v>
      </c>
      <c r="AV907" t="s">
        <v>3394</v>
      </c>
      <c r="AW907" t="s">
        <v>3394</v>
      </c>
      <c r="AX907" t="s">
        <v>3394</v>
      </c>
      <c r="AZ907" t="s">
        <v>3394</v>
      </c>
    </row>
    <row r="908" spans="1:52" x14ac:dyDescent="0.3">
      <c r="A908" s="1" t="s">
        <v>5242</v>
      </c>
      <c r="B908" t="s">
        <v>5243</v>
      </c>
      <c r="C908" t="s">
        <v>643</v>
      </c>
      <c r="D908" t="s">
        <v>3428</v>
      </c>
      <c r="F908" t="s">
        <v>3393</v>
      </c>
      <c r="G908" t="s">
        <v>3394</v>
      </c>
      <c r="H908" t="s">
        <v>3394</v>
      </c>
      <c r="I908" t="s">
        <v>5244</v>
      </c>
      <c r="J908" t="s">
        <v>3395</v>
      </c>
      <c r="K908" t="s">
        <v>3394</v>
      </c>
      <c r="L908" t="s">
        <v>3396</v>
      </c>
      <c r="Q908">
        <v>1</v>
      </c>
      <c r="R908" t="s">
        <v>3397</v>
      </c>
      <c r="AE908" t="s">
        <v>3394</v>
      </c>
      <c r="AK908" t="s">
        <v>3394</v>
      </c>
      <c r="AL908" t="s">
        <v>3394</v>
      </c>
      <c r="AM908" t="s">
        <v>3394</v>
      </c>
      <c r="AN908" t="s">
        <v>3394</v>
      </c>
      <c r="AO908" t="s">
        <v>3394</v>
      </c>
      <c r="AP908" t="s">
        <v>3394</v>
      </c>
      <c r="AQ908" t="s">
        <v>3394</v>
      </c>
      <c r="AR908" t="s">
        <v>3394</v>
      </c>
      <c r="AS908" t="s">
        <v>3394</v>
      </c>
      <c r="AT908" t="s">
        <v>3394</v>
      </c>
      <c r="AU908" t="s">
        <v>3394</v>
      </c>
      <c r="AV908" t="s">
        <v>3394</v>
      </c>
      <c r="AW908" t="s">
        <v>3394</v>
      </c>
      <c r="AX908" t="s">
        <v>3394</v>
      </c>
      <c r="AZ908" t="s">
        <v>3394</v>
      </c>
    </row>
    <row r="909" spans="1:52" x14ac:dyDescent="0.3">
      <c r="A909" s="1" t="s">
        <v>5245</v>
      </c>
      <c r="B909" t="s">
        <v>5246</v>
      </c>
      <c r="C909" t="s">
        <v>643</v>
      </c>
      <c r="D909" t="s">
        <v>3428</v>
      </c>
      <c r="F909" t="s">
        <v>3393</v>
      </c>
      <c r="G909" t="s">
        <v>3394</v>
      </c>
      <c r="H909" t="s">
        <v>3394</v>
      </c>
      <c r="I909" t="s">
        <v>5244</v>
      </c>
      <c r="J909" t="s">
        <v>3395</v>
      </c>
      <c r="K909" t="s">
        <v>3394</v>
      </c>
      <c r="L909" t="s">
        <v>3396</v>
      </c>
      <c r="Q909">
        <v>1</v>
      </c>
      <c r="R909" t="s">
        <v>3397</v>
      </c>
      <c r="AE909" t="s">
        <v>3394</v>
      </c>
      <c r="AK909" t="s">
        <v>3394</v>
      </c>
      <c r="AL909" t="s">
        <v>3394</v>
      </c>
      <c r="AM909" t="s">
        <v>3394</v>
      </c>
      <c r="AN909" t="s">
        <v>3394</v>
      </c>
      <c r="AO909" t="s">
        <v>3394</v>
      </c>
      <c r="AP909" t="s">
        <v>3394</v>
      </c>
      <c r="AQ909" t="s">
        <v>3394</v>
      </c>
      <c r="AR909" t="s">
        <v>3394</v>
      </c>
      <c r="AS909" t="s">
        <v>3394</v>
      </c>
      <c r="AT909" t="s">
        <v>3394</v>
      </c>
      <c r="AU909" t="s">
        <v>3394</v>
      </c>
      <c r="AV909" t="s">
        <v>3394</v>
      </c>
      <c r="AW909" t="s">
        <v>3394</v>
      </c>
      <c r="AX909" t="s">
        <v>3394</v>
      </c>
      <c r="AZ909" t="s">
        <v>3394</v>
      </c>
    </row>
    <row r="910" spans="1:52" x14ac:dyDescent="0.3">
      <c r="A910" s="1" t="s">
        <v>5247</v>
      </c>
      <c r="B910" t="s">
        <v>5248</v>
      </c>
      <c r="C910" t="s">
        <v>643</v>
      </c>
      <c r="D910" t="s">
        <v>3428</v>
      </c>
      <c r="F910" t="s">
        <v>3393</v>
      </c>
      <c r="G910" t="s">
        <v>3394</v>
      </c>
      <c r="H910" t="s">
        <v>3394</v>
      </c>
      <c r="I910" t="s">
        <v>5244</v>
      </c>
      <c r="J910" t="s">
        <v>3395</v>
      </c>
      <c r="K910" t="s">
        <v>3394</v>
      </c>
      <c r="L910" t="s">
        <v>3396</v>
      </c>
      <c r="Q910">
        <v>1</v>
      </c>
      <c r="R910" t="s">
        <v>3397</v>
      </c>
      <c r="AE910" t="s">
        <v>3394</v>
      </c>
      <c r="AK910" t="s">
        <v>3394</v>
      </c>
      <c r="AL910" t="s">
        <v>3394</v>
      </c>
      <c r="AM910" t="s">
        <v>3394</v>
      </c>
      <c r="AN910" t="s">
        <v>3394</v>
      </c>
      <c r="AO910" t="s">
        <v>3394</v>
      </c>
      <c r="AP910" t="s">
        <v>3394</v>
      </c>
      <c r="AQ910" t="s">
        <v>3394</v>
      </c>
      <c r="AR910" t="s">
        <v>3394</v>
      </c>
      <c r="AS910" t="s">
        <v>3394</v>
      </c>
      <c r="AT910" t="s">
        <v>3394</v>
      </c>
      <c r="AU910" t="s">
        <v>3394</v>
      </c>
      <c r="AV910" t="s">
        <v>3394</v>
      </c>
      <c r="AW910" t="s">
        <v>3394</v>
      </c>
      <c r="AX910" t="s">
        <v>3394</v>
      </c>
      <c r="AZ910" t="s">
        <v>3394</v>
      </c>
    </row>
    <row r="911" spans="1:52" x14ac:dyDescent="0.3">
      <c r="A911" s="1" t="s">
        <v>5249</v>
      </c>
      <c r="B911" t="s">
        <v>5250</v>
      </c>
      <c r="C911" t="s">
        <v>643</v>
      </c>
      <c r="D911" t="s">
        <v>3428</v>
      </c>
      <c r="F911" t="s">
        <v>3393</v>
      </c>
      <c r="G911" t="s">
        <v>3394</v>
      </c>
      <c r="H911" t="s">
        <v>3394</v>
      </c>
      <c r="I911" t="s">
        <v>5244</v>
      </c>
      <c r="J911" t="s">
        <v>3395</v>
      </c>
      <c r="K911" t="s">
        <v>3394</v>
      </c>
      <c r="L911" t="s">
        <v>3396</v>
      </c>
      <c r="Q911">
        <v>1</v>
      </c>
      <c r="R911" t="s">
        <v>3397</v>
      </c>
      <c r="AE911" t="s">
        <v>3394</v>
      </c>
      <c r="AK911" t="s">
        <v>3394</v>
      </c>
      <c r="AL911" t="s">
        <v>3394</v>
      </c>
      <c r="AM911" t="s">
        <v>3394</v>
      </c>
      <c r="AN911" t="s">
        <v>3394</v>
      </c>
      <c r="AO911" t="s">
        <v>3394</v>
      </c>
      <c r="AP911" t="s">
        <v>3394</v>
      </c>
      <c r="AQ911" t="s">
        <v>3394</v>
      </c>
      <c r="AR911" t="s">
        <v>3394</v>
      </c>
      <c r="AS911" t="s">
        <v>3394</v>
      </c>
      <c r="AT911" t="s">
        <v>3394</v>
      </c>
      <c r="AU911" t="s">
        <v>3394</v>
      </c>
      <c r="AV911" t="s">
        <v>3394</v>
      </c>
      <c r="AW911" t="s">
        <v>3394</v>
      </c>
      <c r="AX911" t="s">
        <v>3394</v>
      </c>
      <c r="AZ911" t="s">
        <v>3394</v>
      </c>
    </row>
    <row r="912" spans="1:52" x14ac:dyDescent="0.3">
      <c r="A912" s="1" t="s">
        <v>5251</v>
      </c>
      <c r="B912" t="s">
        <v>5252</v>
      </c>
      <c r="C912" t="s">
        <v>643</v>
      </c>
      <c r="D912" t="s">
        <v>3428</v>
      </c>
      <c r="F912" t="s">
        <v>3393</v>
      </c>
      <c r="G912" t="s">
        <v>3394</v>
      </c>
      <c r="H912" t="s">
        <v>3394</v>
      </c>
      <c r="I912" t="s">
        <v>5244</v>
      </c>
      <c r="J912" t="s">
        <v>3395</v>
      </c>
      <c r="K912" t="s">
        <v>3394</v>
      </c>
      <c r="L912" t="s">
        <v>3396</v>
      </c>
      <c r="Q912">
        <v>1</v>
      </c>
      <c r="R912" t="s">
        <v>3397</v>
      </c>
      <c r="AE912" t="s">
        <v>3394</v>
      </c>
      <c r="AK912" t="s">
        <v>3394</v>
      </c>
      <c r="AL912" t="s">
        <v>3394</v>
      </c>
      <c r="AM912" t="s">
        <v>3394</v>
      </c>
      <c r="AN912" t="s">
        <v>3394</v>
      </c>
      <c r="AO912" t="s">
        <v>3394</v>
      </c>
      <c r="AP912" t="s">
        <v>3394</v>
      </c>
      <c r="AQ912" t="s">
        <v>3394</v>
      </c>
      <c r="AR912" t="s">
        <v>3394</v>
      </c>
      <c r="AS912" t="s">
        <v>3394</v>
      </c>
      <c r="AT912" t="s">
        <v>3394</v>
      </c>
      <c r="AU912" t="s">
        <v>3394</v>
      </c>
      <c r="AV912" t="s">
        <v>3394</v>
      </c>
      <c r="AW912" t="s">
        <v>3394</v>
      </c>
      <c r="AX912" t="s">
        <v>3394</v>
      </c>
      <c r="AZ912" t="s">
        <v>3394</v>
      </c>
    </row>
    <row r="913" spans="1:52" x14ac:dyDescent="0.3">
      <c r="A913" s="1" t="s">
        <v>5253</v>
      </c>
      <c r="B913" t="s">
        <v>5254</v>
      </c>
      <c r="C913" t="s">
        <v>643</v>
      </c>
      <c r="D913" t="s">
        <v>3428</v>
      </c>
      <c r="F913" t="s">
        <v>3393</v>
      </c>
      <c r="G913" t="s">
        <v>3394</v>
      </c>
      <c r="H913" t="s">
        <v>3394</v>
      </c>
      <c r="I913" t="s">
        <v>5244</v>
      </c>
      <c r="J913" t="s">
        <v>3395</v>
      </c>
      <c r="K913" t="s">
        <v>3394</v>
      </c>
      <c r="L913" t="s">
        <v>3396</v>
      </c>
      <c r="Q913">
        <v>1</v>
      </c>
      <c r="R913" t="s">
        <v>3397</v>
      </c>
      <c r="AE913" t="s">
        <v>3394</v>
      </c>
      <c r="AK913" t="s">
        <v>3394</v>
      </c>
      <c r="AL913" t="s">
        <v>3394</v>
      </c>
      <c r="AM913" t="s">
        <v>3394</v>
      </c>
      <c r="AN913" t="s">
        <v>3394</v>
      </c>
      <c r="AO913" t="s">
        <v>3394</v>
      </c>
      <c r="AP913" t="s">
        <v>3394</v>
      </c>
      <c r="AQ913" t="s">
        <v>3394</v>
      </c>
      <c r="AR913" t="s">
        <v>3394</v>
      </c>
      <c r="AS913" t="s">
        <v>3394</v>
      </c>
      <c r="AT913" t="s">
        <v>3394</v>
      </c>
      <c r="AU913" t="s">
        <v>3394</v>
      </c>
      <c r="AV913" t="s">
        <v>3394</v>
      </c>
      <c r="AW913" t="s">
        <v>3394</v>
      </c>
      <c r="AX913" t="s">
        <v>3394</v>
      </c>
      <c r="AZ913" t="s">
        <v>3394</v>
      </c>
    </row>
    <row r="914" spans="1:52" x14ac:dyDescent="0.3">
      <c r="A914" s="1" t="s">
        <v>10416</v>
      </c>
      <c r="B914" t="s">
        <v>10417</v>
      </c>
      <c r="C914" t="s">
        <v>643</v>
      </c>
      <c r="D914" t="s">
        <v>3428</v>
      </c>
      <c r="F914" t="s">
        <v>3393</v>
      </c>
      <c r="G914" t="s">
        <v>3394</v>
      </c>
      <c r="H914" t="s">
        <v>3394</v>
      </c>
      <c r="I914" t="s">
        <v>10418</v>
      </c>
      <c r="J914" t="s">
        <v>3395</v>
      </c>
      <c r="K914" t="s">
        <v>3394</v>
      </c>
      <c r="L914" t="s">
        <v>3396</v>
      </c>
      <c r="Q914">
        <v>1</v>
      </c>
      <c r="R914" t="s">
        <v>3397</v>
      </c>
      <c r="AE914" t="s">
        <v>3394</v>
      </c>
      <c r="AK914" t="s">
        <v>3394</v>
      </c>
      <c r="AL914" t="s">
        <v>3394</v>
      </c>
      <c r="AM914" t="s">
        <v>3394</v>
      </c>
      <c r="AN914" t="s">
        <v>3394</v>
      </c>
      <c r="AO914" t="s">
        <v>3394</v>
      </c>
      <c r="AP914" t="s">
        <v>3394</v>
      </c>
      <c r="AQ914" t="s">
        <v>3394</v>
      </c>
      <c r="AR914" t="s">
        <v>3394</v>
      </c>
      <c r="AS914" t="s">
        <v>3394</v>
      </c>
      <c r="AT914" t="s">
        <v>3394</v>
      </c>
      <c r="AU914" t="s">
        <v>3394</v>
      </c>
      <c r="AV914" t="s">
        <v>3394</v>
      </c>
      <c r="AW914" t="s">
        <v>3394</v>
      </c>
      <c r="AX914" t="s">
        <v>3394</v>
      </c>
      <c r="AZ914" t="s">
        <v>3394</v>
      </c>
    </row>
    <row r="915" spans="1:52" x14ac:dyDescent="0.3">
      <c r="A915" s="1" t="s">
        <v>5255</v>
      </c>
      <c r="B915" t="s">
        <v>5256</v>
      </c>
      <c r="C915" t="s">
        <v>643</v>
      </c>
      <c r="D915" t="s">
        <v>3428</v>
      </c>
      <c r="F915" t="s">
        <v>3393</v>
      </c>
      <c r="G915" t="s">
        <v>3393</v>
      </c>
      <c r="H915" t="s">
        <v>3394</v>
      </c>
      <c r="I915" t="s">
        <v>5257</v>
      </c>
      <c r="J915" t="s">
        <v>3395</v>
      </c>
      <c r="K915" t="s">
        <v>3394</v>
      </c>
      <c r="L915" t="s">
        <v>3396</v>
      </c>
      <c r="Q915">
        <v>1</v>
      </c>
      <c r="R915" t="s">
        <v>3397</v>
      </c>
      <c r="AE915" t="s">
        <v>3394</v>
      </c>
      <c r="AK915" t="s">
        <v>3394</v>
      </c>
      <c r="AL915" t="s">
        <v>3394</v>
      </c>
      <c r="AM915" t="s">
        <v>3394</v>
      </c>
      <c r="AN915" t="s">
        <v>3394</v>
      </c>
      <c r="AO915" t="s">
        <v>3394</v>
      </c>
      <c r="AP915" t="s">
        <v>3394</v>
      </c>
      <c r="AQ915" t="s">
        <v>3394</v>
      </c>
      <c r="AR915" t="s">
        <v>3394</v>
      </c>
      <c r="AS915" t="s">
        <v>3394</v>
      </c>
      <c r="AT915" t="s">
        <v>3394</v>
      </c>
      <c r="AU915" t="s">
        <v>3394</v>
      </c>
      <c r="AV915" t="s">
        <v>3394</v>
      </c>
      <c r="AW915" t="s">
        <v>3394</v>
      </c>
      <c r="AX915" t="s">
        <v>3394</v>
      </c>
      <c r="AZ915" t="s">
        <v>3394</v>
      </c>
    </row>
    <row r="916" spans="1:52" x14ac:dyDescent="0.3">
      <c r="A916" s="1" t="s">
        <v>5258</v>
      </c>
      <c r="B916" t="s">
        <v>5259</v>
      </c>
      <c r="C916" t="s">
        <v>643</v>
      </c>
      <c r="D916" t="s">
        <v>3428</v>
      </c>
      <c r="F916" t="s">
        <v>3393</v>
      </c>
      <c r="G916" t="s">
        <v>3394</v>
      </c>
      <c r="H916" t="s">
        <v>3394</v>
      </c>
      <c r="I916" t="s">
        <v>5260</v>
      </c>
      <c r="J916" t="s">
        <v>3395</v>
      </c>
      <c r="K916" t="s">
        <v>3394</v>
      </c>
      <c r="L916" t="s">
        <v>3396</v>
      </c>
      <c r="Q916">
        <v>1</v>
      </c>
      <c r="R916" t="s">
        <v>3397</v>
      </c>
      <c r="AE916" t="s">
        <v>3394</v>
      </c>
      <c r="AK916" t="s">
        <v>3394</v>
      </c>
      <c r="AL916" t="s">
        <v>3394</v>
      </c>
      <c r="AM916" t="s">
        <v>3394</v>
      </c>
      <c r="AN916" t="s">
        <v>3394</v>
      </c>
      <c r="AO916" t="s">
        <v>3394</v>
      </c>
      <c r="AP916" t="s">
        <v>3394</v>
      </c>
      <c r="AQ916" t="s">
        <v>3394</v>
      </c>
      <c r="AR916" t="s">
        <v>3394</v>
      </c>
      <c r="AS916" t="s">
        <v>3394</v>
      </c>
      <c r="AT916" t="s">
        <v>3394</v>
      </c>
      <c r="AU916" t="s">
        <v>3394</v>
      </c>
      <c r="AV916" t="s">
        <v>3394</v>
      </c>
      <c r="AW916" t="s">
        <v>3394</v>
      </c>
      <c r="AX916" t="s">
        <v>3394</v>
      </c>
      <c r="AZ916" t="s">
        <v>3394</v>
      </c>
    </row>
    <row r="917" spans="1:52" x14ac:dyDescent="0.3">
      <c r="A917" s="1" t="s">
        <v>5261</v>
      </c>
      <c r="B917" t="s">
        <v>5262</v>
      </c>
      <c r="C917" t="s">
        <v>643</v>
      </c>
      <c r="D917" t="s">
        <v>3428</v>
      </c>
      <c r="F917" t="s">
        <v>3393</v>
      </c>
      <c r="G917" t="s">
        <v>3394</v>
      </c>
      <c r="H917" t="s">
        <v>3394</v>
      </c>
      <c r="I917" t="s">
        <v>5263</v>
      </c>
      <c r="J917" t="s">
        <v>3395</v>
      </c>
      <c r="K917" t="s">
        <v>3394</v>
      </c>
      <c r="L917" t="s">
        <v>3396</v>
      </c>
      <c r="Q917">
        <v>1</v>
      </c>
      <c r="R917" t="s">
        <v>3397</v>
      </c>
      <c r="AE917" t="s">
        <v>3394</v>
      </c>
      <c r="AK917" t="s">
        <v>3394</v>
      </c>
      <c r="AL917" t="s">
        <v>3394</v>
      </c>
      <c r="AM917" t="s">
        <v>3394</v>
      </c>
      <c r="AN917" t="s">
        <v>3394</v>
      </c>
      <c r="AO917" t="s">
        <v>3394</v>
      </c>
      <c r="AP917" t="s">
        <v>3394</v>
      </c>
      <c r="AQ917" t="s">
        <v>3394</v>
      </c>
      <c r="AR917" t="s">
        <v>3394</v>
      </c>
      <c r="AS917" t="s">
        <v>3394</v>
      </c>
      <c r="AT917" t="s">
        <v>3394</v>
      </c>
      <c r="AU917" t="s">
        <v>3394</v>
      </c>
      <c r="AV917" t="s">
        <v>3394</v>
      </c>
      <c r="AW917" t="s">
        <v>3394</v>
      </c>
      <c r="AX917" t="s">
        <v>3394</v>
      </c>
      <c r="AZ917" t="s">
        <v>3394</v>
      </c>
    </row>
    <row r="918" spans="1:52" x14ac:dyDescent="0.3">
      <c r="A918" s="1" t="s">
        <v>5264</v>
      </c>
      <c r="B918" t="s">
        <v>5265</v>
      </c>
      <c r="C918" t="s">
        <v>643</v>
      </c>
      <c r="D918" t="s">
        <v>3428</v>
      </c>
      <c r="F918" t="s">
        <v>3393</v>
      </c>
      <c r="G918" t="s">
        <v>3394</v>
      </c>
      <c r="H918" t="s">
        <v>3394</v>
      </c>
      <c r="I918" t="s">
        <v>5266</v>
      </c>
      <c r="J918" t="s">
        <v>3395</v>
      </c>
      <c r="K918" t="s">
        <v>3394</v>
      </c>
      <c r="L918" t="s">
        <v>3396</v>
      </c>
      <c r="Q918">
        <v>1</v>
      </c>
      <c r="R918" t="s">
        <v>3397</v>
      </c>
      <c r="AE918" t="s">
        <v>3394</v>
      </c>
      <c r="AK918" t="s">
        <v>3394</v>
      </c>
      <c r="AL918" t="s">
        <v>3394</v>
      </c>
      <c r="AM918" t="s">
        <v>3394</v>
      </c>
      <c r="AN918" t="s">
        <v>3394</v>
      </c>
      <c r="AO918" t="s">
        <v>3394</v>
      </c>
      <c r="AP918" t="s">
        <v>3394</v>
      </c>
      <c r="AQ918" t="s">
        <v>3394</v>
      </c>
      <c r="AR918" t="s">
        <v>3394</v>
      </c>
      <c r="AS918" t="s">
        <v>3394</v>
      </c>
      <c r="AT918" t="s">
        <v>3394</v>
      </c>
      <c r="AU918" t="s">
        <v>3394</v>
      </c>
      <c r="AV918" t="s">
        <v>3394</v>
      </c>
      <c r="AW918" t="s">
        <v>3394</v>
      </c>
      <c r="AX918" t="s">
        <v>3394</v>
      </c>
      <c r="AZ918" t="s">
        <v>3394</v>
      </c>
    </row>
    <row r="919" spans="1:52" x14ac:dyDescent="0.3">
      <c r="A919" s="1" t="s">
        <v>5267</v>
      </c>
      <c r="B919" t="s">
        <v>5268</v>
      </c>
      <c r="C919" t="s">
        <v>643</v>
      </c>
      <c r="D919" t="s">
        <v>3428</v>
      </c>
      <c r="F919" t="s">
        <v>3393</v>
      </c>
      <c r="G919" t="s">
        <v>3394</v>
      </c>
      <c r="H919" t="s">
        <v>3394</v>
      </c>
      <c r="I919" t="s">
        <v>5269</v>
      </c>
      <c r="J919" t="s">
        <v>3395</v>
      </c>
      <c r="K919" t="s">
        <v>3394</v>
      </c>
      <c r="L919" t="s">
        <v>3396</v>
      </c>
      <c r="Q919">
        <v>1</v>
      </c>
      <c r="R919" t="s">
        <v>3397</v>
      </c>
      <c r="AE919" t="s">
        <v>3394</v>
      </c>
      <c r="AK919" t="s">
        <v>3394</v>
      </c>
      <c r="AL919" t="s">
        <v>3394</v>
      </c>
      <c r="AM919" t="s">
        <v>3394</v>
      </c>
      <c r="AN919" t="s">
        <v>3394</v>
      </c>
      <c r="AO919" t="s">
        <v>3394</v>
      </c>
      <c r="AP919" t="s">
        <v>3394</v>
      </c>
      <c r="AQ919" t="s">
        <v>3394</v>
      </c>
      <c r="AR919" t="s">
        <v>3394</v>
      </c>
      <c r="AS919" t="s">
        <v>3394</v>
      </c>
      <c r="AT919" t="s">
        <v>3394</v>
      </c>
      <c r="AU919" t="s">
        <v>3394</v>
      </c>
      <c r="AV919" t="s">
        <v>3394</v>
      </c>
      <c r="AW919" t="s">
        <v>3394</v>
      </c>
      <c r="AX919" t="s">
        <v>3394</v>
      </c>
      <c r="AZ919" t="s">
        <v>3394</v>
      </c>
    </row>
    <row r="920" spans="1:52" x14ac:dyDescent="0.3">
      <c r="A920" s="1" t="s">
        <v>5270</v>
      </c>
      <c r="B920" t="s">
        <v>5271</v>
      </c>
      <c r="C920" t="s">
        <v>643</v>
      </c>
      <c r="D920" t="s">
        <v>3428</v>
      </c>
      <c r="F920" t="s">
        <v>3393</v>
      </c>
      <c r="G920" t="s">
        <v>3394</v>
      </c>
      <c r="H920" t="s">
        <v>3394</v>
      </c>
      <c r="I920" t="s">
        <v>5272</v>
      </c>
      <c r="J920" t="s">
        <v>3395</v>
      </c>
      <c r="K920" t="s">
        <v>3394</v>
      </c>
      <c r="L920" t="s">
        <v>3396</v>
      </c>
      <c r="Q920">
        <v>1</v>
      </c>
      <c r="R920" t="s">
        <v>3397</v>
      </c>
      <c r="AE920" t="s">
        <v>3394</v>
      </c>
      <c r="AK920" t="s">
        <v>3394</v>
      </c>
      <c r="AL920" t="s">
        <v>3394</v>
      </c>
      <c r="AM920" t="s">
        <v>3394</v>
      </c>
      <c r="AN920" t="s">
        <v>3394</v>
      </c>
      <c r="AO920" t="s">
        <v>3394</v>
      </c>
      <c r="AP920" t="s">
        <v>3394</v>
      </c>
      <c r="AQ920" t="s">
        <v>3394</v>
      </c>
      <c r="AR920" t="s">
        <v>3394</v>
      </c>
      <c r="AS920" t="s">
        <v>3394</v>
      </c>
      <c r="AT920" t="s">
        <v>3394</v>
      </c>
      <c r="AU920" t="s">
        <v>3394</v>
      </c>
      <c r="AV920" t="s">
        <v>3394</v>
      </c>
      <c r="AW920" t="s">
        <v>3394</v>
      </c>
      <c r="AX920" t="s">
        <v>3394</v>
      </c>
      <c r="AZ920" t="s">
        <v>3394</v>
      </c>
    </row>
    <row r="921" spans="1:52" x14ac:dyDescent="0.3">
      <c r="A921" s="1" t="s">
        <v>5273</v>
      </c>
      <c r="B921" t="s">
        <v>5274</v>
      </c>
      <c r="C921" t="s">
        <v>643</v>
      </c>
      <c r="D921" t="s">
        <v>3428</v>
      </c>
      <c r="F921" t="s">
        <v>3393</v>
      </c>
      <c r="G921" t="s">
        <v>3394</v>
      </c>
      <c r="H921" t="s">
        <v>3394</v>
      </c>
      <c r="I921" t="s">
        <v>5275</v>
      </c>
      <c r="J921" t="s">
        <v>3395</v>
      </c>
      <c r="K921" t="s">
        <v>3394</v>
      </c>
      <c r="L921" t="s">
        <v>3396</v>
      </c>
      <c r="Q921">
        <v>1</v>
      </c>
      <c r="R921" t="s">
        <v>3397</v>
      </c>
      <c r="AE921" t="s">
        <v>3394</v>
      </c>
      <c r="AK921" t="s">
        <v>3394</v>
      </c>
      <c r="AL921" t="s">
        <v>3394</v>
      </c>
      <c r="AM921" t="s">
        <v>3394</v>
      </c>
      <c r="AN921" t="s">
        <v>3394</v>
      </c>
      <c r="AO921" t="s">
        <v>3394</v>
      </c>
      <c r="AP921" t="s">
        <v>3394</v>
      </c>
      <c r="AQ921" t="s">
        <v>3394</v>
      </c>
      <c r="AR921" t="s">
        <v>3394</v>
      </c>
      <c r="AS921" t="s">
        <v>3394</v>
      </c>
      <c r="AT921" t="s">
        <v>3394</v>
      </c>
      <c r="AU921" t="s">
        <v>3394</v>
      </c>
      <c r="AV921" t="s">
        <v>3394</v>
      </c>
      <c r="AW921" t="s">
        <v>3394</v>
      </c>
      <c r="AX921" t="s">
        <v>3394</v>
      </c>
      <c r="AZ921" t="s">
        <v>3394</v>
      </c>
    </row>
    <row r="922" spans="1:52" x14ac:dyDescent="0.3">
      <c r="A922" s="1" t="s">
        <v>5276</v>
      </c>
      <c r="B922" t="s">
        <v>5277</v>
      </c>
      <c r="C922" t="s">
        <v>643</v>
      </c>
      <c r="D922" t="s">
        <v>3428</v>
      </c>
      <c r="F922" t="s">
        <v>3393</v>
      </c>
      <c r="G922" t="s">
        <v>3394</v>
      </c>
      <c r="H922" t="s">
        <v>3394</v>
      </c>
      <c r="I922" t="s">
        <v>5278</v>
      </c>
      <c r="J922" t="s">
        <v>3395</v>
      </c>
      <c r="K922" t="s">
        <v>3394</v>
      </c>
      <c r="L922" t="s">
        <v>3396</v>
      </c>
      <c r="Q922">
        <v>1</v>
      </c>
      <c r="R922" t="s">
        <v>3397</v>
      </c>
      <c r="AE922" t="s">
        <v>3394</v>
      </c>
      <c r="AK922" t="s">
        <v>3394</v>
      </c>
      <c r="AL922" t="s">
        <v>3394</v>
      </c>
      <c r="AM922" t="s">
        <v>3394</v>
      </c>
      <c r="AN922" t="s">
        <v>3394</v>
      </c>
      <c r="AO922" t="s">
        <v>3394</v>
      </c>
      <c r="AP922" t="s">
        <v>3394</v>
      </c>
      <c r="AQ922" t="s">
        <v>3394</v>
      </c>
      <c r="AR922" t="s">
        <v>3394</v>
      </c>
      <c r="AS922" t="s">
        <v>3394</v>
      </c>
      <c r="AT922" t="s">
        <v>3394</v>
      </c>
      <c r="AU922" t="s">
        <v>3394</v>
      </c>
      <c r="AV922" t="s">
        <v>3394</v>
      </c>
      <c r="AW922" t="s">
        <v>3394</v>
      </c>
      <c r="AX922" t="s">
        <v>3394</v>
      </c>
      <c r="AZ922" t="s">
        <v>3394</v>
      </c>
    </row>
    <row r="923" spans="1:52" x14ac:dyDescent="0.3">
      <c r="A923" s="1" t="s">
        <v>5279</v>
      </c>
      <c r="B923" t="s">
        <v>5280</v>
      </c>
      <c r="C923" t="s">
        <v>643</v>
      </c>
      <c r="D923" t="s">
        <v>3428</v>
      </c>
      <c r="F923" t="s">
        <v>3393</v>
      </c>
      <c r="G923" t="s">
        <v>3394</v>
      </c>
      <c r="H923" t="s">
        <v>3394</v>
      </c>
      <c r="I923" t="s">
        <v>10483</v>
      </c>
      <c r="J923" t="s">
        <v>3395</v>
      </c>
      <c r="K923" t="s">
        <v>3394</v>
      </c>
      <c r="L923" t="s">
        <v>3396</v>
      </c>
      <c r="Q923">
        <v>1</v>
      </c>
      <c r="R923" t="s">
        <v>3397</v>
      </c>
      <c r="AE923" t="s">
        <v>3394</v>
      </c>
      <c r="AK923" t="s">
        <v>3394</v>
      </c>
      <c r="AL923" t="s">
        <v>3394</v>
      </c>
      <c r="AM923" t="s">
        <v>3394</v>
      </c>
      <c r="AN923" t="s">
        <v>3394</v>
      </c>
      <c r="AO923" t="s">
        <v>3394</v>
      </c>
      <c r="AP923" t="s">
        <v>3394</v>
      </c>
      <c r="AQ923" t="s">
        <v>3394</v>
      </c>
      <c r="AR923" t="s">
        <v>3394</v>
      </c>
      <c r="AS923" t="s">
        <v>3394</v>
      </c>
      <c r="AT923" t="s">
        <v>3394</v>
      </c>
      <c r="AU923" t="s">
        <v>3394</v>
      </c>
      <c r="AV923" t="s">
        <v>3394</v>
      </c>
      <c r="AW923" t="s">
        <v>3394</v>
      </c>
      <c r="AX923" t="s">
        <v>3394</v>
      </c>
      <c r="AZ923" t="s">
        <v>3394</v>
      </c>
    </row>
    <row r="924" spans="1:52" x14ac:dyDescent="0.3">
      <c r="A924" s="1" t="s">
        <v>5281</v>
      </c>
      <c r="B924" t="s">
        <v>5282</v>
      </c>
      <c r="C924" t="s">
        <v>643</v>
      </c>
      <c r="D924" t="s">
        <v>3428</v>
      </c>
      <c r="F924" t="s">
        <v>3393</v>
      </c>
      <c r="G924" t="s">
        <v>3394</v>
      </c>
      <c r="H924" t="s">
        <v>3394</v>
      </c>
      <c r="I924" t="s">
        <v>5283</v>
      </c>
      <c r="J924" t="s">
        <v>3395</v>
      </c>
      <c r="K924" t="s">
        <v>3394</v>
      </c>
      <c r="L924" t="s">
        <v>3396</v>
      </c>
      <c r="Q924">
        <v>1</v>
      </c>
      <c r="R924" t="s">
        <v>3397</v>
      </c>
      <c r="AE924" t="s">
        <v>3394</v>
      </c>
      <c r="AK924" t="s">
        <v>3394</v>
      </c>
      <c r="AL924" t="s">
        <v>3394</v>
      </c>
      <c r="AM924" t="s">
        <v>3394</v>
      </c>
      <c r="AN924" t="s">
        <v>3394</v>
      </c>
      <c r="AO924" t="s">
        <v>3394</v>
      </c>
      <c r="AP924" t="s">
        <v>3394</v>
      </c>
      <c r="AQ924" t="s">
        <v>3394</v>
      </c>
      <c r="AR924" t="s">
        <v>3394</v>
      </c>
      <c r="AS924" t="s">
        <v>3394</v>
      </c>
      <c r="AT924" t="s">
        <v>3394</v>
      </c>
      <c r="AU924" t="s">
        <v>3394</v>
      </c>
      <c r="AV924" t="s">
        <v>3394</v>
      </c>
      <c r="AW924" t="s">
        <v>3394</v>
      </c>
      <c r="AX924" t="s">
        <v>3394</v>
      </c>
      <c r="AZ924" t="s">
        <v>3394</v>
      </c>
    </row>
    <row r="925" spans="1:52" x14ac:dyDescent="0.3">
      <c r="A925" s="1" t="s">
        <v>9603</v>
      </c>
      <c r="B925" t="s">
        <v>9604</v>
      </c>
      <c r="C925" t="s">
        <v>643</v>
      </c>
      <c r="D925" t="s">
        <v>3428</v>
      </c>
      <c r="F925" t="s">
        <v>3393</v>
      </c>
      <c r="G925" t="s">
        <v>3394</v>
      </c>
      <c r="H925" t="s">
        <v>3394</v>
      </c>
      <c r="I925" t="s">
        <v>9605</v>
      </c>
      <c r="J925" t="s">
        <v>3395</v>
      </c>
      <c r="K925" t="s">
        <v>3394</v>
      </c>
      <c r="L925" t="s">
        <v>3396</v>
      </c>
      <c r="Q925">
        <v>1</v>
      </c>
      <c r="R925" t="s">
        <v>3397</v>
      </c>
      <c r="AE925" t="s">
        <v>3394</v>
      </c>
      <c r="AK925" t="s">
        <v>3394</v>
      </c>
      <c r="AL925" t="s">
        <v>3394</v>
      </c>
      <c r="AM925" t="s">
        <v>3394</v>
      </c>
      <c r="AN925" t="s">
        <v>3394</v>
      </c>
      <c r="AO925" t="s">
        <v>3394</v>
      </c>
      <c r="AP925" t="s">
        <v>3394</v>
      </c>
      <c r="AQ925" t="s">
        <v>3394</v>
      </c>
      <c r="AR925" t="s">
        <v>3394</v>
      </c>
      <c r="AS925" t="s">
        <v>3394</v>
      </c>
      <c r="AT925" t="s">
        <v>3394</v>
      </c>
      <c r="AU925" t="s">
        <v>3394</v>
      </c>
      <c r="AV925" t="s">
        <v>3394</v>
      </c>
      <c r="AW925" t="s">
        <v>3394</v>
      </c>
      <c r="AX925" t="s">
        <v>3394</v>
      </c>
      <c r="AZ925" t="s">
        <v>3394</v>
      </c>
    </row>
    <row r="926" spans="1:52" x14ac:dyDescent="0.3">
      <c r="A926" s="1" t="s">
        <v>9606</v>
      </c>
      <c r="B926" t="s">
        <v>9607</v>
      </c>
      <c r="C926" t="s">
        <v>643</v>
      </c>
      <c r="D926" t="s">
        <v>3428</v>
      </c>
      <c r="F926" t="s">
        <v>3393</v>
      </c>
      <c r="G926" t="s">
        <v>3394</v>
      </c>
      <c r="H926" t="s">
        <v>3394</v>
      </c>
      <c r="I926" t="s">
        <v>9608</v>
      </c>
      <c r="J926" t="s">
        <v>3395</v>
      </c>
      <c r="K926" t="s">
        <v>3394</v>
      </c>
      <c r="L926" t="s">
        <v>3396</v>
      </c>
      <c r="Q926">
        <v>1</v>
      </c>
      <c r="R926" t="s">
        <v>3397</v>
      </c>
      <c r="AE926" t="s">
        <v>3394</v>
      </c>
      <c r="AK926" t="s">
        <v>3394</v>
      </c>
      <c r="AL926" t="s">
        <v>3394</v>
      </c>
      <c r="AM926" t="s">
        <v>3394</v>
      </c>
      <c r="AN926" t="s">
        <v>3394</v>
      </c>
      <c r="AO926" t="s">
        <v>3394</v>
      </c>
      <c r="AP926" t="s">
        <v>3394</v>
      </c>
      <c r="AQ926" t="s">
        <v>3394</v>
      </c>
      <c r="AR926" t="s">
        <v>3394</v>
      </c>
      <c r="AS926" t="s">
        <v>3394</v>
      </c>
      <c r="AT926" t="s">
        <v>3394</v>
      </c>
      <c r="AU926" t="s">
        <v>3394</v>
      </c>
      <c r="AV926" t="s">
        <v>3394</v>
      </c>
      <c r="AW926" t="s">
        <v>3394</v>
      </c>
      <c r="AX926" t="s">
        <v>3394</v>
      </c>
      <c r="AZ926" t="s">
        <v>3394</v>
      </c>
    </row>
    <row r="927" spans="1:52" x14ac:dyDescent="0.3">
      <c r="A927" s="1" t="s">
        <v>9882</v>
      </c>
      <c r="B927" t="s">
        <v>9883</v>
      </c>
      <c r="C927" t="s">
        <v>643</v>
      </c>
      <c r="D927" t="s">
        <v>3428</v>
      </c>
      <c r="F927" t="s">
        <v>3393</v>
      </c>
      <c r="G927" t="s">
        <v>3394</v>
      </c>
      <c r="H927" t="s">
        <v>3394</v>
      </c>
      <c r="I927" t="s">
        <v>9884</v>
      </c>
      <c r="J927" t="s">
        <v>3395</v>
      </c>
      <c r="K927" t="s">
        <v>3394</v>
      </c>
      <c r="L927" t="s">
        <v>3396</v>
      </c>
      <c r="Q927">
        <v>1</v>
      </c>
      <c r="R927" t="s">
        <v>3397</v>
      </c>
      <c r="AE927" t="s">
        <v>3394</v>
      </c>
      <c r="AK927" t="s">
        <v>3394</v>
      </c>
      <c r="AL927" t="s">
        <v>3394</v>
      </c>
      <c r="AM927" t="s">
        <v>3394</v>
      </c>
      <c r="AN927" t="s">
        <v>3394</v>
      </c>
      <c r="AO927" t="s">
        <v>3394</v>
      </c>
      <c r="AP927" t="s">
        <v>3394</v>
      </c>
      <c r="AQ927" t="s">
        <v>3394</v>
      </c>
      <c r="AR927" t="s">
        <v>3394</v>
      </c>
      <c r="AS927" t="s">
        <v>3394</v>
      </c>
      <c r="AT927" t="s">
        <v>3394</v>
      </c>
      <c r="AU927" t="s">
        <v>3394</v>
      </c>
      <c r="AV927" t="s">
        <v>3394</v>
      </c>
      <c r="AW927" t="s">
        <v>3394</v>
      </c>
      <c r="AX927" t="s">
        <v>3394</v>
      </c>
      <c r="AZ927" t="s">
        <v>3394</v>
      </c>
    </row>
    <row r="928" spans="1:52" x14ac:dyDescent="0.3">
      <c r="A928" s="1" t="s">
        <v>9885</v>
      </c>
      <c r="B928" t="s">
        <v>9886</v>
      </c>
      <c r="C928" t="s">
        <v>643</v>
      </c>
      <c r="D928" t="s">
        <v>3428</v>
      </c>
      <c r="F928" t="s">
        <v>3393</v>
      </c>
      <c r="G928" t="s">
        <v>3394</v>
      </c>
      <c r="H928" t="s">
        <v>3394</v>
      </c>
      <c r="I928" t="s">
        <v>11334</v>
      </c>
      <c r="J928" t="s">
        <v>3395</v>
      </c>
      <c r="K928" t="s">
        <v>3394</v>
      </c>
      <c r="L928" t="s">
        <v>3396</v>
      </c>
      <c r="Q928">
        <v>1</v>
      </c>
      <c r="R928" t="s">
        <v>3397</v>
      </c>
      <c r="AE928" t="s">
        <v>3394</v>
      </c>
      <c r="AK928" t="s">
        <v>3394</v>
      </c>
      <c r="AL928" t="s">
        <v>3394</v>
      </c>
      <c r="AM928" t="s">
        <v>3394</v>
      </c>
      <c r="AN928" t="s">
        <v>3394</v>
      </c>
      <c r="AO928" t="s">
        <v>3394</v>
      </c>
      <c r="AP928" t="s">
        <v>3394</v>
      </c>
      <c r="AQ928" t="s">
        <v>3394</v>
      </c>
      <c r="AR928" t="s">
        <v>3394</v>
      </c>
      <c r="AS928" t="s">
        <v>3394</v>
      </c>
      <c r="AT928" t="s">
        <v>3394</v>
      </c>
      <c r="AU928" t="s">
        <v>3394</v>
      </c>
      <c r="AV928" t="s">
        <v>3394</v>
      </c>
      <c r="AW928" t="s">
        <v>3394</v>
      </c>
      <c r="AX928" t="s">
        <v>3394</v>
      </c>
      <c r="AZ928" t="s">
        <v>3394</v>
      </c>
    </row>
    <row r="929" spans="1:52" x14ac:dyDescent="0.3">
      <c r="A929" s="1" t="s">
        <v>10484</v>
      </c>
      <c r="B929" t="s">
        <v>10485</v>
      </c>
      <c r="C929" t="s">
        <v>643</v>
      </c>
      <c r="D929" t="s">
        <v>3428</v>
      </c>
      <c r="F929" t="s">
        <v>3393</v>
      </c>
      <c r="G929" t="s">
        <v>3394</v>
      </c>
      <c r="H929" t="s">
        <v>3394</v>
      </c>
      <c r="I929" t="s">
        <v>10486</v>
      </c>
      <c r="J929" t="s">
        <v>3395</v>
      </c>
      <c r="K929" t="s">
        <v>3394</v>
      </c>
      <c r="L929" t="s">
        <v>3396</v>
      </c>
      <c r="Q929">
        <v>1</v>
      </c>
      <c r="R929" t="s">
        <v>3397</v>
      </c>
      <c r="AE929" t="s">
        <v>3394</v>
      </c>
      <c r="AK929" t="s">
        <v>3394</v>
      </c>
      <c r="AL929" t="s">
        <v>3394</v>
      </c>
      <c r="AM929" t="s">
        <v>3394</v>
      </c>
      <c r="AN929" t="s">
        <v>3394</v>
      </c>
      <c r="AO929" t="s">
        <v>3394</v>
      </c>
      <c r="AP929" t="s">
        <v>3394</v>
      </c>
      <c r="AQ929" t="s">
        <v>3394</v>
      </c>
      <c r="AR929" t="s">
        <v>3394</v>
      </c>
      <c r="AS929" t="s">
        <v>3394</v>
      </c>
      <c r="AT929" t="s">
        <v>3394</v>
      </c>
      <c r="AU929" t="s">
        <v>3394</v>
      </c>
      <c r="AV929" t="s">
        <v>3394</v>
      </c>
      <c r="AW929" t="s">
        <v>3394</v>
      </c>
      <c r="AX929" t="s">
        <v>3394</v>
      </c>
      <c r="AZ929" t="s">
        <v>3394</v>
      </c>
    </row>
    <row r="930" spans="1:52" x14ac:dyDescent="0.3">
      <c r="A930" s="1" t="s">
        <v>10487</v>
      </c>
      <c r="B930" t="s">
        <v>10488</v>
      </c>
      <c r="C930" t="s">
        <v>643</v>
      </c>
      <c r="D930" t="s">
        <v>3428</v>
      </c>
      <c r="F930" t="s">
        <v>3393</v>
      </c>
      <c r="G930" t="s">
        <v>3394</v>
      </c>
      <c r="H930" t="s">
        <v>3394</v>
      </c>
      <c r="I930" t="s">
        <v>10489</v>
      </c>
      <c r="J930" t="s">
        <v>3395</v>
      </c>
      <c r="K930" t="s">
        <v>3394</v>
      </c>
      <c r="L930" t="s">
        <v>3396</v>
      </c>
      <c r="Q930">
        <v>1</v>
      </c>
      <c r="R930" t="s">
        <v>3397</v>
      </c>
      <c r="AE930" t="s">
        <v>3394</v>
      </c>
      <c r="AK930" t="s">
        <v>3394</v>
      </c>
      <c r="AL930" t="s">
        <v>3394</v>
      </c>
      <c r="AM930" t="s">
        <v>3394</v>
      </c>
      <c r="AN930" t="s">
        <v>3394</v>
      </c>
      <c r="AO930" t="s">
        <v>3394</v>
      </c>
      <c r="AP930" t="s">
        <v>3394</v>
      </c>
      <c r="AQ930" t="s">
        <v>3394</v>
      </c>
      <c r="AR930" t="s">
        <v>3394</v>
      </c>
      <c r="AS930" t="s">
        <v>3394</v>
      </c>
      <c r="AT930" t="s">
        <v>3394</v>
      </c>
      <c r="AU930" t="s">
        <v>3394</v>
      </c>
      <c r="AV930" t="s">
        <v>3394</v>
      </c>
      <c r="AW930" t="s">
        <v>3394</v>
      </c>
      <c r="AX930" t="s">
        <v>3394</v>
      </c>
      <c r="AZ930" t="s">
        <v>3394</v>
      </c>
    </row>
    <row r="931" spans="1:52" x14ac:dyDescent="0.3">
      <c r="A931" s="1" t="s">
        <v>10490</v>
      </c>
      <c r="B931" t="s">
        <v>10491</v>
      </c>
      <c r="C931" t="s">
        <v>643</v>
      </c>
      <c r="D931" t="s">
        <v>3428</v>
      </c>
      <c r="F931" t="s">
        <v>3393</v>
      </c>
      <c r="G931" t="s">
        <v>3394</v>
      </c>
      <c r="H931" t="s">
        <v>3394</v>
      </c>
      <c r="I931" t="s">
        <v>10492</v>
      </c>
      <c r="J931" t="s">
        <v>3395</v>
      </c>
      <c r="K931" t="s">
        <v>3394</v>
      </c>
      <c r="L931" t="s">
        <v>3396</v>
      </c>
      <c r="Q931">
        <v>1</v>
      </c>
      <c r="R931" t="s">
        <v>3397</v>
      </c>
      <c r="AE931" t="s">
        <v>3394</v>
      </c>
      <c r="AK931" t="s">
        <v>3394</v>
      </c>
      <c r="AL931" t="s">
        <v>3394</v>
      </c>
      <c r="AM931" t="s">
        <v>3394</v>
      </c>
      <c r="AN931" t="s">
        <v>3394</v>
      </c>
      <c r="AO931" t="s">
        <v>3394</v>
      </c>
      <c r="AP931" t="s">
        <v>3394</v>
      </c>
      <c r="AQ931" t="s">
        <v>3394</v>
      </c>
      <c r="AR931" t="s">
        <v>3394</v>
      </c>
      <c r="AS931" t="s">
        <v>3394</v>
      </c>
      <c r="AT931" t="s">
        <v>3394</v>
      </c>
      <c r="AU931" t="s">
        <v>3394</v>
      </c>
      <c r="AV931" t="s">
        <v>3394</v>
      </c>
      <c r="AW931" t="s">
        <v>3394</v>
      </c>
      <c r="AX931" t="s">
        <v>3394</v>
      </c>
      <c r="AZ931" t="s">
        <v>3394</v>
      </c>
    </row>
    <row r="932" spans="1:52" x14ac:dyDescent="0.3">
      <c r="A932" s="1" t="s">
        <v>10493</v>
      </c>
      <c r="B932" t="s">
        <v>10494</v>
      </c>
      <c r="C932" t="s">
        <v>643</v>
      </c>
      <c r="D932" t="s">
        <v>3428</v>
      </c>
      <c r="F932" t="s">
        <v>3393</v>
      </c>
      <c r="G932" t="s">
        <v>3394</v>
      </c>
      <c r="H932" t="s">
        <v>3394</v>
      </c>
      <c r="I932" t="s">
        <v>10495</v>
      </c>
      <c r="J932" t="s">
        <v>3395</v>
      </c>
      <c r="K932" t="s">
        <v>3394</v>
      </c>
      <c r="L932" t="s">
        <v>3396</v>
      </c>
      <c r="Q932">
        <v>1</v>
      </c>
      <c r="R932" t="s">
        <v>3397</v>
      </c>
      <c r="AE932" t="s">
        <v>3394</v>
      </c>
      <c r="AK932" t="s">
        <v>3394</v>
      </c>
      <c r="AL932" t="s">
        <v>3394</v>
      </c>
      <c r="AM932" t="s">
        <v>3394</v>
      </c>
      <c r="AN932" t="s">
        <v>3394</v>
      </c>
      <c r="AO932" t="s">
        <v>3394</v>
      </c>
      <c r="AP932" t="s">
        <v>3394</v>
      </c>
      <c r="AQ932" t="s">
        <v>3394</v>
      </c>
      <c r="AR932" t="s">
        <v>3394</v>
      </c>
      <c r="AS932" t="s">
        <v>3394</v>
      </c>
      <c r="AT932" t="s">
        <v>3394</v>
      </c>
      <c r="AU932" t="s">
        <v>3394</v>
      </c>
      <c r="AV932" t="s">
        <v>3394</v>
      </c>
      <c r="AW932" t="s">
        <v>3394</v>
      </c>
      <c r="AX932" t="s">
        <v>3394</v>
      </c>
      <c r="AZ932" t="s">
        <v>3394</v>
      </c>
    </row>
    <row r="933" spans="1:52" x14ac:dyDescent="0.3">
      <c r="A933" s="1" t="s">
        <v>10419</v>
      </c>
      <c r="B933" t="s">
        <v>10420</v>
      </c>
      <c r="C933" t="s">
        <v>643</v>
      </c>
      <c r="D933" t="s">
        <v>3428</v>
      </c>
      <c r="F933" t="s">
        <v>3393</v>
      </c>
      <c r="G933" t="s">
        <v>3394</v>
      </c>
      <c r="H933" t="s">
        <v>3394</v>
      </c>
      <c r="I933" t="s">
        <v>10421</v>
      </c>
      <c r="J933" t="s">
        <v>3395</v>
      </c>
      <c r="K933" t="s">
        <v>3394</v>
      </c>
      <c r="L933" t="s">
        <v>3396</v>
      </c>
      <c r="Q933">
        <v>1</v>
      </c>
      <c r="R933" t="s">
        <v>3397</v>
      </c>
      <c r="AE933" t="s">
        <v>3394</v>
      </c>
      <c r="AK933" t="s">
        <v>3394</v>
      </c>
      <c r="AL933" t="s">
        <v>3394</v>
      </c>
      <c r="AM933" t="s">
        <v>3394</v>
      </c>
      <c r="AN933" t="s">
        <v>3394</v>
      </c>
      <c r="AO933" t="s">
        <v>3394</v>
      </c>
      <c r="AP933" t="s">
        <v>3394</v>
      </c>
      <c r="AQ933" t="s">
        <v>3394</v>
      </c>
      <c r="AR933" t="s">
        <v>3394</v>
      </c>
      <c r="AS933" t="s">
        <v>3394</v>
      </c>
      <c r="AT933" t="s">
        <v>3394</v>
      </c>
      <c r="AU933" t="s">
        <v>3394</v>
      </c>
      <c r="AV933" t="s">
        <v>3394</v>
      </c>
      <c r="AW933" t="s">
        <v>3394</v>
      </c>
      <c r="AX933" t="s">
        <v>3394</v>
      </c>
      <c r="AZ933" t="s">
        <v>3394</v>
      </c>
    </row>
    <row r="934" spans="1:52" x14ac:dyDescent="0.3">
      <c r="A934" s="1" t="s">
        <v>11335</v>
      </c>
      <c r="B934" t="s">
        <v>11336</v>
      </c>
      <c r="C934" t="s">
        <v>643</v>
      </c>
      <c r="D934" t="s">
        <v>3428</v>
      </c>
      <c r="F934" t="s">
        <v>3393</v>
      </c>
      <c r="G934" t="s">
        <v>3394</v>
      </c>
      <c r="H934" t="s">
        <v>3394</v>
      </c>
      <c r="I934" t="s">
        <v>11337</v>
      </c>
      <c r="J934" t="s">
        <v>3395</v>
      </c>
      <c r="K934" t="s">
        <v>3394</v>
      </c>
      <c r="L934" t="s">
        <v>3396</v>
      </c>
      <c r="Q934">
        <v>1</v>
      </c>
      <c r="R934" t="s">
        <v>3397</v>
      </c>
      <c r="AE934" t="s">
        <v>3394</v>
      </c>
      <c r="AK934" t="s">
        <v>3394</v>
      </c>
      <c r="AL934" t="s">
        <v>3394</v>
      </c>
      <c r="AM934" t="s">
        <v>3394</v>
      </c>
      <c r="AN934" t="s">
        <v>3394</v>
      </c>
      <c r="AO934" t="s">
        <v>3394</v>
      </c>
      <c r="AP934" t="s">
        <v>3394</v>
      </c>
      <c r="AQ934" t="s">
        <v>3394</v>
      </c>
      <c r="AR934" t="s">
        <v>3394</v>
      </c>
      <c r="AS934" t="s">
        <v>3394</v>
      </c>
      <c r="AT934" t="s">
        <v>3394</v>
      </c>
      <c r="AU934" t="s">
        <v>3394</v>
      </c>
      <c r="AV934" t="s">
        <v>3394</v>
      </c>
      <c r="AW934" t="s">
        <v>3394</v>
      </c>
      <c r="AX934" t="s">
        <v>3394</v>
      </c>
      <c r="AZ934" t="s">
        <v>3394</v>
      </c>
    </row>
    <row r="935" spans="1:52" x14ac:dyDescent="0.3">
      <c r="A935" s="1" t="s">
        <v>5284</v>
      </c>
      <c r="B935" t="s">
        <v>5285</v>
      </c>
      <c r="C935" t="s">
        <v>643</v>
      </c>
      <c r="D935" t="s">
        <v>3428</v>
      </c>
      <c r="F935" t="s">
        <v>3393</v>
      </c>
      <c r="G935" t="s">
        <v>3393</v>
      </c>
      <c r="H935" t="s">
        <v>3394</v>
      </c>
      <c r="I935" t="s">
        <v>5286</v>
      </c>
      <c r="J935" t="s">
        <v>3395</v>
      </c>
      <c r="K935" t="s">
        <v>3394</v>
      </c>
      <c r="L935" t="s">
        <v>3396</v>
      </c>
      <c r="Q935">
        <v>1</v>
      </c>
      <c r="R935" t="s">
        <v>3397</v>
      </c>
      <c r="AE935" t="s">
        <v>3394</v>
      </c>
      <c r="AK935" t="s">
        <v>3394</v>
      </c>
      <c r="AL935" t="s">
        <v>3394</v>
      </c>
      <c r="AM935" t="s">
        <v>3394</v>
      </c>
      <c r="AN935" t="s">
        <v>3394</v>
      </c>
      <c r="AO935" t="s">
        <v>3394</v>
      </c>
      <c r="AP935" t="s">
        <v>3394</v>
      </c>
      <c r="AQ935" t="s">
        <v>3394</v>
      </c>
      <c r="AR935" t="s">
        <v>3394</v>
      </c>
      <c r="AS935" t="s">
        <v>3394</v>
      </c>
      <c r="AT935" t="s">
        <v>3394</v>
      </c>
      <c r="AU935" t="s">
        <v>3394</v>
      </c>
      <c r="AV935" t="s">
        <v>3394</v>
      </c>
      <c r="AW935" t="s">
        <v>3394</v>
      </c>
      <c r="AX935" t="s">
        <v>3394</v>
      </c>
      <c r="AZ935" t="s">
        <v>3394</v>
      </c>
    </row>
    <row r="936" spans="1:52" x14ac:dyDescent="0.3">
      <c r="A936" s="1" t="s">
        <v>5287</v>
      </c>
      <c r="B936" t="s">
        <v>5288</v>
      </c>
      <c r="C936" t="s">
        <v>643</v>
      </c>
      <c r="D936" t="s">
        <v>3428</v>
      </c>
      <c r="F936" t="s">
        <v>3393</v>
      </c>
      <c r="G936" t="s">
        <v>3393</v>
      </c>
      <c r="H936" t="s">
        <v>3394</v>
      </c>
      <c r="I936" t="s">
        <v>5289</v>
      </c>
      <c r="J936" t="s">
        <v>3395</v>
      </c>
      <c r="K936" t="s">
        <v>3394</v>
      </c>
      <c r="L936" t="s">
        <v>3396</v>
      </c>
      <c r="Q936">
        <v>1</v>
      </c>
      <c r="R936" t="s">
        <v>3397</v>
      </c>
      <c r="AE936" t="s">
        <v>3394</v>
      </c>
      <c r="AK936" t="s">
        <v>3394</v>
      </c>
      <c r="AL936" t="s">
        <v>3394</v>
      </c>
      <c r="AM936" t="s">
        <v>3394</v>
      </c>
      <c r="AN936" t="s">
        <v>3394</v>
      </c>
      <c r="AO936" t="s">
        <v>3394</v>
      </c>
      <c r="AP936" t="s">
        <v>3394</v>
      </c>
      <c r="AQ936" t="s">
        <v>3394</v>
      </c>
      <c r="AR936" t="s">
        <v>3394</v>
      </c>
      <c r="AS936" t="s">
        <v>3394</v>
      </c>
      <c r="AT936" t="s">
        <v>3394</v>
      </c>
      <c r="AU936" t="s">
        <v>3394</v>
      </c>
      <c r="AV936" t="s">
        <v>3394</v>
      </c>
      <c r="AW936" t="s">
        <v>3394</v>
      </c>
      <c r="AX936" t="s">
        <v>3394</v>
      </c>
      <c r="AZ936" t="s">
        <v>3394</v>
      </c>
    </row>
    <row r="937" spans="1:52" x14ac:dyDescent="0.3">
      <c r="A937" s="1" t="s">
        <v>3626</v>
      </c>
      <c r="B937" t="s">
        <v>3627</v>
      </c>
      <c r="C937" t="s">
        <v>643</v>
      </c>
      <c r="D937" t="s">
        <v>3428</v>
      </c>
      <c r="F937" t="s">
        <v>3393</v>
      </c>
      <c r="G937" t="s">
        <v>3393</v>
      </c>
      <c r="H937" t="s">
        <v>3394</v>
      </c>
      <c r="I937" t="s">
        <v>11338</v>
      </c>
      <c r="J937" t="s">
        <v>3395</v>
      </c>
      <c r="K937" t="s">
        <v>3394</v>
      </c>
      <c r="L937" t="s">
        <v>3396</v>
      </c>
      <c r="Q937">
        <v>1</v>
      </c>
      <c r="R937" t="s">
        <v>3397</v>
      </c>
      <c r="AE937" t="s">
        <v>3394</v>
      </c>
      <c r="AK937" t="s">
        <v>3394</v>
      </c>
      <c r="AL937" t="s">
        <v>3394</v>
      </c>
      <c r="AM937" t="s">
        <v>3394</v>
      </c>
      <c r="AN937" t="s">
        <v>3394</v>
      </c>
      <c r="AO937" t="s">
        <v>3394</v>
      </c>
      <c r="AP937" t="s">
        <v>3394</v>
      </c>
      <c r="AQ937" t="s">
        <v>3394</v>
      </c>
      <c r="AR937" t="s">
        <v>3394</v>
      </c>
      <c r="AS937" t="s">
        <v>3394</v>
      </c>
      <c r="AT937" t="s">
        <v>3394</v>
      </c>
      <c r="AU937" t="s">
        <v>3394</v>
      </c>
      <c r="AV937" t="s">
        <v>3394</v>
      </c>
      <c r="AW937" t="s">
        <v>3394</v>
      </c>
      <c r="AX937" t="s">
        <v>3394</v>
      </c>
      <c r="AZ937" t="s">
        <v>3394</v>
      </c>
    </row>
    <row r="938" spans="1:52" x14ac:dyDescent="0.3">
      <c r="A938" s="1" t="s">
        <v>5290</v>
      </c>
      <c r="B938" t="s">
        <v>5291</v>
      </c>
      <c r="C938" t="s">
        <v>643</v>
      </c>
      <c r="D938" t="s">
        <v>3428</v>
      </c>
      <c r="F938" t="s">
        <v>3393</v>
      </c>
      <c r="G938" t="s">
        <v>3394</v>
      </c>
      <c r="H938" t="s">
        <v>3394</v>
      </c>
      <c r="I938" t="s">
        <v>5292</v>
      </c>
      <c r="J938" t="s">
        <v>3395</v>
      </c>
      <c r="K938" t="s">
        <v>3394</v>
      </c>
      <c r="L938" t="s">
        <v>3396</v>
      </c>
      <c r="Q938">
        <v>1</v>
      </c>
      <c r="R938" t="s">
        <v>3397</v>
      </c>
      <c r="AE938" t="s">
        <v>3394</v>
      </c>
      <c r="AK938" t="s">
        <v>3394</v>
      </c>
      <c r="AL938" t="s">
        <v>3394</v>
      </c>
      <c r="AM938" t="s">
        <v>3394</v>
      </c>
      <c r="AN938" t="s">
        <v>3394</v>
      </c>
      <c r="AO938" t="s">
        <v>3394</v>
      </c>
      <c r="AP938" t="s">
        <v>3394</v>
      </c>
      <c r="AQ938" t="s">
        <v>3394</v>
      </c>
      <c r="AR938" t="s">
        <v>3394</v>
      </c>
      <c r="AS938" t="s">
        <v>3394</v>
      </c>
      <c r="AT938" t="s">
        <v>3394</v>
      </c>
      <c r="AU938" t="s">
        <v>3394</v>
      </c>
      <c r="AV938" t="s">
        <v>3394</v>
      </c>
      <c r="AW938" t="s">
        <v>3394</v>
      </c>
      <c r="AX938" t="s">
        <v>3394</v>
      </c>
      <c r="AZ938" t="s">
        <v>3394</v>
      </c>
    </row>
    <row r="939" spans="1:52" x14ac:dyDescent="0.3">
      <c r="A939" s="1" t="s">
        <v>5293</v>
      </c>
      <c r="B939" t="s">
        <v>5294</v>
      </c>
      <c r="C939" t="s">
        <v>643</v>
      </c>
      <c r="D939" t="s">
        <v>3428</v>
      </c>
      <c r="F939" t="s">
        <v>3393</v>
      </c>
      <c r="G939" t="s">
        <v>3394</v>
      </c>
      <c r="H939" t="s">
        <v>3394</v>
      </c>
      <c r="I939" t="s">
        <v>5292</v>
      </c>
      <c r="J939" t="s">
        <v>3395</v>
      </c>
      <c r="K939" t="s">
        <v>3394</v>
      </c>
      <c r="L939" t="s">
        <v>3396</v>
      </c>
      <c r="Q939">
        <v>1</v>
      </c>
      <c r="R939" t="s">
        <v>3397</v>
      </c>
      <c r="AE939" t="s">
        <v>3394</v>
      </c>
      <c r="AK939" t="s">
        <v>3394</v>
      </c>
      <c r="AL939" t="s">
        <v>3394</v>
      </c>
      <c r="AM939" t="s">
        <v>3394</v>
      </c>
      <c r="AN939" t="s">
        <v>3394</v>
      </c>
      <c r="AO939" t="s">
        <v>3394</v>
      </c>
      <c r="AP939" t="s">
        <v>3394</v>
      </c>
      <c r="AQ939" t="s">
        <v>3394</v>
      </c>
      <c r="AR939" t="s">
        <v>3394</v>
      </c>
      <c r="AS939" t="s">
        <v>3394</v>
      </c>
      <c r="AT939" t="s">
        <v>3394</v>
      </c>
      <c r="AU939" t="s">
        <v>3394</v>
      </c>
      <c r="AV939" t="s">
        <v>3394</v>
      </c>
      <c r="AW939" t="s">
        <v>3394</v>
      </c>
      <c r="AX939" t="s">
        <v>3394</v>
      </c>
      <c r="AZ939" t="s">
        <v>3394</v>
      </c>
    </row>
    <row r="940" spans="1:52" x14ac:dyDescent="0.3">
      <c r="A940" s="1" t="s">
        <v>5295</v>
      </c>
      <c r="B940" t="s">
        <v>5296</v>
      </c>
      <c r="C940" t="s">
        <v>643</v>
      </c>
      <c r="D940" t="s">
        <v>3428</v>
      </c>
      <c r="F940" t="s">
        <v>3393</v>
      </c>
      <c r="G940" t="s">
        <v>3394</v>
      </c>
      <c r="H940" t="s">
        <v>3394</v>
      </c>
      <c r="I940" t="s">
        <v>10496</v>
      </c>
      <c r="J940" t="s">
        <v>3395</v>
      </c>
      <c r="K940" t="s">
        <v>3394</v>
      </c>
      <c r="L940" t="s">
        <v>3396</v>
      </c>
      <c r="Q940">
        <v>1</v>
      </c>
      <c r="R940" t="s">
        <v>3397</v>
      </c>
      <c r="AE940" t="s">
        <v>3394</v>
      </c>
      <c r="AK940" t="s">
        <v>3394</v>
      </c>
      <c r="AL940" t="s">
        <v>3394</v>
      </c>
      <c r="AM940" t="s">
        <v>3394</v>
      </c>
      <c r="AN940" t="s">
        <v>3394</v>
      </c>
      <c r="AO940" t="s">
        <v>3394</v>
      </c>
      <c r="AP940" t="s">
        <v>3394</v>
      </c>
      <c r="AQ940" t="s">
        <v>3394</v>
      </c>
      <c r="AR940" t="s">
        <v>3394</v>
      </c>
      <c r="AS940" t="s">
        <v>3394</v>
      </c>
      <c r="AT940" t="s">
        <v>3394</v>
      </c>
      <c r="AU940" t="s">
        <v>3394</v>
      </c>
      <c r="AV940" t="s">
        <v>3394</v>
      </c>
      <c r="AW940" t="s">
        <v>3394</v>
      </c>
      <c r="AX940" t="s">
        <v>3394</v>
      </c>
      <c r="AZ940" t="s">
        <v>3394</v>
      </c>
    </row>
    <row r="941" spans="1:52" x14ac:dyDescent="0.3">
      <c r="A941" s="1" t="s">
        <v>5297</v>
      </c>
      <c r="B941" t="s">
        <v>5298</v>
      </c>
      <c r="C941" t="s">
        <v>643</v>
      </c>
      <c r="D941" t="s">
        <v>3428</v>
      </c>
      <c r="F941" t="s">
        <v>3393</v>
      </c>
      <c r="G941" t="s">
        <v>3394</v>
      </c>
      <c r="H941" t="s">
        <v>3394</v>
      </c>
      <c r="I941" t="s">
        <v>5299</v>
      </c>
      <c r="J941" t="s">
        <v>3395</v>
      </c>
      <c r="K941" t="s">
        <v>3394</v>
      </c>
      <c r="L941" t="s">
        <v>3396</v>
      </c>
      <c r="Q941">
        <v>1</v>
      </c>
      <c r="R941" t="s">
        <v>3397</v>
      </c>
      <c r="AE941" t="s">
        <v>3394</v>
      </c>
      <c r="AK941" t="s">
        <v>3394</v>
      </c>
      <c r="AL941" t="s">
        <v>3394</v>
      </c>
      <c r="AM941" t="s">
        <v>3394</v>
      </c>
      <c r="AN941" t="s">
        <v>3394</v>
      </c>
      <c r="AO941" t="s">
        <v>3394</v>
      </c>
      <c r="AP941" t="s">
        <v>3394</v>
      </c>
      <c r="AQ941" t="s">
        <v>3394</v>
      </c>
      <c r="AR941" t="s">
        <v>3394</v>
      </c>
      <c r="AS941" t="s">
        <v>3394</v>
      </c>
      <c r="AT941" t="s">
        <v>3394</v>
      </c>
      <c r="AU941" t="s">
        <v>3394</v>
      </c>
      <c r="AV941" t="s">
        <v>3394</v>
      </c>
      <c r="AW941" t="s">
        <v>3394</v>
      </c>
      <c r="AX941" t="s">
        <v>3394</v>
      </c>
      <c r="AZ941" t="s">
        <v>3394</v>
      </c>
    </row>
    <row r="942" spans="1:52" x14ac:dyDescent="0.3">
      <c r="A942" s="1" t="s">
        <v>5300</v>
      </c>
      <c r="B942" t="s">
        <v>5301</v>
      </c>
      <c r="C942" t="s">
        <v>643</v>
      </c>
      <c r="D942" t="s">
        <v>3428</v>
      </c>
      <c r="F942" t="s">
        <v>3393</v>
      </c>
      <c r="G942" t="s">
        <v>3394</v>
      </c>
      <c r="H942" t="s">
        <v>3394</v>
      </c>
      <c r="I942" t="s">
        <v>5302</v>
      </c>
      <c r="J942" t="s">
        <v>3395</v>
      </c>
      <c r="K942" t="s">
        <v>3394</v>
      </c>
      <c r="L942" t="s">
        <v>3396</v>
      </c>
      <c r="Q942">
        <v>1</v>
      </c>
      <c r="R942" t="s">
        <v>3397</v>
      </c>
      <c r="AE942" t="s">
        <v>3394</v>
      </c>
      <c r="AK942" t="s">
        <v>3394</v>
      </c>
      <c r="AL942" t="s">
        <v>3394</v>
      </c>
      <c r="AM942" t="s">
        <v>3394</v>
      </c>
      <c r="AN942" t="s">
        <v>3394</v>
      </c>
      <c r="AO942" t="s">
        <v>3394</v>
      </c>
      <c r="AP942" t="s">
        <v>3394</v>
      </c>
      <c r="AQ942" t="s">
        <v>3394</v>
      </c>
      <c r="AR942" t="s">
        <v>3394</v>
      </c>
      <c r="AS942" t="s">
        <v>3394</v>
      </c>
      <c r="AT942" t="s">
        <v>3394</v>
      </c>
      <c r="AU942" t="s">
        <v>3394</v>
      </c>
      <c r="AV942" t="s">
        <v>3394</v>
      </c>
      <c r="AW942" t="s">
        <v>3394</v>
      </c>
      <c r="AX942" t="s">
        <v>3394</v>
      </c>
      <c r="AZ942" t="s">
        <v>3394</v>
      </c>
    </row>
    <row r="943" spans="1:52" x14ac:dyDescent="0.3">
      <c r="A943" s="1" t="s">
        <v>5303</v>
      </c>
      <c r="B943" t="s">
        <v>5304</v>
      </c>
      <c r="C943" t="s">
        <v>643</v>
      </c>
      <c r="D943" t="s">
        <v>3428</v>
      </c>
      <c r="F943" t="s">
        <v>3393</v>
      </c>
      <c r="G943" t="s">
        <v>3394</v>
      </c>
      <c r="H943" t="s">
        <v>3394</v>
      </c>
      <c r="I943" t="s">
        <v>10497</v>
      </c>
      <c r="J943" t="s">
        <v>3395</v>
      </c>
      <c r="K943" t="s">
        <v>3394</v>
      </c>
      <c r="L943" t="s">
        <v>3396</v>
      </c>
      <c r="Q943">
        <v>1</v>
      </c>
      <c r="R943" t="s">
        <v>3397</v>
      </c>
      <c r="AE943" t="s">
        <v>3394</v>
      </c>
      <c r="AK943" t="s">
        <v>3394</v>
      </c>
      <c r="AL943" t="s">
        <v>3394</v>
      </c>
      <c r="AM943" t="s">
        <v>3394</v>
      </c>
      <c r="AN943" t="s">
        <v>3394</v>
      </c>
      <c r="AO943" t="s">
        <v>3394</v>
      </c>
      <c r="AP943" t="s">
        <v>3394</v>
      </c>
      <c r="AQ943" t="s">
        <v>3394</v>
      </c>
      <c r="AR943" t="s">
        <v>3394</v>
      </c>
      <c r="AS943" t="s">
        <v>3394</v>
      </c>
      <c r="AT943" t="s">
        <v>3394</v>
      </c>
      <c r="AU943" t="s">
        <v>3394</v>
      </c>
      <c r="AV943" t="s">
        <v>3394</v>
      </c>
      <c r="AW943" t="s">
        <v>3394</v>
      </c>
      <c r="AX943" t="s">
        <v>3394</v>
      </c>
      <c r="AZ943" t="s">
        <v>3394</v>
      </c>
    </row>
    <row r="944" spans="1:52" x14ac:dyDescent="0.3">
      <c r="A944" s="1" t="s">
        <v>5305</v>
      </c>
      <c r="B944" t="s">
        <v>5306</v>
      </c>
      <c r="C944" t="s">
        <v>643</v>
      </c>
      <c r="D944" t="s">
        <v>3428</v>
      </c>
      <c r="F944" t="s">
        <v>3393</v>
      </c>
      <c r="G944" t="s">
        <v>3394</v>
      </c>
      <c r="H944" t="s">
        <v>3394</v>
      </c>
      <c r="I944" t="s">
        <v>10498</v>
      </c>
      <c r="J944" t="s">
        <v>3395</v>
      </c>
      <c r="K944" t="s">
        <v>3394</v>
      </c>
      <c r="L944" t="s">
        <v>3396</v>
      </c>
      <c r="Q944">
        <v>1</v>
      </c>
      <c r="R944" t="s">
        <v>3397</v>
      </c>
      <c r="AE944" t="s">
        <v>3394</v>
      </c>
      <c r="AK944" t="s">
        <v>3394</v>
      </c>
      <c r="AL944" t="s">
        <v>3394</v>
      </c>
      <c r="AM944" t="s">
        <v>3394</v>
      </c>
      <c r="AN944" t="s">
        <v>3394</v>
      </c>
      <c r="AO944" t="s">
        <v>3394</v>
      </c>
      <c r="AP944" t="s">
        <v>3394</v>
      </c>
      <c r="AQ944" t="s">
        <v>3394</v>
      </c>
      <c r="AR944" t="s">
        <v>3394</v>
      </c>
      <c r="AS944" t="s">
        <v>3394</v>
      </c>
      <c r="AT944" t="s">
        <v>3394</v>
      </c>
      <c r="AU944" t="s">
        <v>3394</v>
      </c>
      <c r="AV944" t="s">
        <v>3394</v>
      </c>
      <c r="AW944" t="s">
        <v>3394</v>
      </c>
      <c r="AX944" t="s">
        <v>3394</v>
      </c>
      <c r="AZ944" t="s">
        <v>3394</v>
      </c>
    </row>
    <row r="945" spans="1:52" x14ac:dyDescent="0.3">
      <c r="A945" s="1" t="s">
        <v>5307</v>
      </c>
      <c r="B945" t="s">
        <v>5308</v>
      </c>
      <c r="C945" t="s">
        <v>643</v>
      </c>
      <c r="D945" t="s">
        <v>3428</v>
      </c>
      <c r="F945" t="s">
        <v>3393</v>
      </c>
      <c r="G945" t="s">
        <v>3394</v>
      </c>
      <c r="H945" t="s">
        <v>3394</v>
      </c>
      <c r="I945" t="s">
        <v>5309</v>
      </c>
      <c r="J945" t="s">
        <v>3395</v>
      </c>
      <c r="K945" t="s">
        <v>3394</v>
      </c>
      <c r="L945" t="s">
        <v>3396</v>
      </c>
      <c r="Q945">
        <v>1</v>
      </c>
      <c r="R945" t="s">
        <v>3397</v>
      </c>
      <c r="AE945" t="s">
        <v>3394</v>
      </c>
      <c r="AK945" t="s">
        <v>3394</v>
      </c>
      <c r="AL945" t="s">
        <v>3394</v>
      </c>
      <c r="AM945" t="s">
        <v>3394</v>
      </c>
      <c r="AN945" t="s">
        <v>3394</v>
      </c>
      <c r="AO945" t="s">
        <v>3394</v>
      </c>
      <c r="AP945" t="s">
        <v>3394</v>
      </c>
      <c r="AQ945" t="s">
        <v>3394</v>
      </c>
      <c r="AR945" t="s">
        <v>3394</v>
      </c>
      <c r="AS945" t="s">
        <v>3394</v>
      </c>
      <c r="AT945" t="s">
        <v>3394</v>
      </c>
      <c r="AU945" t="s">
        <v>3394</v>
      </c>
      <c r="AV945" t="s">
        <v>3394</v>
      </c>
      <c r="AW945" t="s">
        <v>3394</v>
      </c>
      <c r="AX945" t="s">
        <v>3394</v>
      </c>
      <c r="AZ945" t="s">
        <v>3394</v>
      </c>
    </row>
    <row r="946" spans="1:52" x14ac:dyDescent="0.3">
      <c r="A946" s="1" t="s">
        <v>5310</v>
      </c>
      <c r="B946" t="s">
        <v>5311</v>
      </c>
      <c r="C946" t="s">
        <v>643</v>
      </c>
      <c r="D946" t="s">
        <v>3428</v>
      </c>
      <c r="F946" t="s">
        <v>3393</v>
      </c>
      <c r="G946" t="s">
        <v>3394</v>
      </c>
      <c r="H946" t="s">
        <v>3394</v>
      </c>
      <c r="I946" t="s">
        <v>10496</v>
      </c>
      <c r="J946" t="s">
        <v>3395</v>
      </c>
      <c r="K946" t="s">
        <v>3394</v>
      </c>
      <c r="L946" t="s">
        <v>3396</v>
      </c>
      <c r="Q946">
        <v>1</v>
      </c>
      <c r="R946" t="s">
        <v>3397</v>
      </c>
      <c r="AE946" t="s">
        <v>3394</v>
      </c>
      <c r="AK946" t="s">
        <v>3394</v>
      </c>
      <c r="AL946" t="s">
        <v>3394</v>
      </c>
      <c r="AM946" t="s">
        <v>3394</v>
      </c>
      <c r="AN946" t="s">
        <v>3394</v>
      </c>
      <c r="AO946" t="s">
        <v>3394</v>
      </c>
      <c r="AP946" t="s">
        <v>3394</v>
      </c>
      <c r="AQ946" t="s">
        <v>3394</v>
      </c>
      <c r="AR946" t="s">
        <v>3394</v>
      </c>
      <c r="AS946" t="s">
        <v>3394</v>
      </c>
      <c r="AT946" t="s">
        <v>3394</v>
      </c>
      <c r="AU946" t="s">
        <v>3394</v>
      </c>
      <c r="AV946" t="s">
        <v>3394</v>
      </c>
      <c r="AW946" t="s">
        <v>3394</v>
      </c>
      <c r="AX946" t="s">
        <v>3394</v>
      </c>
      <c r="AZ946" t="s">
        <v>3394</v>
      </c>
    </row>
    <row r="947" spans="1:52" x14ac:dyDescent="0.3">
      <c r="A947" s="1" t="s">
        <v>5312</v>
      </c>
      <c r="B947" t="s">
        <v>5313</v>
      </c>
      <c r="C947" t="s">
        <v>643</v>
      </c>
      <c r="D947" t="s">
        <v>3428</v>
      </c>
      <c r="F947" t="s">
        <v>3393</v>
      </c>
      <c r="G947" t="s">
        <v>3394</v>
      </c>
      <c r="H947" t="s">
        <v>3394</v>
      </c>
      <c r="I947" t="s">
        <v>10499</v>
      </c>
      <c r="J947" t="s">
        <v>3395</v>
      </c>
      <c r="K947" t="s">
        <v>3394</v>
      </c>
      <c r="L947" t="s">
        <v>3396</v>
      </c>
      <c r="Q947">
        <v>1</v>
      </c>
      <c r="R947" t="s">
        <v>3397</v>
      </c>
      <c r="AE947" t="s">
        <v>3394</v>
      </c>
      <c r="AK947" t="s">
        <v>3394</v>
      </c>
      <c r="AL947" t="s">
        <v>3394</v>
      </c>
      <c r="AM947" t="s">
        <v>3394</v>
      </c>
      <c r="AN947" t="s">
        <v>3394</v>
      </c>
      <c r="AO947" t="s">
        <v>3394</v>
      </c>
      <c r="AP947" t="s">
        <v>3394</v>
      </c>
      <c r="AQ947" t="s">
        <v>3394</v>
      </c>
      <c r="AR947" t="s">
        <v>3394</v>
      </c>
      <c r="AS947" t="s">
        <v>3394</v>
      </c>
      <c r="AT947" t="s">
        <v>3394</v>
      </c>
      <c r="AU947" t="s">
        <v>3394</v>
      </c>
      <c r="AV947" t="s">
        <v>3394</v>
      </c>
      <c r="AW947" t="s">
        <v>3394</v>
      </c>
      <c r="AX947" t="s">
        <v>3394</v>
      </c>
      <c r="AZ947" t="s">
        <v>3394</v>
      </c>
    </row>
    <row r="948" spans="1:52" x14ac:dyDescent="0.3">
      <c r="A948" s="1" t="s">
        <v>5314</v>
      </c>
      <c r="B948" t="s">
        <v>5315</v>
      </c>
      <c r="C948" t="s">
        <v>643</v>
      </c>
      <c r="D948" t="s">
        <v>3428</v>
      </c>
      <c r="F948" t="s">
        <v>3393</v>
      </c>
      <c r="G948" t="s">
        <v>3394</v>
      </c>
      <c r="H948" t="s">
        <v>3394</v>
      </c>
      <c r="I948" t="s">
        <v>10500</v>
      </c>
      <c r="J948" t="s">
        <v>3395</v>
      </c>
      <c r="K948" t="s">
        <v>3394</v>
      </c>
      <c r="L948" t="s">
        <v>3396</v>
      </c>
      <c r="Q948">
        <v>1</v>
      </c>
      <c r="R948" t="s">
        <v>3397</v>
      </c>
      <c r="AE948" t="s">
        <v>3394</v>
      </c>
      <c r="AK948" t="s">
        <v>3394</v>
      </c>
      <c r="AL948" t="s">
        <v>3394</v>
      </c>
      <c r="AM948" t="s">
        <v>3394</v>
      </c>
      <c r="AN948" t="s">
        <v>3394</v>
      </c>
      <c r="AO948" t="s">
        <v>3394</v>
      </c>
      <c r="AP948" t="s">
        <v>3394</v>
      </c>
      <c r="AQ948" t="s">
        <v>3394</v>
      </c>
      <c r="AR948" t="s">
        <v>3394</v>
      </c>
      <c r="AS948" t="s">
        <v>3394</v>
      </c>
      <c r="AT948" t="s">
        <v>3394</v>
      </c>
      <c r="AU948" t="s">
        <v>3394</v>
      </c>
      <c r="AV948" t="s">
        <v>3394</v>
      </c>
      <c r="AW948" t="s">
        <v>3394</v>
      </c>
      <c r="AX948" t="s">
        <v>3394</v>
      </c>
      <c r="AZ948" t="s">
        <v>3394</v>
      </c>
    </row>
    <row r="949" spans="1:52" x14ac:dyDescent="0.3">
      <c r="A949" s="1" t="s">
        <v>5316</v>
      </c>
      <c r="B949" t="s">
        <v>5317</v>
      </c>
      <c r="C949" t="s">
        <v>643</v>
      </c>
      <c r="D949" t="s">
        <v>3428</v>
      </c>
      <c r="F949" t="s">
        <v>3393</v>
      </c>
      <c r="G949" t="s">
        <v>3394</v>
      </c>
      <c r="H949" t="s">
        <v>3394</v>
      </c>
      <c r="I949" t="s">
        <v>5318</v>
      </c>
      <c r="J949" t="s">
        <v>3395</v>
      </c>
      <c r="K949" t="s">
        <v>3394</v>
      </c>
      <c r="L949" t="s">
        <v>3396</v>
      </c>
      <c r="Q949">
        <v>1</v>
      </c>
      <c r="R949" t="s">
        <v>3397</v>
      </c>
      <c r="AE949" t="s">
        <v>3394</v>
      </c>
      <c r="AK949" t="s">
        <v>3394</v>
      </c>
      <c r="AL949" t="s">
        <v>3394</v>
      </c>
      <c r="AM949" t="s">
        <v>3394</v>
      </c>
      <c r="AN949" t="s">
        <v>3394</v>
      </c>
      <c r="AO949" t="s">
        <v>3394</v>
      </c>
      <c r="AP949" t="s">
        <v>3394</v>
      </c>
      <c r="AQ949" t="s">
        <v>3394</v>
      </c>
      <c r="AR949" t="s">
        <v>3394</v>
      </c>
      <c r="AS949" t="s">
        <v>3394</v>
      </c>
      <c r="AT949" t="s">
        <v>3394</v>
      </c>
      <c r="AU949" t="s">
        <v>3394</v>
      </c>
      <c r="AV949" t="s">
        <v>3394</v>
      </c>
      <c r="AW949" t="s">
        <v>3394</v>
      </c>
      <c r="AX949" t="s">
        <v>3394</v>
      </c>
      <c r="AZ949" t="s">
        <v>3394</v>
      </c>
    </row>
    <row r="950" spans="1:52" x14ac:dyDescent="0.3">
      <c r="A950" s="1" t="s">
        <v>5319</v>
      </c>
      <c r="B950" t="s">
        <v>5320</v>
      </c>
      <c r="C950" t="s">
        <v>643</v>
      </c>
      <c r="D950" t="s">
        <v>3428</v>
      </c>
      <c r="F950" t="s">
        <v>3393</v>
      </c>
      <c r="G950" t="s">
        <v>3394</v>
      </c>
      <c r="H950" t="s">
        <v>3394</v>
      </c>
      <c r="I950" t="s">
        <v>5321</v>
      </c>
      <c r="J950" t="s">
        <v>3395</v>
      </c>
      <c r="K950" t="s">
        <v>3394</v>
      </c>
      <c r="L950" t="s">
        <v>3396</v>
      </c>
      <c r="Q950">
        <v>1</v>
      </c>
      <c r="R950" t="s">
        <v>3397</v>
      </c>
      <c r="AE950" t="s">
        <v>3394</v>
      </c>
      <c r="AK950" t="s">
        <v>3394</v>
      </c>
      <c r="AL950" t="s">
        <v>3394</v>
      </c>
      <c r="AM950" t="s">
        <v>3394</v>
      </c>
      <c r="AN950" t="s">
        <v>3394</v>
      </c>
      <c r="AO950" t="s">
        <v>3394</v>
      </c>
      <c r="AP950" t="s">
        <v>3394</v>
      </c>
      <c r="AQ950" t="s">
        <v>3394</v>
      </c>
      <c r="AR950" t="s">
        <v>3394</v>
      </c>
      <c r="AS950" t="s">
        <v>3394</v>
      </c>
      <c r="AT950" t="s">
        <v>3394</v>
      </c>
      <c r="AU950" t="s">
        <v>3394</v>
      </c>
      <c r="AV950" t="s">
        <v>3394</v>
      </c>
      <c r="AW950" t="s">
        <v>3394</v>
      </c>
      <c r="AX950" t="s">
        <v>3394</v>
      </c>
      <c r="AZ950" t="s">
        <v>3394</v>
      </c>
    </row>
    <row r="951" spans="1:52" x14ac:dyDescent="0.3">
      <c r="A951" s="1" t="s">
        <v>5322</v>
      </c>
      <c r="B951" t="s">
        <v>5323</v>
      </c>
      <c r="C951" t="s">
        <v>643</v>
      </c>
      <c r="D951" t="s">
        <v>3428</v>
      </c>
      <c r="F951" t="s">
        <v>3393</v>
      </c>
      <c r="G951" t="s">
        <v>3394</v>
      </c>
      <c r="H951" t="s">
        <v>3394</v>
      </c>
      <c r="I951" t="s">
        <v>10501</v>
      </c>
      <c r="J951" t="s">
        <v>3395</v>
      </c>
      <c r="K951" t="s">
        <v>3394</v>
      </c>
      <c r="L951" t="s">
        <v>3396</v>
      </c>
      <c r="Q951">
        <v>1</v>
      </c>
      <c r="R951" t="s">
        <v>3397</v>
      </c>
      <c r="AE951" t="s">
        <v>3394</v>
      </c>
      <c r="AK951" t="s">
        <v>3394</v>
      </c>
      <c r="AL951" t="s">
        <v>3394</v>
      </c>
      <c r="AM951" t="s">
        <v>3394</v>
      </c>
      <c r="AN951" t="s">
        <v>3394</v>
      </c>
      <c r="AO951" t="s">
        <v>3394</v>
      </c>
      <c r="AP951" t="s">
        <v>3394</v>
      </c>
      <c r="AQ951" t="s">
        <v>3394</v>
      </c>
      <c r="AR951" t="s">
        <v>3394</v>
      </c>
      <c r="AS951" t="s">
        <v>3394</v>
      </c>
      <c r="AT951" t="s">
        <v>3394</v>
      </c>
      <c r="AU951" t="s">
        <v>3394</v>
      </c>
      <c r="AV951" t="s">
        <v>3394</v>
      </c>
      <c r="AW951" t="s">
        <v>3394</v>
      </c>
      <c r="AX951" t="s">
        <v>3394</v>
      </c>
      <c r="AZ951" t="s">
        <v>3394</v>
      </c>
    </row>
    <row r="952" spans="1:52" x14ac:dyDescent="0.3">
      <c r="A952" s="1" t="s">
        <v>5324</v>
      </c>
      <c r="B952" t="s">
        <v>5325</v>
      </c>
      <c r="C952" t="s">
        <v>643</v>
      </c>
      <c r="D952" t="s">
        <v>3428</v>
      </c>
      <c r="F952" t="s">
        <v>3393</v>
      </c>
      <c r="G952" t="s">
        <v>3394</v>
      </c>
      <c r="H952" t="s">
        <v>3394</v>
      </c>
      <c r="I952" t="s">
        <v>10502</v>
      </c>
      <c r="J952" t="s">
        <v>3395</v>
      </c>
      <c r="K952" t="s">
        <v>3394</v>
      </c>
      <c r="L952" t="s">
        <v>3396</v>
      </c>
      <c r="Q952">
        <v>1</v>
      </c>
      <c r="R952" t="s">
        <v>3397</v>
      </c>
      <c r="AE952" t="s">
        <v>3394</v>
      </c>
      <c r="AK952" t="s">
        <v>3394</v>
      </c>
      <c r="AL952" t="s">
        <v>3394</v>
      </c>
      <c r="AM952" t="s">
        <v>3394</v>
      </c>
      <c r="AN952" t="s">
        <v>3394</v>
      </c>
      <c r="AO952" t="s">
        <v>3394</v>
      </c>
      <c r="AP952" t="s">
        <v>3394</v>
      </c>
      <c r="AQ952" t="s">
        <v>3394</v>
      </c>
      <c r="AR952" t="s">
        <v>3394</v>
      </c>
      <c r="AS952" t="s">
        <v>3394</v>
      </c>
      <c r="AT952" t="s">
        <v>3394</v>
      </c>
      <c r="AU952" t="s">
        <v>3394</v>
      </c>
      <c r="AV952" t="s">
        <v>3394</v>
      </c>
      <c r="AW952" t="s">
        <v>3394</v>
      </c>
      <c r="AX952" t="s">
        <v>3394</v>
      </c>
      <c r="AZ952" t="s">
        <v>3394</v>
      </c>
    </row>
    <row r="953" spans="1:52" x14ac:dyDescent="0.3">
      <c r="A953" s="1" t="s">
        <v>5326</v>
      </c>
      <c r="B953" t="s">
        <v>5327</v>
      </c>
      <c r="C953" t="s">
        <v>643</v>
      </c>
      <c r="D953" t="s">
        <v>3428</v>
      </c>
      <c r="F953" t="s">
        <v>3393</v>
      </c>
      <c r="G953" t="s">
        <v>3394</v>
      </c>
      <c r="H953" t="s">
        <v>3394</v>
      </c>
      <c r="I953" t="s">
        <v>10503</v>
      </c>
      <c r="J953" t="s">
        <v>3395</v>
      </c>
      <c r="K953" t="s">
        <v>3394</v>
      </c>
      <c r="L953" t="s">
        <v>3396</v>
      </c>
      <c r="Q953">
        <v>1</v>
      </c>
      <c r="R953" t="s">
        <v>3397</v>
      </c>
      <c r="AE953" t="s">
        <v>3394</v>
      </c>
      <c r="AK953" t="s">
        <v>3394</v>
      </c>
      <c r="AL953" t="s">
        <v>3394</v>
      </c>
      <c r="AM953" t="s">
        <v>3394</v>
      </c>
      <c r="AN953" t="s">
        <v>3394</v>
      </c>
      <c r="AO953" t="s">
        <v>3394</v>
      </c>
      <c r="AP953" t="s">
        <v>3394</v>
      </c>
      <c r="AQ953" t="s">
        <v>3394</v>
      </c>
      <c r="AR953" t="s">
        <v>3394</v>
      </c>
      <c r="AS953" t="s">
        <v>3394</v>
      </c>
      <c r="AT953" t="s">
        <v>3394</v>
      </c>
      <c r="AU953" t="s">
        <v>3394</v>
      </c>
      <c r="AV953" t="s">
        <v>3394</v>
      </c>
      <c r="AW953" t="s">
        <v>3394</v>
      </c>
      <c r="AX953" t="s">
        <v>3394</v>
      </c>
      <c r="AZ953" t="s">
        <v>3394</v>
      </c>
    </row>
    <row r="954" spans="1:52" x14ac:dyDescent="0.3">
      <c r="A954" s="1" t="s">
        <v>5328</v>
      </c>
      <c r="B954" t="s">
        <v>5329</v>
      </c>
      <c r="C954" t="s">
        <v>643</v>
      </c>
      <c r="D954" t="s">
        <v>3428</v>
      </c>
      <c r="F954" t="s">
        <v>3393</v>
      </c>
      <c r="G954" t="s">
        <v>3394</v>
      </c>
      <c r="H954" t="s">
        <v>3394</v>
      </c>
      <c r="I954" t="s">
        <v>5330</v>
      </c>
      <c r="J954" t="s">
        <v>3395</v>
      </c>
      <c r="K954" t="s">
        <v>3394</v>
      </c>
      <c r="L954" t="s">
        <v>3396</v>
      </c>
      <c r="Q954">
        <v>1</v>
      </c>
      <c r="R954" t="s">
        <v>3397</v>
      </c>
      <c r="AE954" t="s">
        <v>3394</v>
      </c>
      <c r="AK954" t="s">
        <v>3394</v>
      </c>
      <c r="AL954" t="s">
        <v>3394</v>
      </c>
      <c r="AM954" t="s">
        <v>3394</v>
      </c>
      <c r="AN954" t="s">
        <v>3394</v>
      </c>
      <c r="AO954" t="s">
        <v>3394</v>
      </c>
      <c r="AP954" t="s">
        <v>3394</v>
      </c>
      <c r="AQ954" t="s">
        <v>3394</v>
      </c>
      <c r="AR954" t="s">
        <v>3394</v>
      </c>
      <c r="AS954" t="s">
        <v>3394</v>
      </c>
      <c r="AT954" t="s">
        <v>3394</v>
      </c>
      <c r="AU954" t="s">
        <v>3394</v>
      </c>
      <c r="AV954" t="s">
        <v>3394</v>
      </c>
      <c r="AW954" t="s">
        <v>3394</v>
      </c>
      <c r="AX954" t="s">
        <v>3394</v>
      </c>
      <c r="AZ954" t="s">
        <v>3394</v>
      </c>
    </row>
    <row r="955" spans="1:52" x14ac:dyDescent="0.3">
      <c r="A955" s="1" t="s">
        <v>5331</v>
      </c>
      <c r="B955" t="s">
        <v>5332</v>
      </c>
      <c r="C955" t="s">
        <v>643</v>
      </c>
      <c r="D955" t="s">
        <v>3428</v>
      </c>
      <c r="F955" t="s">
        <v>3393</v>
      </c>
      <c r="G955" t="s">
        <v>3394</v>
      </c>
      <c r="H955" t="s">
        <v>3394</v>
      </c>
      <c r="I955" t="s">
        <v>5333</v>
      </c>
      <c r="J955" t="s">
        <v>3395</v>
      </c>
      <c r="K955" t="s">
        <v>3394</v>
      </c>
      <c r="L955" t="s">
        <v>3396</v>
      </c>
      <c r="Q955">
        <v>1</v>
      </c>
      <c r="R955" t="s">
        <v>3397</v>
      </c>
      <c r="AE955" t="s">
        <v>3394</v>
      </c>
      <c r="AK955" t="s">
        <v>3394</v>
      </c>
      <c r="AL955" t="s">
        <v>3394</v>
      </c>
      <c r="AM955" t="s">
        <v>3394</v>
      </c>
      <c r="AN955" t="s">
        <v>3394</v>
      </c>
      <c r="AO955" t="s">
        <v>3394</v>
      </c>
      <c r="AP955" t="s">
        <v>3394</v>
      </c>
      <c r="AQ955" t="s">
        <v>3394</v>
      </c>
      <c r="AR955" t="s">
        <v>3394</v>
      </c>
      <c r="AS955" t="s">
        <v>3394</v>
      </c>
      <c r="AT955" t="s">
        <v>3394</v>
      </c>
      <c r="AU955" t="s">
        <v>3394</v>
      </c>
      <c r="AV955" t="s">
        <v>3394</v>
      </c>
      <c r="AW955" t="s">
        <v>3394</v>
      </c>
      <c r="AX955" t="s">
        <v>3394</v>
      </c>
      <c r="AZ955" t="s">
        <v>3394</v>
      </c>
    </row>
    <row r="956" spans="1:52" x14ac:dyDescent="0.3">
      <c r="A956" s="1" t="s">
        <v>5334</v>
      </c>
      <c r="B956" t="s">
        <v>5335</v>
      </c>
      <c r="C956" t="s">
        <v>643</v>
      </c>
      <c r="D956" t="s">
        <v>3428</v>
      </c>
      <c r="F956" t="s">
        <v>3393</v>
      </c>
      <c r="G956" t="s">
        <v>3393</v>
      </c>
      <c r="H956" t="s">
        <v>3394</v>
      </c>
      <c r="I956" t="s">
        <v>5330</v>
      </c>
      <c r="J956" t="s">
        <v>3395</v>
      </c>
      <c r="K956" t="s">
        <v>3394</v>
      </c>
      <c r="L956" t="s">
        <v>3396</v>
      </c>
      <c r="Q956">
        <v>1</v>
      </c>
      <c r="R956" t="s">
        <v>3397</v>
      </c>
      <c r="AE956" t="s">
        <v>3394</v>
      </c>
      <c r="AK956" t="s">
        <v>3394</v>
      </c>
      <c r="AL956" t="s">
        <v>3394</v>
      </c>
      <c r="AM956" t="s">
        <v>3394</v>
      </c>
      <c r="AN956" t="s">
        <v>3394</v>
      </c>
      <c r="AO956" t="s">
        <v>3394</v>
      </c>
      <c r="AP956" t="s">
        <v>3394</v>
      </c>
      <c r="AQ956" t="s">
        <v>3394</v>
      </c>
      <c r="AR956" t="s">
        <v>3394</v>
      </c>
      <c r="AS956" t="s">
        <v>3394</v>
      </c>
      <c r="AT956" t="s">
        <v>3394</v>
      </c>
      <c r="AU956" t="s">
        <v>3394</v>
      </c>
      <c r="AV956" t="s">
        <v>3394</v>
      </c>
      <c r="AW956" t="s">
        <v>3394</v>
      </c>
      <c r="AX956" t="s">
        <v>3394</v>
      </c>
      <c r="AZ956" t="s">
        <v>3394</v>
      </c>
    </row>
    <row r="957" spans="1:52" x14ac:dyDescent="0.3">
      <c r="A957" s="1" t="s">
        <v>5336</v>
      </c>
      <c r="B957" t="s">
        <v>5337</v>
      </c>
      <c r="C957" t="s">
        <v>643</v>
      </c>
      <c r="D957" t="s">
        <v>3428</v>
      </c>
      <c r="F957" t="s">
        <v>3393</v>
      </c>
      <c r="G957" t="s">
        <v>3393</v>
      </c>
      <c r="H957" t="s">
        <v>3394</v>
      </c>
      <c r="I957" t="s">
        <v>10504</v>
      </c>
      <c r="J957" t="s">
        <v>3395</v>
      </c>
      <c r="K957" t="s">
        <v>3394</v>
      </c>
      <c r="L957" t="s">
        <v>3396</v>
      </c>
      <c r="Q957">
        <v>1</v>
      </c>
      <c r="R957" t="s">
        <v>3397</v>
      </c>
      <c r="AE957" t="s">
        <v>3394</v>
      </c>
      <c r="AK957" t="s">
        <v>3394</v>
      </c>
      <c r="AL957" t="s">
        <v>3394</v>
      </c>
      <c r="AM957" t="s">
        <v>3394</v>
      </c>
      <c r="AN957" t="s">
        <v>3394</v>
      </c>
      <c r="AO957" t="s">
        <v>3394</v>
      </c>
      <c r="AP957" t="s">
        <v>3394</v>
      </c>
      <c r="AQ957" t="s">
        <v>3394</v>
      </c>
      <c r="AR957" t="s">
        <v>3394</v>
      </c>
      <c r="AS957" t="s">
        <v>3394</v>
      </c>
      <c r="AT957" t="s">
        <v>3394</v>
      </c>
      <c r="AU957" t="s">
        <v>3394</v>
      </c>
      <c r="AV957" t="s">
        <v>3394</v>
      </c>
      <c r="AW957" t="s">
        <v>3394</v>
      </c>
      <c r="AX957" t="s">
        <v>3394</v>
      </c>
      <c r="AZ957" t="s">
        <v>3394</v>
      </c>
    </row>
    <row r="958" spans="1:52" x14ac:dyDescent="0.3">
      <c r="A958" s="1" t="s">
        <v>5338</v>
      </c>
      <c r="B958" t="s">
        <v>5339</v>
      </c>
      <c r="C958" t="s">
        <v>643</v>
      </c>
      <c r="D958" t="s">
        <v>3428</v>
      </c>
      <c r="F958" t="s">
        <v>3393</v>
      </c>
      <c r="G958" t="s">
        <v>3393</v>
      </c>
      <c r="H958" t="s">
        <v>3394</v>
      </c>
      <c r="I958" t="s">
        <v>10504</v>
      </c>
      <c r="J958" t="s">
        <v>3395</v>
      </c>
      <c r="K958" t="s">
        <v>3394</v>
      </c>
      <c r="L958" t="s">
        <v>3396</v>
      </c>
      <c r="Q958">
        <v>1</v>
      </c>
      <c r="R958" t="s">
        <v>3397</v>
      </c>
      <c r="AE958" t="s">
        <v>3394</v>
      </c>
      <c r="AK958" t="s">
        <v>3394</v>
      </c>
      <c r="AL958" t="s">
        <v>3394</v>
      </c>
      <c r="AM958" t="s">
        <v>3394</v>
      </c>
      <c r="AN958" t="s">
        <v>3394</v>
      </c>
      <c r="AO958" t="s">
        <v>3394</v>
      </c>
      <c r="AP958" t="s">
        <v>3394</v>
      </c>
      <c r="AQ958" t="s">
        <v>3394</v>
      </c>
      <c r="AR958" t="s">
        <v>3394</v>
      </c>
      <c r="AS958" t="s">
        <v>3394</v>
      </c>
      <c r="AT958" t="s">
        <v>3394</v>
      </c>
      <c r="AU958" t="s">
        <v>3394</v>
      </c>
      <c r="AV958" t="s">
        <v>3394</v>
      </c>
      <c r="AW958" t="s">
        <v>3394</v>
      </c>
      <c r="AX958" t="s">
        <v>3394</v>
      </c>
      <c r="AZ958" t="s">
        <v>3394</v>
      </c>
    </row>
    <row r="959" spans="1:52" x14ac:dyDescent="0.3">
      <c r="A959" s="1" t="s">
        <v>5340</v>
      </c>
      <c r="B959" t="s">
        <v>5341</v>
      </c>
      <c r="C959" t="s">
        <v>643</v>
      </c>
      <c r="D959" t="s">
        <v>3428</v>
      </c>
      <c r="F959" t="s">
        <v>3393</v>
      </c>
      <c r="G959" t="s">
        <v>3393</v>
      </c>
      <c r="H959" t="s">
        <v>3394</v>
      </c>
      <c r="I959" t="s">
        <v>5342</v>
      </c>
      <c r="J959" t="s">
        <v>3395</v>
      </c>
      <c r="K959" t="s">
        <v>3394</v>
      </c>
      <c r="L959" t="s">
        <v>3396</v>
      </c>
      <c r="Q959">
        <v>1</v>
      </c>
      <c r="R959" t="s">
        <v>3397</v>
      </c>
      <c r="AE959" t="s">
        <v>3394</v>
      </c>
      <c r="AK959" t="s">
        <v>3394</v>
      </c>
      <c r="AL959" t="s">
        <v>3394</v>
      </c>
      <c r="AM959" t="s">
        <v>3394</v>
      </c>
      <c r="AN959" t="s">
        <v>3394</v>
      </c>
      <c r="AO959" t="s">
        <v>3394</v>
      </c>
      <c r="AP959" t="s">
        <v>3394</v>
      </c>
      <c r="AQ959" t="s">
        <v>3394</v>
      </c>
      <c r="AR959" t="s">
        <v>3394</v>
      </c>
      <c r="AS959" t="s">
        <v>3394</v>
      </c>
      <c r="AT959" t="s">
        <v>3394</v>
      </c>
      <c r="AU959" t="s">
        <v>3394</v>
      </c>
      <c r="AV959" t="s">
        <v>3394</v>
      </c>
      <c r="AW959" t="s">
        <v>3394</v>
      </c>
      <c r="AX959" t="s">
        <v>3394</v>
      </c>
      <c r="AZ959" t="s">
        <v>3394</v>
      </c>
    </row>
    <row r="960" spans="1:52" x14ac:dyDescent="0.3">
      <c r="A960" s="1" t="s">
        <v>5343</v>
      </c>
      <c r="B960" t="s">
        <v>5344</v>
      </c>
      <c r="C960" t="s">
        <v>643</v>
      </c>
      <c r="D960" t="s">
        <v>3428</v>
      </c>
      <c r="F960" t="s">
        <v>3393</v>
      </c>
      <c r="G960" t="s">
        <v>3394</v>
      </c>
      <c r="H960" t="s">
        <v>3394</v>
      </c>
      <c r="I960" t="s">
        <v>11339</v>
      </c>
      <c r="J960" t="s">
        <v>3395</v>
      </c>
      <c r="K960" t="s">
        <v>3394</v>
      </c>
      <c r="L960" t="s">
        <v>3396</v>
      </c>
      <c r="Q960">
        <v>1</v>
      </c>
      <c r="R960" t="s">
        <v>3397</v>
      </c>
      <c r="AE960" t="s">
        <v>3394</v>
      </c>
      <c r="AK960" t="s">
        <v>3394</v>
      </c>
      <c r="AL960" t="s">
        <v>3394</v>
      </c>
      <c r="AM960" t="s">
        <v>3394</v>
      </c>
      <c r="AN960" t="s">
        <v>3394</v>
      </c>
      <c r="AO960" t="s">
        <v>3394</v>
      </c>
      <c r="AP960" t="s">
        <v>3394</v>
      </c>
      <c r="AQ960" t="s">
        <v>3394</v>
      </c>
      <c r="AR960" t="s">
        <v>3394</v>
      </c>
      <c r="AS960" t="s">
        <v>3394</v>
      </c>
      <c r="AT960" t="s">
        <v>3394</v>
      </c>
      <c r="AU960" t="s">
        <v>3394</v>
      </c>
      <c r="AV960" t="s">
        <v>3394</v>
      </c>
      <c r="AW960" t="s">
        <v>3394</v>
      </c>
      <c r="AX960" t="s">
        <v>3394</v>
      </c>
      <c r="AZ960" t="s">
        <v>3394</v>
      </c>
    </row>
    <row r="961" spans="1:52" x14ac:dyDescent="0.3">
      <c r="A961" s="1" t="s">
        <v>3478</v>
      </c>
      <c r="B961" t="s">
        <v>5345</v>
      </c>
      <c r="C961" t="s">
        <v>643</v>
      </c>
      <c r="D961" t="s">
        <v>3428</v>
      </c>
      <c r="F961" t="s">
        <v>3393</v>
      </c>
      <c r="G961" t="s">
        <v>3394</v>
      </c>
      <c r="H961" t="s">
        <v>3394</v>
      </c>
      <c r="I961" t="s">
        <v>5330</v>
      </c>
      <c r="J961" t="s">
        <v>3395</v>
      </c>
      <c r="K961" t="s">
        <v>3394</v>
      </c>
      <c r="L961" t="s">
        <v>3396</v>
      </c>
      <c r="Q961">
        <v>1</v>
      </c>
      <c r="R961" t="s">
        <v>3397</v>
      </c>
      <c r="AE961" t="s">
        <v>3394</v>
      </c>
      <c r="AK961" t="s">
        <v>3394</v>
      </c>
      <c r="AL961" t="s">
        <v>3394</v>
      </c>
      <c r="AM961" t="s">
        <v>3394</v>
      </c>
      <c r="AN961" t="s">
        <v>3394</v>
      </c>
      <c r="AO961" t="s">
        <v>3394</v>
      </c>
      <c r="AP961" t="s">
        <v>3394</v>
      </c>
      <c r="AQ961" t="s">
        <v>3394</v>
      </c>
      <c r="AR961" t="s">
        <v>3394</v>
      </c>
      <c r="AS961" t="s">
        <v>3394</v>
      </c>
      <c r="AT961" t="s">
        <v>3394</v>
      </c>
      <c r="AU961" t="s">
        <v>3394</v>
      </c>
      <c r="AV961" t="s">
        <v>3394</v>
      </c>
      <c r="AW961" t="s">
        <v>3394</v>
      </c>
      <c r="AX961" t="s">
        <v>3394</v>
      </c>
      <c r="AZ961" t="s">
        <v>3394</v>
      </c>
    </row>
    <row r="962" spans="1:52" x14ac:dyDescent="0.3">
      <c r="A962" s="1" t="s">
        <v>3485</v>
      </c>
      <c r="B962" t="s">
        <v>5346</v>
      </c>
      <c r="C962" t="s">
        <v>643</v>
      </c>
      <c r="D962" t="s">
        <v>3428</v>
      </c>
      <c r="F962" t="s">
        <v>3393</v>
      </c>
      <c r="G962" t="s">
        <v>3394</v>
      </c>
      <c r="H962" t="s">
        <v>3394</v>
      </c>
      <c r="I962" t="s">
        <v>10503</v>
      </c>
      <c r="J962" t="s">
        <v>3395</v>
      </c>
      <c r="K962" t="s">
        <v>3394</v>
      </c>
      <c r="L962" t="s">
        <v>3396</v>
      </c>
      <c r="Q962">
        <v>1</v>
      </c>
      <c r="R962" t="s">
        <v>3397</v>
      </c>
      <c r="AE962" t="s">
        <v>3394</v>
      </c>
      <c r="AK962" t="s">
        <v>3394</v>
      </c>
      <c r="AL962" t="s">
        <v>3394</v>
      </c>
      <c r="AM962" t="s">
        <v>3394</v>
      </c>
      <c r="AN962" t="s">
        <v>3394</v>
      </c>
      <c r="AO962" t="s">
        <v>3394</v>
      </c>
      <c r="AP962" t="s">
        <v>3394</v>
      </c>
      <c r="AQ962" t="s">
        <v>3394</v>
      </c>
      <c r="AR962" t="s">
        <v>3394</v>
      </c>
      <c r="AS962" t="s">
        <v>3394</v>
      </c>
      <c r="AT962" t="s">
        <v>3394</v>
      </c>
      <c r="AU962" t="s">
        <v>3394</v>
      </c>
      <c r="AV962" t="s">
        <v>3394</v>
      </c>
      <c r="AW962" t="s">
        <v>3394</v>
      </c>
      <c r="AX962" t="s">
        <v>3394</v>
      </c>
      <c r="AZ962" t="s">
        <v>3394</v>
      </c>
    </row>
    <row r="963" spans="1:52" x14ac:dyDescent="0.3">
      <c r="A963" s="1" t="s">
        <v>5347</v>
      </c>
      <c r="B963" t="s">
        <v>5348</v>
      </c>
      <c r="C963" t="s">
        <v>643</v>
      </c>
      <c r="D963" t="s">
        <v>3428</v>
      </c>
      <c r="F963" t="s">
        <v>3393</v>
      </c>
      <c r="G963" t="s">
        <v>3394</v>
      </c>
      <c r="H963" t="s">
        <v>3394</v>
      </c>
      <c r="I963" t="s">
        <v>9609</v>
      </c>
      <c r="J963" t="s">
        <v>3395</v>
      </c>
      <c r="K963" t="s">
        <v>3394</v>
      </c>
      <c r="L963" t="s">
        <v>3396</v>
      </c>
      <c r="Q963">
        <v>1</v>
      </c>
      <c r="R963" t="s">
        <v>3397</v>
      </c>
      <c r="AE963" t="s">
        <v>3394</v>
      </c>
      <c r="AK963" t="s">
        <v>3394</v>
      </c>
      <c r="AL963" t="s">
        <v>3394</v>
      </c>
      <c r="AM963" t="s">
        <v>3394</v>
      </c>
      <c r="AN963" t="s">
        <v>3394</v>
      </c>
      <c r="AO963" t="s">
        <v>3394</v>
      </c>
      <c r="AP963" t="s">
        <v>3394</v>
      </c>
      <c r="AQ963" t="s">
        <v>3394</v>
      </c>
      <c r="AR963" t="s">
        <v>3394</v>
      </c>
      <c r="AS963" t="s">
        <v>3394</v>
      </c>
      <c r="AT963" t="s">
        <v>3394</v>
      </c>
      <c r="AU963" t="s">
        <v>3394</v>
      </c>
      <c r="AV963" t="s">
        <v>3394</v>
      </c>
      <c r="AW963" t="s">
        <v>3394</v>
      </c>
      <c r="AX963" t="s">
        <v>3394</v>
      </c>
      <c r="AZ963" t="s">
        <v>3394</v>
      </c>
    </row>
    <row r="964" spans="1:52" x14ac:dyDescent="0.3">
      <c r="A964" s="1" t="s">
        <v>5349</v>
      </c>
      <c r="B964" t="s">
        <v>5350</v>
      </c>
      <c r="C964" t="s">
        <v>643</v>
      </c>
      <c r="D964" t="s">
        <v>3428</v>
      </c>
      <c r="F964" t="s">
        <v>3393</v>
      </c>
      <c r="G964" t="s">
        <v>3394</v>
      </c>
      <c r="H964" t="s">
        <v>3394</v>
      </c>
      <c r="I964" t="s">
        <v>9610</v>
      </c>
      <c r="J964" t="s">
        <v>3395</v>
      </c>
      <c r="K964" t="s">
        <v>3394</v>
      </c>
      <c r="L964" t="s">
        <v>3396</v>
      </c>
      <c r="Q964">
        <v>1</v>
      </c>
      <c r="R964" t="s">
        <v>3397</v>
      </c>
      <c r="AE964" t="s">
        <v>3394</v>
      </c>
      <c r="AK964" t="s">
        <v>3394</v>
      </c>
      <c r="AL964" t="s">
        <v>3394</v>
      </c>
      <c r="AM964" t="s">
        <v>3394</v>
      </c>
      <c r="AN964" t="s">
        <v>3394</v>
      </c>
      <c r="AO964" t="s">
        <v>3394</v>
      </c>
      <c r="AP964" t="s">
        <v>3394</v>
      </c>
      <c r="AQ964" t="s">
        <v>3394</v>
      </c>
      <c r="AR964" t="s">
        <v>3394</v>
      </c>
      <c r="AS964" t="s">
        <v>3394</v>
      </c>
      <c r="AT964" t="s">
        <v>3394</v>
      </c>
      <c r="AU964" t="s">
        <v>3394</v>
      </c>
      <c r="AV964" t="s">
        <v>3394</v>
      </c>
      <c r="AW964" t="s">
        <v>3394</v>
      </c>
      <c r="AX964" t="s">
        <v>3394</v>
      </c>
      <c r="AZ964" t="s">
        <v>3394</v>
      </c>
    </row>
    <row r="965" spans="1:52" x14ac:dyDescent="0.3">
      <c r="A965" s="1" t="s">
        <v>9611</v>
      </c>
      <c r="B965" t="s">
        <v>9612</v>
      </c>
      <c r="C965" t="s">
        <v>643</v>
      </c>
      <c r="D965" t="s">
        <v>3428</v>
      </c>
      <c r="F965" t="s">
        <v>3393</v>
      </c>
      <c r="G965" t="s">
        <v>3394</v>
      </c>
      <c r="H965" t="s">
        <v>3394</v>
      </c>
      <c r="I965" t="s">
        <v>10499</v>
      </c>
      <c r="J965" t="s">
        <v>3395</v>
      </c>
      <c r="K965" t="s">
        <v>3394</v>
      </c>
      <c r="L965" t="s">
        <v>3396</v>
      </c>
      <c r="Q965">
        <v>1</v>
      </c>
      <c r="R965" t="s">
        <v>3397</v>
      </c>
      <c r="AE965" t="s">
        <v>3394</v>
      </c>
      <c r="AK965" t="s">
        <v>3394</v>
      </c>
      <c r="AL965" t="s">
        <v>3394</v>
      </c>
      <c r="AM965" t="s">
        <v>3394</v>
      </c>
      <c r="AN965" t="s">
        <v>3394</v>
      </c>
      <c r="AO965" t="s">
        <v>3394</v>
      </c>
      <c r="AP965" t="s">
        <v>3394</v>
      </c>
      <c r="AQ965" t="s">
        <v>3394</v>
      </c>
      <c r="AR965" t="s">
        <v>3394</v>
      </c>
      <c r="AS965" t="s">
        <v>3394</v>
      </c>
      <c r="AT965" t="s">
        <v>3394</v>
      </c>
      <c r="AU965" t="s">
        <v>3394</v>
      </c>
      <c r="AV965" t="s">
        <v>3394</v>
      </c>
      <c r="AW965" t="s">
        <v>3394</v>
      </c>
      <c r="AX965" t="s">
        <v>3394</v>
      </c>
      <c r="AZ965" t="s">
        <v>3394</v>
      </c>
    </row>
    <row r="966" spans="1:52" x14ac:dyDescent="0.3">
      <c r="A966" s="1" t="s">
        <v>9613</v>
      </c>
      <c r="B966" t="s">
        <v>9614</v>
      </c>
      <c r="C966" t="s">
        <v>643</v>
      </c>
      <c r="D966" t="s">
        <v>3428</v>
      </c>
      <c r="F966" t="s">
        <v>3393</v>
      </c>
      <c r="G966" t="s">
        <v>3394</v>
      </c>
      <c r="H966" t="s">
        <v>3394</v>
      </c>
      <c r="I966" t="s">
        <v>10498</v>
      </c>
      <c r="J966" t="s">
        <v>3395</v>
      </c>
      <c r="K966" t="s">
        <v>3394</v>
      </c>
      <c r="L966" t="s">
        <v>3396</v>
      </c>
      <c r="Q966">
        <v>1</v>
      </c>
      <c r="R966" t="s">
        <v>3397</v>
      </c>
      <c r="AE966" t="s">
        <v>3394</v>
      </c>
      <c r="AK966" t="s">
        <v>3394</v>
      </c>
      <c r="AL966" t="s">
        <v>3394</v>
      </c>
      <c r="AM966" t="s">
        <v>3394</v>
      </c>
      <c r="AN966" t="s">
        <v>3394</v>
      </c>
      <c r="AO966" t="s">
        <v>3394</v>
      </c>
      <c r="AP966" t="s">
        <v>3394</v>
      </c>
      <c r="AQ966" t="s">
        <v>3394</v>
      </c>
      <c r="AR966" t="s">
        <v>3394</v>
      </c>
      <c r="AS966" t="s">
        <v>3394</v>
      </c>
      <c r="AT966" t="s">
        <v>3394</v>
      </c>
      <c r="AU966" t="s">
        <v>3394</v>
      </c>
      <c r="AV966" t="s">
        <v>3394</v>
      </c>
      <c r="AW966" t="s">
        <v>3394</v>
      </c>
      <c r="AX966" t="s">
        <v>3394</v>
      </c>
      <c r="AZ966" t="s">
        <v>3394</v>
      </c>
    </row>
    <row r="967" spans="1:52" x14ac:dyDescent="0.3">
      <c r="A967" s="1" t="s">
        <v>5351</v>
      </c>
      <c r="B967" t="s">
        <v>5352</v>
      </c>
      <c r="C967" t="s">
        <v>643</v>
      </c>
      <c r="D967" t="s">
        <v>3428</v>
      </c>
      <c r="F967" t="s">
        <v>3393</v>
      </c>
      <c r="G967" t="s">
        <v>3394</v>
      </c>
      <c r="H967" t="s">
        <v>3394</v>
      </c>
      <c r="I967" t="s">
        <v>9887</v>
      </c>
      <c r="J967" t="s">
        <v>3395</v>
      </c>
      <c r="K967" t="s">
        <v>3394</v>
      </c>
      <c r="L967" t="s">
        <v>3396</v>
      </c>
      <c r="Q967">
        <v>1</v>
      </c>
      <c r="R967" t="s">
        <v>3397</v>
      </c>
      <c r="AE967" t="s">
        <v>3394</v>
      </c>
      <c r="AK967" t="s">
        <v>3394</v>
      </c>
      <c r="AL967" t="s">
        <v>3394</v>
      </c>
      <c r="AM967" t="s">
        <v>3394</v>
      </c>
      <c r="AN967" t="s">
        <v>3394</v>
      </c>
      <c r="AO967" t="s">
        <v>3394</v>
      </c>
      <c r="AP967" t="s">
        <v>3394</v>
      </c>
      <c r="AQ967" t="s">
        <v>3394</v>
      </c>
      <c r="AR967" t="s">
        <v>3394</v>
      </c>
      <c r="AS967" t="s">
        <v>3394</v>
      </c>
      <c r="AT967" t="s">
        <v>3394</v>
      </c>
      <c r="AU967" t="s">
        <v>3394</v>
      </c>
      <c r="AV967" t="s">
        <v>3394</v>
      </c>
      <c r="AW967" t="s">
        <v>3394</v>
      </c>
      <c r="AX967" t="s">
        <v>3394</v>
      </c>
      <c r="AZ967" t="s">
        <v>3394</v>
      </c>
    </row>
    <row r="968" spans="1:52" x14ac:dyDescent="0.3">
      <c r="A968" s="1" t="s">
        <v>9580</v>
      </c>
      <c r="B968" t="s">
        <v>9581</v>
      </c>
      <c r="C968" t="s">
        <v>643</v>
      </c>
      <c r="D968" t="s">
        <v>3428</v>
      </c>
      <c r="F968" t="s">
        <v>3393</v>
      </c>
      <c r="G968" t="s">
        <v>3394</v>
      </c>
      <c r="H968" t="s">
        <v>3394</v>
      </c>
      <c r="I968" t="s">
        <v>11340</v>
      </c>
      <c r="J968" t="s">
        <v>3395</v>
      </c>
      <c r="K968" t="s">
        <v>3394</v>
      </c>
      <c r="L968" t="s">
        <v>3396</v>
      </c>
      <c r="Q968">
        <v>1</v>
      </c>
      <c r="R968" t="s">
        <v>3397</v>
      </c>
      <c r="AE968" t="s">
        <v>3394</v>
      </c>
      <c r="AK968" t="s">
        <v>3394</v>
      </c>
      <c r="AL968" t="s">
        <v>3394</v>
      </c>
      <c r="AM968" t="s">
        <v>3394</v>
      </c>
      <c r="AN968" t="s">
        <v>3394</v>
      </c>
      <c r="AO968" t="s">
        <v>3394</v>
      </c>
      <c r="AP968" t="s">
        <v>3394</v>
      </c>
      <c r="AQ968" t="s">
        <v>3394</v>
      </c>
      <c r="AR968" t="s">
        <v>3394</v>
      </c>
      <c r="AS968" t="s">
        <v>3394</v>
      </c>
      <c r="AT968" t="s">
        <v>3394</v>
      </c>
      <c r="AU968" t="s">
        <v>3394</v>
      </c>
      <c r="AV968" t="s">
        <v>3394</v>
      </c>
      <c r="AW968" t="s">
        <v>3394</v>
      </c>
      <c r="AX968" t="s">
        <v>3394</v>
      </c>
      <c r="AZ968" t="s">
        <v>3394</v>
      </c>
    </row>
    <row r="969" spans="1:52" x14ac:dyDescent="0.3">
      <c r="A969" s="1" t="s">
        <v>9591</v>
      </c>
      <c r="B969" t="s">
        <v>9592</v>
      </c>
      <c r="C969" t="s">
        <v>643</v>
      </c>
      <c r="D969" t="s">
        <v>3428</v>
      </c>
      <c r="F969" t="s">
        <v>3393</v>
      </c>
      <c r="G969" t="s">
        <v>3394</v>
      </c>
      <c r="H969" t="s">
        <v>3394</v>
      </c>
      <c r="I969" t="s">
        <v>10505</v>
      </c>
      <c r="J969" t="s">
        <v>3395</v>
      </c>
      <c r="K969" t="s">
        <v>3394</v>
      </c>
      <c r="L969" t="s">
        <v>3396</v>
      </c>
      <c r="Q969">
        <v>1</v>
      </c>
      <c r="R969" t="s">
        <v>3397</v>
      </c>
      <c r="AE969" t="s">
        <v>3394</v>
      </c>
      <c r="AK969" t="s">
        <v>3394</v>
      </c>
      <c r="AL969" t="s">
        <v>3394</v>
      </c>
      <c r="AM969" t="s">
        <v>3394</v>
      </c>
      <c r="AN969" t="s">
        <v>3394</v>
      </c>
      <c r="AO969" t="s">
        <v>3394</v>
      </c>
      <c r="AP969" t="s">
        <v>3394</v>
      </c>
      <c r="AQ969" t="s">
        <v>3394</v>
      </c>
      <c r="AR969" t="s">
        <v>3394</v>
      </c>
      <c r="AS969" t="s">
        <v>3394</v>
      </c>
      <c r="AT969" t="s">
        <v>3394</v>
      </c>
      <c r="AU969" t="s">
        <v>3394</v>
      </c>
      <c r="AV969" t="s">
        <v>3394</v>
      </c>
      <c r="AW969" t="s">
        <v>3394</v>
      </c>
      <c r="AX969" t="s">
        <v>3394</v>
      </c>
      <c r="AZ969" t="s">
        <v>3394</v>
      </c>
    </row>
    <row r="970" spans="1:52" x14ac:dyDescent="0.3">
      <c r="A970" s="1" t="s">
        <v>9888</v>
      </c>
      <c r="B970" t="s">
        <v>9889</v>
      </c>
      <c r="C970" t="s">
        <v>643</v>
      </c>
      <c r="D970" t="s">
        <v>3428</v>
      </c>
      <c r="F970" t="s">
        <v>3393</v>
      </c>
      <c r="G970" t="s">
        <v>3394</v>
      </c>
      <c r="H970" t="s">
        <v>3394</v>
      </c>
      <c r="I970" t="s">
        <v>9890</v>
      </c>
      <c r="J970" t="s">
        <v>3395</v>
      </c>
      <c r="K970" t="s">
        <v>3394</v>
      </c>
      <c r="L970" t="s">
        <v>3396</v>
      </c>
      <c r="Q970">
        <v>1</v>
      </c>
      <c r="R970" t="s">
        <v>3397</v>
      </c>
      <c r="AE970" t="s">
        <v>3394</v>
      </c>
      <c r="AK970" t="s">
        <v>3394</v>
      </c>
      <c r="AL970" t="s">
        <v>3394</v>
      </c>
      <c r="AM970" t="s">
        <v>3394</v>
      </c>
      <c r="AN970" t="s">
        <v>3394</v>
      </c>
      <c r="AO970" t="s">
        <v>3394</v>
      </c>
      <c r="AP970" t="s">
        <v>3394</v>
      </c>
      <c r="AQ970" t="s">
        <v>3394</v>
      </c>
      <c r="AR970" t="s">
        <v>3394</v>
      </c>
      <c r="AS970" t="s">
        <v>3394</v>
      </c>
      <c r="AT970" t="s">
        <v>3394</v>
      </c>
      <c r="AU970" t="s">
        <v>3394</v>
      </c>
      <c r="AV970" t="s">
        <v>3394</v>
      </c>
      <c r="AW970" t="s">
        <v>3394</v>
      </c>
      <c r="AX970" t="s">
        <v>3394</v>
      </c>
      <c r="AZ970" t="s">
        <v>3394</v>
      </c>
    </row>
    <row r="971" spans="1:52" x14ac:dyDescent="0.3">
      <c r="A971" s="1" t="s">
        <v>9856</v>
      </c>
      <c r="B971" t="s">
        <v>9857</v>
      </c>
      <c r="C971" t="s">
        <v>643</v>
      </c>
      <c r="D971" t="s">
        <v>3428</v>
      </c>
      <c r="F971" t="s">
        <v>3393</v>
      </c>
      <c r="G971" t="s">
        <v>3394</v>
      </c>
      <c r="H971" t="s">
        <v>3394</v>
      </c>
      <c r="I971" t="s">
        <v>9858</v>
      </c>
      <c r="J971" t="s">
        <v>3395</v>
      </c>
      <c r="K971" t="s">
        <v>3394</v>
      </c>
      <c r="L971" t="s">
        <v>3396</v>
      </c>
      <c r="Q971">
        <v>1</v>
      </c>
      <c r="R971" t="s">
        <v>3397</v>
      </c>
      <c r="AE971" t="s">
        <v>3394</v>
      </c>
      <c r="AK971" t="s">
        <v>3394</v>
      </c>
      <c r="AL971" t="s">
        <v>3394</v>
      </c>
      <c r="AM971" t="s">
        <v>3394</v>
      </c>
      <c r="AN971" t="s">
        <v>3394</v>
      </c>
      <c r="AO971" t="s">
        <v>3394</v>
      </c>
      <c r="AP971" t="s">
        <v>3394</v>
      </c>
      <c r="AQ971" t="s">
        <v>3394</v>
      </c>
      <c r="AR971" t="s">
        <v>3394</v>
      </c>
      <c r="AS971" t="s">
        <v>3394</v>
      </c>
      <c r="AT971" t="s">
        <v>3394</v>
      </c>
      <c r="AU971" t="s">
        <v>3394</v>
      </c>
      <c r="AV971" t="s">
        <v>3394</v>
      </c>
      <c r="AW971" t="s">
        <v>3394</v>
      </c>
      <c r="AX971" t="s">
        <v>3394</v>
      </c>
      <c r="AZ971" t="s">
        <v>3394</v>
      </c>
    </row>
    <row r="972" spans="1:52" x14ac:dyDescent="0.3">
      <c r="A972" s="1" t="s">
        <v>10506</v>
      </c>
      <c r="B972" t="s">
        <v>10507</v>
      </c>
      <c r="C972" t="s">
        <v>643</v>
      </c>
      <c r="D972" t="s">
        <v>3428</v>
      </c>
      <c r="F972" t="s">
        <v>3393</v>
      </c>
      <c r="G972" t="s">
        <v>3394</v>
      </c>
      <c r="H972" t="s">
        <v>3394</v>
      </c>
      <c r="I972" t="s">
        <v>10508</v>
      </c>
      <c r="J972" t="s">
        <v>3395</v>
      </c>
      <c r="K972" t="s">
        <v>3394</v>
      </c>
      <c r="L972" t="s">
        <v>3396</v>
      </c>
      <c r="Q972">
        <v>1</v>
      </c>
      <c r="R972" t="s">
        <v>3397</v>
      </c>
      <c r="AE972" t="s">
        <v>3394</v>
      </c>
      <c r="AK972" t="s">
        <v>3394</v>
      </c>
      <c r="AL972" t="s">
        <v>3394</v>
      </c>
      <c r="AM972" t="s">
        <v>3394</v>
      </c>
      <c r="AN972" t="s">
        <v>3394</v>
      </c>
      <c r="AO972" t="s">
        <v>3394</v>
      </c>
      <c r="AP972" t="s">
        <v>3394</v>
      </c>
      <c r="AQ972" t="s">
        <v>3394</v>
      </c>
      <c r="AR972" t="s">
        <v>3394</v>
      </c>
      <c r="AS972" t="s">
        <v>3394</v>
      </c>
      <c r="AT972" t="s">
        <v>3394</v>
      </c>
      <c r="AU972" t="s">
        <v>3394</v>
      </c>
      <c r="AV972" t="s">
        <v>3394</v>
      </c>
      <c r="AW972" t="s">
        <v>3394</v>
      </c>
      <c r="AX972" t="s">
        <v>3394</v>
      </c>
      <c r="AZ972" t="s">
        <v>3394</v>
      </c>
    </row>
    <row r="973" spans="1:52" x14ac:dyDescent="0.3">
      <c r="A973" s="1" t="s">
        <v>10509</v>
      </c>
      <c r="B973" t="s">
        <v>10510</v>
      </c>
      <c r="C973" t="s">
        <v>643</v>
      </c>
      <c r="D973" t="s">
        <v>3428</v>
      </c>
      <c r="F973" t="s">
        <v>3393</v>
      </c>
      <c r="G973" t="s">
        <v>3394</v>
      </c>
      <c r="H973" t="s">
        <v>3394</v>
      </c>
      <c r="I973" t="s">
        <v>10511</v>
      </c>
      <c r="J973" t="s">
        <v>3395</v>
      </c>
      <c r="K973" t="s">
        <v>3394</v>
      </c>
      <c r="L973" t="s">
        <v>3396</v>
      </c>
      <c r="Q973">
        <v>1</v>
      </c>
      <c r="R973" t="s">
        <v>3397</v>
      </c>
      <c r="AE973" t="s">
        <v>3394</v>
      </c>
      <c r="AK973" t="s">
        <v>3394</v>
      </c>
      <c r="AL973" t="s">
        <v>3394</v>
      </c>
      <c r="AM973" t="s">
        <v>3394</v>
      </c>
      <c r="AN973" t="s">
        <v>3394</v>
      </c>
      <c r="AO973" t="s">
        <v>3394</v>
      </c>
      <c r="AP973" t="s">
        <v>3394</v>
      </c>
      <c r="AQ973" t="s">
        <v>3394</v>
      </c>
      <c r="AR973" t="s">
        <v>3394</v>
      </c>
      <c r="AS973" t="s">
        <v>3394</v>
      </c>
      <c r="AT973" t="s">
        <v>3394</v>
      </c>
      <c r="AU973" t="s">
        <v>3394</v>
      </c>
      <c r="AV973" t="s">
        <v>3394</v>
      </c>
      <c r="AW973" t="s">
        <v>3394</v>
      </c>
      <c r="AX973" t="s">
        <v>3394</v>
      </c>
      <c r="AZ973" t="s">
        <v>3394</v>
      </c>
    </row>
    <row r="974" spans="1:52" x14ac:dyDescent="0.3">
      <c r="A974" s="1" t="s">
        <v>10512</v>
      </c>
      <c r="B974" t="s">
        <v>10513</v>
      </c>
      <c r="C974" t="s">
        <v>643</v>
      </c>
      <c r="D974" t="s">
        <v>3428</v>
      </c>
      <c r="F974" t="s">
        <v>3393</v>
      </c>
      <c r="G974" t="s">
        <v>3394</v>
      </c>
      <c r="H974" t="s">
        <v>3394</v>
      </c>
      <c r="I974" t="s">
        <v>10514</v>
      </c>
      <c r="J974" t="s">
        <v>3395</v>
      </c>
      <c r="K974" t="s">
        <v>3394</v>
      </c>
      <c r="L974" t="s">
        <v>3396</v>
      </c>
      <c r="Q974">
        <v>1</v>
      </c>
      <c r="R974" t="s">
        <v>3397</v>
      </c>
      <c r="AE974" t="s">
        <v>3394</v>
      </c>
      <c r="AK974" t="s">
        <v>3394</v>
      </c>
      <c r="AL974" t="s">
        <v>3394</v>
      </c>
      <c r="AM974" t="s">
        <v>3394</v>
      </c>
      <c r="AN974" t="s">
        <v>3394</v>
      </c>
      <c r="AO974" t="s">
        <v>3394</v>
      </c>
      <c r="AP974" t="s">
        <v>3394</v>
      </c>
      <c r="AQ974" t="s">
        <v>3394</v>
      </c>
      <c r="AR974" t="s">
        <v>3394</v>
      </c>
      <c r="AS974" t="s">
        <v>3394</v>
      </c>
      <c r="AT974" t="s">
        <v>3394</v>
      </c>
      <c r="AU974" t="s">
        <v>3394</v>
      </c>
      <c r="AV974" t="s">
        <v>3394</v>
      </c>
      <c r="AW974" t="s">
        <v>3394</v>
      </c>
      <c r="AX974" t="s">
        <v>3394</v>
      </c>
      <c r="AZ974" t="s">
        <v>3394</v>
      </c>
    </row>
    <row r="975" spans="1:52" x14ac:dyDescent="0.3">
      <c r="A975" s="1" t="s">
        <v>10515</v>
      </c>
      <c r="B975" t="s">
        <v>10516</v>
      </c>
      <c r="C975" t="s">
        <v>643</v>
      </c>
      <c r="D975" t="s">
        <v>3428</v>
      </c>
      <c r="F975" t="s">
        <v>3393</v>
      </c>
      <c r="G975" t="s">
        <v>3394</v>
      </c>
      <c r="H975" t="s">
        <v>3394</v>
      </c>
      <c r="I975" t="s">
        <v>10517</v>
      </c>
      <c r="J975" t="s">
        <v>3395</v>
      </c>
      <c r="K975" t="s">
        <v>3394</v>
      </c>
      <c r="L975" t="s">
        <v>3396</v>
      </c>
      <c r="Q975">
        <v>1</v>
      </c>
      <c r="R975" t="s">
        <v>3397</v>
      </c>
      <c r="AE975" t="s">
        <v>3394</v>
      </c>
      <c r="AK975" t="s">
        <v>3394</v>
      </c>
      <c r="AL975" t="s">
        <v>3394</v>
      </c>
      <c r="AM975" t="s">
        <v>3394</v>
      </c>
      <c r="AN975" t="s">
        <v>3394</v>
      </c>
      <c r="AO975" t="s">
        <v>3394</v>
      </c>
      <c r="AP975" t="s">
        <v>3394</v>
      </c>
      <c r="AQ975" t="s">
        <v>3394</v>
      </c>
      <c r="AR975" t="s">
        <v>3394</v>
      </c>
      <c r="AS975" t="s">
        <v>3394</v>
      </c>
      <c r="AT975" t="s">
        <v>3394</v>
      </c>
      <c r="AU975" t="s">
        <v>3394</v>
      </c>
      <c r="AV975" t="s">
        <v>3394</v>
      </c>
      <c r="AW975" t="s">
        <v>3394</v>
      </c>
      <c r="AX975" t="s">
        <v>3394</v>
      </c>
      <c r="AZ975" t="s">
        <v>3394</v>
      </c>
    </row>
    <row r="976" spans="1:52" x14ac:dyDescent="0.3">
      <c r="A976" s="1" t="s">
        <v>10518</v>
      </c>
      <c r="B976" t="s">
        <v>10519</v>
      </c>
      <c r="C976" t="s">
        <v>643</v>
      </c>
      <c r="D976" t="s">
        <v>3428</v>
      </c>
      <c r="F976" t="s">
        <v>3393</v>
      </c>
      <c r="G976" t="s">
        <v>3394</v>
      </c>
      <c r="H976" t="s">
        <v>3394</v>
      </c>
      <c r="I976" t="s">
        <v>10520</v>
      </c>
      <c r="J976" t="s">
        <v>3395</v>
      </c>
      <c r="K976" t="s">
        <v>3394</v>
      </c>
      <c r="L976" t="s">
        <v>3396</v>
      </c>
      <c r="Q976">
        <v>1</v>
      </c>
      <c r="R976" t="s">
        <v>3397</v>
      </c>
      <c r="AE976" t="s">
        <v>3394</v>
      </c>
      <c r="AK976" t="s">
        <v>3394</v>
      </c>
      <c r="AL976" t="s">
        <v>3394</v>
      </c>
      <c r="AM976" t="s">
        <v>3394</v>
      </c>
      <c r="AN976" t="s">
        <v>3394</v>
      </c>
      <c r="AO976" t="s">
        <v>3394</v>
      </c>
      <c r="AP976" t="s">
        <v>3394</v>
      </c>
      <c r="AQ976" t="s">
        <v>3394</v>
      </c>
      <c r="AR976" t="s">
        <v>3394</v>
      </c>
      <c r="AS976" t="s">
        <v>3394</v>
      </c>
      <c r="AT976" t="s">
        <v>3394</v>
      </c>
      <c r="AU976" t="s">
        <v>3394</v>
      </c>
      <c r="AV976" t="s">
        <v>3394</v>
      </c>
      <c r="AW976" t="s">
        <v>3394</v>
      </c>
      <c r="AX976" t="s">
        <v>3394</v>
      </c>
      <c r="AZ976" t="s">
        <v>3394</v>
      </c>
    </row>
    <row r="977" spans="1:52" x14ac:dyDescent="0.3">
      <c r="A977" s="1" t="s">
        <v>10521</v>
      </c>
      <c r="B977" t="s">
        <v>10522</v>
      </c>
      <c r="C977" t="s">
        <v>643</v>
      </c>
      <c r="D977" t="s">
        <v>3428</v>
      </c>
      <c r="F977" t="s">
        <v>3393</v>
      </c>
      <c r="G977" t="s">
        <v>3394</v>
      </c>
      <c r="H977" t="s">
        <v>3394</v>
      </c>
      <c r="I977" t="s">
        <v>10523</v>
      </c>
      <c r="J977" t="s">
        <v>3395</v>
      </c>
      <c r="K977" t="s">
        <v>3394</v>
      </c>
      <c r="L977" t="s">
        <v>3396</v>
      </c>
      <c r="Q977">
        <v>1</v>
      </c>
      <c r="R977" t="s">
        <v>3397</v>
      </c>
      <c r="AE977" t="s">
        <v>3394</v>
      </c>
      <c r="AK977" t="s">
        <v>3394</v>
      </c>
      <c r="AL977" t="s">
        <v>3394</v>
      </c>
      <c r="AM977" t="s">
        <v>3394</v>
      </c>
      <c r="AN977" t="s">
        <v>3394</v>
      </c>
      <c r="AO977" t="s">
        <v>3394</v>
      </c>
      <c r="AP977" t="s">
        <v>3394</v>
      </c>
      <c r="AQ977" t="s">
        <v>3394</v>
      </c>
      <c r="AR977" t="s">
        <v>3394</v>
      </c>
      <c r="AS977" t="s">
        <v>3394</v>
      </c>
      <c r="AT977" t="s">
        <v>3394</v>
      </c>
      <c r="AU977" t="s">
        <v>3394</v>
      </c>
      <c r="AV977" t="s">
        <v>3394</v>
      </c>
      <c r="AW977" t="s">
        <v>3394</v>
      </c>
      <c r="AX977" t="s">
        <v>3394</v>
      </c>
      <c r="AZ977" t="s">
        <v>3394</v>
      </c>
    </row>
    <row r="978" spans="1:52" x14ac:dyDescent="0.3">
      <c r="A978" s="1" t="s">
        <v>10524</v>
      </c>
      <c r="B978" t="s">
        <v>10525</v>
      </c>
      <c r="C978" t="s">
        <v>643</v>
      </c>
      <c r="D978" t="s">
        <v>3428</v>
      </c>
      <c r="F978" t="s">
        <v>3393</v>
      </c>
      <c r="G978" t="s">
        <v>3394</v>
      </c>
      <c r="H978" t="s">
        <v>3394</v>
      </c>
      <c r="I978" t="s">
        <v>10526</v>
      </c>
      <c r="J978" t="s">
        <v>3395</v>
      </c>
      <c r="K978" t="s">
        <v>3394</v>
      </c>
      <c r="L978" t="s">
        <v>3396</v>
      </c>
      <c r="Q978">
        <v>1</v>
      </c>
      <c r="R978" t="s">
        <v>3397</v>
      </c>
      <c r="AE978" t="s">
        <v>3394</v>
      </c>
      <c r="AK978" t="s">
        <v>3394</v>
      </c>
      <c r="AL978" t="s">
        <v>3394</v>
      </c>
      <c r="AM978" t="s">
        <v>3394</v>
      </c>
      <c r="AN978" t="s">
        <v>3394</v>
      </c>
      <c r="AO978" t="s">
        <v>3394</v>
      </c>
      <c r="AP978" t="s">
        <v>3394</v>
      </c>
      <c r="AQ978" t="s">
        <v>3394</v>
      </c>
      <c r="AR978" t="s">
        <v>3394</v>
      </c>
      <c r="AS978" t="s">
        <v>3394</v>
      </c>
      <c r="AT978" t="s">
        <v>3394</v>
      </c>
      <c r="AU978" t="s">
        <v>3394</v>
      </c>
      <c r="AV978" t="s">
        <v>3394</v>
      </c>
      <c r="AW978" t="s">
        <v>3394</v>
      </c>
      <c r="AX978" t="s">
        <v>3394</v>
      </c>
      <c r="AZ978" t="s">
        <v>3394</v>
      </c>
    </row>
    <row r="979" spans="1:52" x14ac:dyDescent="0.3">
      <c r="A979" s="1" t="s">
        <v>10527</v>
      </c>
      <c r="B979" t="s">
        <v>10528</v>
      </c>
      <c r="C979" t="s">
        <v>643</v>
      </c>
      <c r="D979" t="s">
        <v>3428</v>
      </c>
      <c r="F979" t="s">
        <v>3393</v>
      </c>
      <c r="G979" t="s">
        <v>3394</v>
      </c>
      <c r="H979" t="s">
        <v>3394</v>
      </c>
      <c r="I979" t="s">
        <v>10529</v>
      </c>
      <c r="J979" t="s">
        <v>3395</v>
      </c>
      <c r="K979" t="s">
        <v>3394</v>
      </c>
      <c r="L979" t="s">
        <v>3396</v>
      </c>
      <c r="Q979">
        <v>1</v>
      </c>
      <c r="R979" t="s">
        <v>3397</v>
      </c>
      <c r="AE979" t="s">
        <v>3394</v>
      </c>
      <c r="AK979" t="s">
        <v>3394</v>
      </c>
      <c r="AL979" t="s">
        <v>3394</v>
      </c>
      <c r="AM979" t="s">
        <v>3394</v>
      </c>
      <c r="AN979" t="s">
        <v>3394</v>
      </c>
      <c r="AO979" t="s">
        <v>3394</v>
      </c>
      <c r="AP979" t="s">
        <v>3394</v>
      </c>
      <c r="AQ979" t="s">
        <v>3394</v>
      </c>
      <c r="AR979" t="s">
        <v>3394</v>
      </c>
      <c r="AS979" t="s">
        <v>3394</v>
      </c>
      <c r="AT979" t="s">
        <v>3394</v>
      </c>
      <c r="AU979" t="s">
        <v>3394</v>
      </c>
      <c r="AV979" t="s">
        <v>3394</v>
      </c>
      <c r="AW979" t="s">
        <v>3394</v>
      </c>
      <c r="AX979" t="s">
        <v>3394</v>
      </c>
      <c r="AZ979" t="s">
        <v>3394</v>
      </c>
    </row>
    <row r="980" spans="1:52" x14ac:dyDescent="0.3">
      <c r="A980" s="1" t="s">
        <v>10530</v>
      </c>
      <c r="B980" t="s">
        <v>10531</v>
      </c>
      <c r="C980" t="s">
        <v>643</v>
      </c>
      <c r="D980" t="s">
        <v>3428</v>
      </c>
      <c r="F980" t="s">
        <v>3393</v>
      </c>
      <c r="G980" t="s">
        <v>3394</v>
      </c>
      <c r="H980" t="s">
        <v>3394</v>
      </c>
      <c r="I980" t="s">
        <v>10532</v>
      </c>
      <c r="J980" t="s">
        <v>3395</v>
      </c>
      <c r="K980" t="s">
        <v>3394</v>
      </c>
      <c r="L980" t="s">
        <v>3396</v>
      </c>
      <c r="Q980">
        <v>1</v>
      </c>
      <c r="R980" t="s">
        <v>3397</v>
      </c>
      <c r="AE980" t="s">
        <v>3394</v>
      </c>
      <c r="AK980" t="s">
        <v>3394</v>
      </c>
      <c r="AL980" t="s">
        <v>3394</v>
      </c>
      <c r="AM980" t="s">
        <v>3394</v>
      </c>
      <c r="AN980" t="s">
        <v>3394</v>
      </c>
      <c r="AO980" t="s">
        <v>3394</v>
      </c>
      <c r="AP980" t="s">
        <v>3394</v>
      </c>
      <c r="AQ980" t="s">
        <v>3394</v>
      </c>
      <c r="AR980" t="s">
        <v>3394</v>
      </c>
      <c r="AS980" t="s">
        <v>3394</v>
      </c>
      <c r="AT980" t="s">
        <v>3394</v>
      </c>
      <c r="AU980" t="s">
        <v>3394</v>
      </c>
      <c r="AV980" t="s">
        <v>3394</v>
      </c>
      <c r="AW980" t="s">
        <v>3394</v>
      </c>
      <c r="AX980" t="s">
        <v>3394</v>
      </c>
      <c r="AZ980" t="s">
        <v>3394</v>
      </c>
    </row>
    <row r="981" spans="1:52" x14ac:dyDescent="0.3">
      <c r="A981" s="1" t="s">
        <v>10533</v>
      </c>
      <c r="B981" t="s">
        <v>10534</v>
      </c>
      <c r="C981" t="s">
        <v>643</v>
      </c>
      <c r="D981" t="s">
        <v>3428</v>
      </c>
      <c r="F981" t="s">
        <v>3393</v>
      </c>
      <c r="G981" t="s">
        <v>3394</v>
      </c>
      <c r="H981" t="s">
        <v>3394</v>
      </c>
      <c r="I981" t="s">
        <v>10535</v>
      </c>
      <c r="J981" t="s">
        <v>3395</v>
      </c>
      <c r="K981" t="s">
        <v>3394</v>
      </c>
      <c r="L981" t="s">
        <v>3396</v>
      </c>
      <c r="Q981">
        <v>1</v>
      </c>
      <c r="R981" t="s">
        <v>3397</v>
      </c>
      <c r="AE981" t="s">
        <v>3394</v>
      </c>
      <c r="AK981" t="s">
        <v>3394</v>
      </c>
      <c r="AL981" t="s">
        <v>3394</v>
      </c>
      <c r="AM981" t="s">
        <v>3394</v>
      </c>
      <c r="AN981" t="s">
        <v>3394</v>
      </c>
      <c r="AO981" t="s">
        <v>3394</v>
      </c>
      <c r="AP981" t="s">
        <v>3394</v>
      </c>
      <c r="AQ981" t="s">
        <v>3394</v>
      </c>
      <c r="AR981" t="s">
        <v>3394</v>
      </c>
      <c r="AS981" t="s">
        <v>3394</v>
      </c>
      <c r="AT981" t="s">
        <v>3394</v>
      </c>
      <c r="AU981" t="s">
        <v>3394</v>
      </c>
      <c r="AV981" t="s">
        <v>3394</v>
      </c>
      <c r="AW981" t="s">
        <v>3394</v>
      </c>
      <c r="AX981" t="s">
        <v>3394</v>
      </c>
      <c r="AZ981" t="s">
        <v>3394</v>
      </c>
    </row>
    <row r="982" spans="1:52" x14ac:dyDescent="0.3">
      <c r="A982" s="1" t="s">
        <v>10536</v>
      </c>
      <c r="B982" t="s">
        <v>10537</v>
      </c>
      <c r="C982" t="s">
        <v>643</v>
      </c>
      <c r="D982" t="s">
        <v>3428</v>
      </c>
      <c r="F982" t="s">
        <v>3393</v>
      </c>
      <c r="G982" t="s">
        <v>3394</v>
      </c>
      <c r="H982" t="s">
        <v>3394</v>
      </c>
      <c r="I982" t="s">
        <v>10538</v>
      </c>
      <c r="J982" t="s">
        <v>3395</v>
      </c>
      <c r="K982" t="s">
        <v>3394</v>
      </c>
      <c r="L982" t="s">
        <v>3396</v>
      </c>
      <c r="Q982">
        <v>1</v>
      </c>
      <c r="R982" t="s">
        <v>3397</v>
      </c>
      <c r="AE982" t="s">
        <v>3394</v>
      </c>
      <c r="AK982" t="s">
        <v>3394</v>
      </c>
      <c r="AL982" t="s">
        <v>3394</v>
      </c>
      <c r="AM982" t="s">
        <v>3394</v>
      </c>
      <c r="AN982" t="s">
        <v>3394</v>
      </c>
      <c r="AO982" t="s">
        <v>3394</v>
      </c>
      <c r="AP982" t="s">
        <v>3394</v>
      </c>
      <c r="AQ982" t="s">
        <v>3394</v>
      </c>
      <c r="AR982" t="s">
        <v>3394</v>
      </c>
      <c r="AS982" t="s">
        <v>3394</v>
      </c>
      <c r="AT982" t="s">
        <v>3394</v>
      </c>
      <c r="AU982" t="s">
        <v>3394</v>
      </c>
      <c r="AV982" t="s">
        <v>3394</v>
      </c>
      <c r="AW982" t="s">
        <v>3394</v>
      </c>
      <c r="AX982" t="s">
        <v>3394</v>
      </c>
      <c r="AZ982" t="s">
        <v>3394</v>
      </c>
    </row>
    <row r="983" spans="1:52" x14ac:dyDescent="0.3">
      <c r="A983" s="1" t="s">
        <v>10539</v>
      </c>
      <c r="B983" t="s">
        <v>10540</v>
      </c>
      <c r="C983" t="s">
        <v>643</v>
      </c>
      <c r="D983" t="s">
        <v>3428</v>
      </c>
      <c r="F983" t="s">
        <v>3393</v>
      </c>
      <c r="G983" t="s">
        <v>3394</v>
      </c>
      <c r="H983" t="s">
        <v>3394</v>
      </c>
      <c r="I983" t="s">
        <v>11341</v>
      </c>
      <c r="J983" t="s">
        <v>3395</v>
      </c>
      <c r="K983" t="s">
        <v>3394</v>
      </c>
      <c r="L983" t="s">
        <v>3396</v>
      </c>
      <c r="Q983">
        <v>1</v>
      </c>
      <c r="R983" t="s">
        <v>3397</v>
      </c>
      <c r="AE983" t="s">
        <v>3394</v>
      </c>
      <c r="AK983" t="s">
        <v>3394</v>
      </c>
      <c r="AL983" t="s">
        <v>3394</v>
      </c>
      <c r="AM983" t="s">
        <v>3394</v>
      </c>
      <c r="AN983" t="s">
        <v>3394</v>
      </c>
      <c r="AO983" t="s">
        <v>3394</v>
      </c>
      <c r="AP983" t="s">
        <v>3394</v>
      </c>
      <c r="AQ983" t="s">
        <v>3394</v>
      </c>
      <c r="AR983" t="s">
        <v>3394</v>
      </c>
      <c r="AS983" t="s">
        <v>3394</v>
      </c>
      <c r="AT983" t="s">
        <v>3394</v>
      </c>
      <c r="AU983" t="s">
        <v>3394</v>
      </c>
      <c r="AV983" t="s">
        <v>3394</v>
      </c>
      <c r="AW983" t="s">
        <v>3394</v>
      </c>
      <c r="AX983" t="s">
        <v>3394</v>
      </c>
      <c r="AZ983" t="s">
        <v>3394</v>
      </c>
    </row>
    <row r="984" spans="1:52" x14ac:dyDescent="0.3">
      <c r="A984" s="1" t="s">
        <v>10541</v>
      </c>
      <c r="B984" t="s">
        <v>10542</v>
      </c>
      <c r="C984" t="s">
        <v>643</v>
      </c>
      <c r="D984" t="s">
        <v>3428</v>
      </c>
      <c r="F984" t="s">
        <v>3393</v>
      </c>
      <c r="G984" t="s">
        <v>3394</v>
      </c>
      <c r="H984" t="s">
        <v>3394</v>
      </c>
      <c r="I984" t="s">
        <v>10543</v>
      </c>
      <c r="J984" t="s">
        <v>3395</v>
      </c>
      <c r="K984" t="s">
        <v>3394</v>
      </c>
      <c r="L984" t="s">
        <v>3396</v>
      </c>
      <c r="Q984">
        <v>1</v>
      </c>
      <c r="R984" t="s">
        <v>3397</v>
      </c>
      <c r="AE984" t="s">
        <v>3394</v>
      </c>
      <c r="AK984" t="s">
        <v>3394</v>
      </c>
      <c r="AL984" t="s">
        <v>3394</v>
      </c>
      <c r="AM984" t="s">
        <v>3394</v>
      </c>
      <c r="AN984" t="s">
        <v>3394</v>
      </c>
      <c r="AO984" t="s">
        <v>3394</v>
      </c>
      <c r="AP984" t="s">
        <v>3394</v>
      </c>
      <c r="AQ984" t="s">
        <v>3394</v>
      </c>
      <c r="AR984" t="s">
        <v>3394</v>
      </c>
      <c r="AS984" t="s">
        <v>3394</v>
      </c>
      <c r="AT984" t="s">
        <v>3394</v>
      </c>
      <c r="AU984" t="s">
        <v>3394</v>
      </c>
      <c r="AV984" t="s">
        <v>3394</v>
      </c>
      <c r="AW984" t="s">
        <v>3394</v>
      </c>
      <c r="AX984" t="s">
        <v>3394</v>
      </c>
      <c r="AZ984" t="s">
        <v>3394</v>
      </c>
    </row>
    <row r="985" spans="1:52" x14ac:dyDescent="0.3">
      <c r="A985" s="1" t="s">
        <v>10544</v>
      </c>
      <c r="B985" t="s">
        <v>10545</v>
      </c>
      <c r="C985" t="s">
        <v>643</v>
      </c>
      <c r="D985" t="s">
        <v>3428</v>
      </c>
      <c r="F985" t="s">
        <v>3393</v>
      </c>
      <c r="G985" t="s">
        <v>3394</v>
      </c>
      <c r="H985" t="s">
        <v>3394</v>
      </c>
      <c r="I985" t="s">
        <v>10546</v>
      </c>
      <c r="J985" t="s">
        <v>3395</v>
      </c>
      <c r="K985" t="s">
        <v>3394</v>
      </c>
      <c r="L985" t="s">
        <v>3396</v>
      </c>
      <c r="Q985">
        <v>1</v>
      </c>
      <c r="R985" t="s">
        <v>3397</v>
      </c>
      <c r="AE985" t="s">
        <v>3394</v>
      </c>
      <c r="AK985" t="s">
        <v>3394</v>
      </c>
      <c r="AL985" t="s">
        <v>3394</v>
      </c>
      <c r="AM985" t="s">
        <v>3394</v>
      </c>
      <c r="AN985" t="s">
        <v>3394</v>
      </c>
      <c r="AO985" t="s">
        <v>3394</v>
      </c>
      <c r="AP985" t="s">
        <v>3394</v>
      </c>
      <c r="AQ985" t="s">
        <v>3394</v>
      </c>
      <c r="AR985" t="s">
        <v>3394</v>
      </c>
      <c r="AS985" t="s">
        <v>3394</v>
      </c>
      <c r="AT985" t="s">
        <v>3394</v>
      </c>
      <c r="AU985" t="s">
        <v>3394</v>
      </c>
      <c r="AV985" t="s">
        <v>3394</v>
      </c>
      <c r="AW985" t="s">
        <v>3394</v>
      </c>
      <c r="AX985" t="s">
        <v>3394</v>
      </c>
      <c r="AZ985" t="s">
        <v>3394</v>
      </c>
    </row>
    <row r="986" spans="1:52" x14ac:dyDescent="0.3">
      <c r="A986" s="1" t="s">
        <v>10547</v>
      </c>
      <c r="B986" t="s">
        <v>10548</v>
      </c>
      <c r="C986" t="s">
        <v>643</v>
      </c>
      <c r="D986" t="s">
        <v>3428</v>
      </c>
      <c r="F986" t="s">
        <v>3393</v>
      </c>
      <c r="G986" t="s">
        <v>3394</v>
      </c>
      <c r="H986" t="s">
        <v>3394</v>
      </c>
      <c r="I986" t="s">
        <v>10549</v>
      </c>
      <c r="J986" t="s">
        <v>3395</v>
      </c>
      <c r="K986" t="s">
        <v>3394</v>
      </c>
      <c r="L986" t="s">
        <v>3396</v>
      </c>
      <c r="Q986">
        <v>1</v>
      </c>
      <c r="R986" t="s">
        <v>3397</v>
      </c>
      <c r="AE986" t="s">
        <v>3394</v>
      </c>
      <c r="AK986" t="s">
        <v>3394</v>
      </c>
      <c r="AL986" t="s">
        <v>3394</v>
      </c>
      <c r="AM986" t="s">
        <v>3394</v>
      </c>
      <c r="AN986" t="s">
        <v>3394</v>
      </c>
      <c r="AO986" t="s">
        <v>3394</v>
      </c>
      <c r="AP986" t="s">
        <v>3394</v>
      </c>
      <c r="AQ986" t="s">
        <v>3394</v>
      </c>
      <c r="AR986" t="s">
        <v>3394</v>
      </c>
      <c r="AS986" t="s">
        <v>3394</v>
      </c>
      <c r="AT986" t="s">
        <v>3394</v>
      </c>
      <c r="AU986" t="s">
        <v>3394</v>
      </c>
      <c r="AV986" t="s">
        <v>3394</v>
      </c>
      <c r="AW986" t="s">
        <v>3394</v>
      </c>
      <c r="AX986" t="s">
        <v>3394</v>
      </c>
      <c r="AZ986" t="s">
        <v>3394</v>
      </c>
    </row>
    <row r="987" spans="1:52" x14ac:dyDescent="0.3">
      <c r="A987" s="1" t="s">
        <v>10550</v>
      </c>
      <c r="B987" t="s">
        <v>10551</v>
      </c>
      <c r="C987" t="s">
        <v>643</v>
      </c>
      <c r="D987" t="s">
        <v>3428</v>
      </c>
      <c r="F987" t="s">
        <v>3393</v>
      </c>
      <c r="G987" t="s">
        <v>3394</v>
      </c>
      <c r="H987" t="s">
        <v>3394</v>
      </c>
      <c r="I987" t="s">
        <v>10549</v>
      </c>
      <c r="J987" t="s">
        <v>3395</v>
      </c>
      <c r="K987" t="s">
        <v>3394</v>
      </c>
      <c r="L987" t="s">
        <v>3396</v>
      </c>
      <c r="Q987">
        <v>1</v>
      </c>
      <c r="R987" t="s">
        <v>3397</v>
      </c>
      <c r="AE987" t="s">
        <v>3394</v>
      </c>
      <c r="AK987" t="s">
        <v>3394</v>
      </c>
      <c r="AL987" t="s">
        <v>3394</v>
      </c>
      <c r="AM987" t="s">
        <v>3394</v>
      </c>
      <c r="AN987" t="s">
        <v>3394</v>
      </c>
      <c r="AO987" t="s">
        <v>3394</v>
      </c>
      <c r="AP987" t="s">
        <v>3394</v>
      </c>
      <c r="AQ987" t="s">
        <v>3394</v>
      </c>
      <c r="AR987" t="s">
        <v>3394</v>
      </c>
      <c r="AS987" t="s">
        <v>3394</v>
      </c>
      <c r="AT987" t="s">
        <v>3394</v>
      </c>
      <c r="AU987" t="s">
        <v>3394</v>
      </c>
      <c r="AV987" t="s">
        <v>3394</v>
      </c>
      <c r="AW987" t="s">
        <v>3394</v>
      </c>
      <c r="AX987" t="s">
        <v>3394</v>
      </c>
      <c r="AZ987" t="s">
        <v>3394</v>
      </c>
    </row>
    <row r="988" spans="1:52" x14ac:dyDescent="0.3">
      <c r="A988" s="1" t="s">
        <v>10552</v>
      </c>
      <c r="B988" t="s">
        <v>10553</v>
      </c>
      <c r="C988" t="s">
        <v>643</v>
      </c>
      <c r="D988" t="s">
        <v>3428</v>
      </c>
      <c r="F988" t="s">
        <v>3393</v>
      </c>
      <c r="G988" t="s">
        <v>3394</v>
      </c>
      <c r="H988" t="s">
        <v>3394</v>
      </c>
      <c r="I988" t="s">
        <v>10549</v>
      </c>
      <c r="J988" t="s">
        <v>3395</v>
      </c>
      <c r="K988" t="s">
        <v>3394</v>
      </c>
      <c r="L988" t="s">
        <v>3396</v>
      </c>
      <c r="Q988">
        <v>1</v>
      </c>
      <c r="R988" t="s">
        <v>3397</v>
      </c>
      <c r="AE988" t="s">
        <v>3394</v>
      </c>
      <c r="AK988" t="s">
        <v>3394</v>
      </c>
      <c r="AL988" t="s">
        <v>3394</v>
      </c>
      <c r="AM988" t="s">
        <v>3394</v>
      </c>
      <c r="AN988" t="s">
        <v>3394</v>
      </c>
      <c r="AO988" t="s">
        <v>3394</v>
      </c>
      <c r="AP988" t="s">
        <v>3394</v>
      </c>
      <c r="AQ988" t="s">
        <v>3394</v>
      </c>
      <c r="AR988" t="s">
        <v>3394</v>
      </c>
      <c r="AS988" t="s">
        <v>3394</v>
      </c>
      <c r="AT988" t="s">
        <v>3394</v>
      </c>
      <c r="AU988" t="s">
        <v>3394</v>
      </c>
      <c r="AV988" t="s">
        <v>3394</v>
      </c>
      <c r="AW988" t="s">
        <v>3394</v>
      </c>
      <c r="AX988" t="s">
        <v>3394</v>
      </c>
      <c r="AZ988" t="s">
        <v>3394</v>
      </c>
    </row>
    <row r="989" spans="1:52" x14ac:dyDescent="0.3">
      <c r="A989" s="1" t="s">
        <v>10554</v>
      </c>
      <c r="B989" t="s">
        <v>10555</v>
      </c>
      <c r="C989" t="s">
        <v>643</v>
      </c>
      <c r="D989" t="s">
        <v>3428</v>
      </c>
      <c r="F989" t="s">
        <v>3393</v>
      </c>
      <c r="G989" t="s">
        <v>3394</v>
      </c>
      <c r="H989" t="s">
        <v>3394</v>
      </c>
      <c r="I989" t="s">
        <v>10556</v>
      </c>
      <c r="J989" t="s">
        <v>3395</v>
      </c>
      <c r="K989" t="s">
        <v>3394</v>
      </c>
      <c r="L989" t="s">
        <v>3396</v>
      </c>
      <c r="Q989">
        <v>1</v>
      </c>
      <c r="R989" t="s">
        <v>3397</v>
      </c>
      <c r="AE989" t="s">
        <v>3394</v>
      </c>
      <c r="AK989" t="s">
        <v>3394</v>
      </c>
      <c r="AL989" t="s">
        <v>3394</v>
      </c>
      <c r="AM989" t="s">
        <v>3394</v>
      </c>
      <c r="AN989" t="s">
        <v>3394</v>
      </c>
      <c r="AO989" t="s">
        <v>3394</v>
      </c>
      <c r="AP989" t="s">
        <v>3394</v>
      </c>
      <c r="AQ989" t="s">
        <v>3394</v>
      </c>
      <c r="AR989" t="s">
        <v>3394</v>
      </c>
      <c r="AS989" t="s">
        <v>3394</v>
      </c>
      <c r="AT989" t="s">
        <v>3394</v>
      </c>
      <c r="AU989" t="s">
        <v>3394</v>
      </c>
      <c r="AV989" t="s">
        <v>3394</v>
      </c>
      <c r="AW989" t="s">
        <v>3394</v>
      </c>
      <c r="AX989" t="s">
        <v>3394</v>
      </c>
      <c r="AZ989" t="s">
        <v>3394</v>
      </c>
    </row>
    <row r="990" spans="1:52" x14ac:dyDescent="0.3">
      <c r="A990" s="1" t="s">
        <v>10557</v>
      </c>
      <c r="B990" t="s">
        <v>10558</v>
      </c>
      <c r="C990" t="s">
        <v>643</v>
      </c>
      <c r="D990" t="s">
        <v>3428</v>
      </c>
      <c r="F990" t="s">
        <v>3393</v>
      </c>
      <c r="G990" t="s">
        <v>3394</v>
      </c>
      <c r="H990" t="s">
        <v>3394</v>
      </c>
      <c r="I990" t="s">
        <v>10556</v>
      </c>
      <c r="J990" t="s">
        <v>3395</v>
      </c>
      <c r="K990" t="s">
        <v>3394</v>
      </c>
      <c r="L990" t="s">
        <v>3396</v>
      </c>
      <c r="Q990">
        <v>1</v>
      </c>
      <c r="R990" t="s">
        <v>3397</v>
      </c>
      <c r="AE990" t="s">
        <v>3394</v>
      </c>
      <c r="AK990" t="s">
        <v>3394</v>
      </c>
      <c r="AL990" t="s">
        <v>3394</v>
      </c>
      <c r="AM990" t="s">
        <v>3394</v>
      </c>
      <c r="AN990" t="s">
        <v>3394</v>
      </c>
      <c r="AO990" t="s">
        <v>3394</v>
      </c>
      <c r="AP990" t="s">
        <v>3394</v>
      </c>
      <c r="AQ990" t="s">
        <v>3394</v>
      </c>
      <c r="AR990" t="s">
        <v>3394</v>
      </c>
      <c r="AS990" t="s">
        <v>3394</v>
      </c>
      <c r="AT990" t="s">
        <v>3394</v>
      </c>
      <c r="AU990" t="s">
        <v>3394</v>
      </c>
      <c r="AV990" t="s">
        <v>3394</v>
      </c>
      <c r="AW990" t="s">
        <v>3394</v>
      </c>
      <c r="AX990" t="s">
        <v>3394</v>
      </c>
      <c r="AZ990" t="s">
        <v>3394</v>
      </c>
    </row>
    <row r="991" spans="1:52" x14ac:dyDescent="0.3">
      <c r="A991" s="1" t="s">
        <v>11342</v>
      </c>
      <c r="B991" t="s">
        <v>11343</v>
      </c>
      <c r="C991" t="s">
        <v>643</v>
      </c>
      <c r="D991" t="s">
        <v>3428</v>
      </c>
      <c r="F991" t="s">
        <v>3393</v>
      </c>
      <c r="G991" t="s">
        <v>3394</v>
      </c>
      <c r="H991" t="s">
        <v>3394</v>
      </c>
      <c r="I991" t="s">
        <v>11344</v>
      </c>
      <c r="J991" t="s">
        <v>3395</v>
      </c>
      <c r="K991" t="s">
        <v>3394</v>
      </c>
      <c r="L991" t="s">
        <v>3396</v>
      </c>
      <c r="Q991">
        <v>1</v>
      </c>
      <c r="R991" t="s">
        <v>3397</v>
      </c>
      <c r="AE991" t="s">
        <v>3394</v>
      </c>
      <c r="AK991" t="s">
        <v>3394</v>
      </c>
      <c r="AL991" t="s">
        <v>3394</v>
      </c>
      <c r="AM991" t="s">
        <v>3394</v>
      </c>
      <c r="AN991" t="s">
        <v>3394</v>
      </c>
      <c r="AO991" t="s">
        <v>3394</v>
      </c>
      <c r="AP991" t="s">
        <v>3394</v>
      </c>
      <c r="AQ991" t="s">
        <v>3394</v>
      </c>
      <c r="AR991" t="s">
        <v>3394</v>
      </c>
      <c r="AS991" t="s">
        <v>3394</v>
      </c>
      <c r="AT991" t="s">
        <v>3394</v>
      </c>
      <c r="AU991" t="s">
        <v>3394</v>
      </c>
      <c r="AV991" t="s">
        <v>3394</v>
      </c>
      <c r="AW991" t="s">
        <v>3394</v>
      </c>
      <c r="AX991" t="s">
        <v>3394</v>
      </c>
      <c r="AZ991" t="s">
        <v>3394</v>
      </c>
    </row>
    <row r="992" spans="1:52" x14ac:dyDescent="0.3">
      <c r="A992" s="1" t="s">
        <v>5353</v>
      </c>
      <c r="B992" t="s">
        <v>5354</v>
      </c>
      <c r="C992" t="s">
        <v>643</v>
      </c>
      <c r="D992" t="s">
        <v>3428</v>
      </c>
      <c r="F992" t="s">
        <v>3393</v>
      </c>
      <c r="G992" t="s">
        <v>3394</v>
      </c>
      <c r="H992" t="s">
        <v>3394</v>
      </c>
      <c r="I992" t="s">
        <v>5355</v>
      </c>
      <c r="J992" t="s">
        <v>3395</v>
      </c>
      <c r="K992" t="s">
        <v>3394</v>
      </c>
      <c r="L992" t="s">
        <v>3396</v>
      </c>
      <c r="Q992">
        <v>1</v>
      </c>
      <c r="R992" t="s">
        <v>3397</v>
      </c>
      <c r="AE992" t="s">
        <v>3394</v>
      </c>
      <c r="AK992" t="s">
        <v>3394</v>
      </c>
      <c r="AL992" t="s">
        <v>3394</v>
      </c>
      <c r="AM992" t="s">
        <v>3394</v>
      </c>
      <c r="AN992" t="s">
        <v>3394</v>
      </c>
      <c r="AO992" t="s">
        <v>3394</v>
      </c>
      <c r="AP992" t="s">
        <v>3394</v>
      </c>
      <c r="AQ992" t="s">
        <v>3394</v>
      </c>
      <c r="AR992" t="s">
        <v>3394</v>
      </c>
      <c r="AS992" t="s">
        <v>3394</v>
      </c>
      <c r="AT992" t="s">
        <v>3394</v>
      </c>
      <c r="AU992" t="s">
        <v>3394</v>
      </c>
      <c r="AV992" t="s">
        <v>3394</v>
      </c>
      <c r="AW992" t="s">
        <v>3394</v>
      </c>
      <c r="AX992" t="s">
        <v>3394</v>
      </c>
      <c r="AZ992" t="s">
        <v>3394</v>
      </c>
    </row>
    <row r="993" spans="1:52" x14ac:dyDescent="0.3">
      <c r="A993" s="1" t="s">
        <v>5356</v>
      </c>
      <c r="B993" t="s">
        <v>5357</v>
      </c>
      <c r="C993" t="s">
        <v>643</v>
      </c>
      <c r="D993" t="s">
        <v>3428</v>
      </c>
      <c r="F993" t="s">
        <v>3393</v>
      </c>
      <c r="G993" t="s">
        <v>3394</v>
      </c>
      <c r="H993" t="s">
        <v>3394</v>
      </c>
      <c r="I993" t="s">
        <v>5358</v>
      </c>
      <c r="J993" t="s">
        <v>3395</v>
      </c>
      <c r="K993" t="s">
        <v>3394</v>
      </c>
      <c r="L993" t="s">
        <v>3396</v>
      </c>
      <c r="Q993">
        <v>1</v>
      </c>
      <c r="R993" t="s">
        <v>3397</v>
      </c>
      <c r="AE993" t="s">
        <v>3394</v>
      </c>
      <c r="AK993" t="s">
        <v>3394</v>
      </c>
      <c r="AL993" t="s">
        <v>3394</v>
      </c>
      <c r="AM993" t="s">
        <v>3394</v>
      </c>
      <c r="AN993" t="s">
        <v>3394</v>
      </c>
      <c r="AO993" t="s">
        <v>3394</v>
      </c>
      <c r="AP993" t="s">
        <v>3394</v>
      </c>
      <c r="AQ993" t="s">
        <v>3394</v>
      </c>
      <c r="AR993" t="s">
        <v>3394</v>
      </c>
      <c r="AS993" t="s">
        <v>3394</v>
      </c>
      <c r="AT993" t="s">
        <v>3394</v>
      </c>
      <c r="AU993" t="s">
        <v>3394</v>
      </c>
      <c r="AV993" t="s">
        <v>3394</v>
      </c>
      <c r="AW993" t="s">
        <v>3394</v>
      </c>
      <c r="AX993" t="s">
        <v>3394</v>
      </c>
      <c r="AZ993" t="s">
        <v>3394</v>
      </c>
    </row>
    <row r="994" spans="1:52" x14ac:dyDescent="0.3">
      <c r="A994" s="1" t="s">
        <v>5359</v>
      </c>
      <c r="B994" t="s">
        <v>5360</v>
      </c>
      <c r="C994" t="s">
        <v>643</v>
      </c>
      <c r="D994" t="s">
        <v>3428</v>
      </c>
      <c r="F994" t="s">
        <v>3393</v>
      </c>
      <c r="G994" t="s">
        <v>3394</v>
      </c>
      <c r="H994" t="s">
        <v>3394</v>
      </c>
      <c r="I994" t="s">
        <v>5358</v>
      </c>
      <c r="J994" t="s">
        <v>3395</v>
      </c>
      <c r="K994" t="s">
        <v>3394</v>
      </c>
      <c r="L994" t="s">
        <v>3396</v>
      </c>
      <c r="Q994">
        <v>1</v>
      </c>
      <c r="R994" t="s">
        <v>3397</v>
      </c>
      <c r="AE994" t="s">
        <v>3394</v>
      </c>
      <c r="AK994" t="s">
        <v>3394</v>
      </c>
      <c r="AL994" t="s">
        <v>3394</v>
      </c>
      <c r="AM994" t="s">
        <v>3394</v>
      </c>
      <c r="AN994" t="s">
        <v>3394</v>
      </c>
      <c r="AO994" t="s">
        <v>3394</v>
      </c>
      <c r="AP994" t="s">
        <v>3394</v>
      </c>
      <c r="AQ994" t="s">
        <v>3394</v>
      </c>
      <c r="AR994" t="s">
        <v>3394</v>
      </c>
      <c r="AS994" t="s">
        <v>3394</v>
      </c>
      <c r="AT994" t="s">
        <v>3394</v>
      </c>
      <c r="AU994" t="s">
        <v>3394</v>
      </c>
      <c r="AV994" t="s">
        <v>3394</v>
      </c>
      <c r="AW994" t="s">
        <v>3394</v>
      </c>
      <c r="AX994" t="s">
        <v>3394</v>
      </c>
      <c r="AZ994" t="s">
        <v>3394</v>
      </c>
    </row>
    <row r="995" spans="1:52" x14ac:dyDescent="0.3">
      <c r="A995" s="1" t="s">
        <v>5361</v>
      </c>
      <c r="B995" t="s">
        <v>5362</v>
      </c>
      <c r="C995" t="s">
        <v>643</v>
      </c>
      <c r="D995" t="s">
        <v>3428</v>
      </c>
      <c r="F995" t="s">
        <v>3393</v>
      </c>
      <c r="G995" t="s">
        <v>3394</v>
      </c>
      <c r="H995" t="s">
        <v>3394</v>
      </c>
      <c r="I995" t="s">
        <v>5355</v>
      </c>
      <c r="J995" t="s">
        <v>3395</v>
      </c>
      <c r="K995" t="s">
        <v>3394</v>
      </c>
      <c r="L995" t="s">
        <v>3396</v>
      </c>
      <c r="Q995">
        <v>1</v>
      </c>
      <c r="R995" t="s">
        <v>3397</v>
      </c>
      <c r="AE995" t="s">
        <v>3394</v>
      </c>
      <c r="AK995" t="s">
        <v>3394</v>
      </c>
      <c r="AL995" t="s">
        <v>3394</v>
      </c>
      <c r="AM995" t="s">
        <v>3394</v>
      </c>
      <c r="AN995" t="s">
        <v>3394</v>
      </c>
      <c r="AO995" t="s">
        <v>3394</v>
      </c>
      <c r="AP995" t="s">
        <v>3394</v>
      </c>
      <c r="AQ995" t="s">
        <v>3394</v>
      </c>
      <c r="AR995" t="s">
        <v>3394</v>
      </c>
      <c r="AS995" t="s">
        <v>3394</v>
      </c>
      <c r="AT995" t="s">
        <v>3394</v>
      </c>
      <c r="AU995" t="s">
        <v>3394</v>
      </c>
      <c r="AV995" t="s">
        <v>3394</v>
      </c>
      <c r="AW995" t="s">
        <v>3394</v>
      </c>
      <c r="AX995" t="s">
        <v>3394</v>
      </c>
      <c r="AZ995" t="s">
        <v>3394</v>
      </c>
    </row>
    <row r="996" spans="1:52" x14ac:dyDescent="0.3">
      <c r="A996" s="1" t="s">
        <v>3799</v>
      </c>
      <c r="B996" t="s">
        <v>3800</v>
      </c>
      <c r="C996" t="s">
        <v>643</v>
      </c>
      <c r="D996" t="s">
        <v>3428</v>
      </c>
      <c r="F996" t="s">
        <v>3393</v>
      </c>
      <c r="G996" t="s">
        <v>3394</v>
      </c>
      <c r="H996" t="s">
        <v>3394</v>
      </c>
      <c r="I996" t="s">
        <v>10559</v>
      </c>
      <c r="J996" t="s">
        <v>3395</v>
      </c>
      <c r="K996" t="s">
        <v>3394</v>
      </c>
      <c r="L996" t="s">
        <v>3396</v>
      </c>
      <c r="Q996">
        <v>1</v>
      </c>
      <c r="R996" t="s">
        <v>3397</v>
      </c>
      <c r="AE996" t="s">
        <v>3394</v>
      </c>
      <c r="AK996" t="s">
        <v>3394</v>
      </c>
      <c r="AL996" t="s">
        <v>3394</v>
      </c>
      <c r="AM996" t="s">
        <v>3394</v>
      </c>
      <c r="AN996" t="s">
        <v>3394</v>
      </c>
      <c r="AO996" t="s">
        <v>3394</v>
      </c>
      <c r="AP996" t="s">
        <v>3394</v>
      </c>
      <c r="AQ996" t="s">
        <v>3394</v>
      </c>
      <c r="AR996" t="s">
        <v>3394</v>
      </c>
      <c r="AS996" t="s">
        <v>3394</v>
      </c>
      <c r="AT996" t="s">
        <v>3394</v>
      </c>
      <c r="AU996" t="s">
        <v>3394</v>
      </c>
      <c r="AV996" t="s">
        <v>3394</v>
      </c>
      <c r="AW996" t="s">
        <v>3394</v>
      </c>
      <c r="AX996" t="s">
        <v>3394</v>
      </c>
      <c r="AZ996" t="s">
        <v>3394</v>
      </c>
    </row>
    <row r="997" spans="1:52" x14ac:dyDescent="0.3">
      <c r="A997" s="1" t="s">
        <v>5363</v>
      </c>
      <c r="B997" t="s">
        <v>5364</v>
      </c>
      <c r="C997" t="s">
        <v>643</v>
      </c>
      <c r="D997" t="s">
        <v>3428</v>
      </c>
      <c r="F997" t="s">
        <v>3393</v>
      </c>
      <c r="G997" t="s">
        <v>3394</v>
      </c>
      <c r="H997" t="s">
        <v>3394</v>
      </c>
      <c r="I997" t="s">
        <v>5365</v>
      </c>
      <c r="J997" t="s">
        <v>3395</v>
      </c>
      <c r="K997" t="s">
        <v>3394</v>
      </c>
      <c r="L997" t="s">
        <v>3396</v>
      </c>
      <c r="Q997">
        <v>1</v>
      </c>
      <c r="R997" t="s">
        <v>3397</v>
      </c>
      <c r="AE997" t="s">
        <v>3394</v>
      </c>
      <c r="AK997" t="s">
        <v>3394</v>
      </c>
      <c r="AL997" t="s">
        <v>3394</v>
      </c>
      <c r="AM997" t="s">
        <v>3394</v>
      </c>
      <c r="AN997" t="s">
        <v>3394</v>
      </c>
      <c r="AO997" t="s">
        <v>3394</v>
      </c>
      <c r="AP997" t="s">
        <v>3394</v>
      </c>
      <c r="AQ997" t="s">
        <v>3394</v>
      </c>
      <c r="AR997" t="s">
        <v>3394</v>
      </c>
      <c r="AS997" t="s">
        <v>3394</v>
      </c>
      <c r="AT997" t="s">
        <v>3394</v>
      </c>
      <c r="AU997" t="s">
        <v>3394</v>
      </c>
      <c r="AV997" t="s">
        <v>3394</v>
      </c>
      <c r="AW997" t="s">
        <v>3394</v>
      </c>
      <c r="AX997" t="s">
        <v>3394</v>
      </c>
      <c r="AZ997" t="s">
        <v>3394</v>
      </c>
    </row>
    <row r="998" spans="1:52" x14ac:dyDescent="0.3">
      <c r="A998" s="1" t="s">
        <v>5366</v>
      </c>
      <c r="B998" t="s">
        <v>5367</v>
      </c>
      <c r="C998" t="s">
        <v>643</v>
      </c>
      <c r="D998" t="s">
        <v>3428</v>
      </c>
      <c r="F998" t="s">
        <v>3393</v>
      </c>
      <c r="G998" t="s">
        <v>3394</v>
      </c>
      <c r="H998" t="s">
        <v>3394</v>
      </c>
      <c r="I998" t="s">
        <v>10559</v>
      </c>
      <c r="J998" t="s">
        <v>3395</v>
      </c>
      <c r="K998" t="s">
        <v>3394</v>
      </c>
      <c r="L998" t="s">
        <v>3396</v>
      </c>
      <c r="Q998">
        <v>1</v>
      </c>
      <c r="R998" t="s">
        <v>3397</v>
      </c>
      <c r="AE998" t="s">
        <v>3394</v>
      </c>
      <c r="AK998" t="s">
        <v>3394</v>
      </c>
      <c r="AL998" t="s">
        <v>3394</v>
      </c>
      <c r="AM998" t="s">
        <v>3394</v>
      </c>
      <c r="AN998" t="s">
        <v>3394</v>
      </c>
      <c r="AO998" t="s">
        <v>3394</v>
      </c>
      <c r="AP998" t="s">
        <v>3394</v>
      </c>
      <c r="AQ998" t="s">
        <v>3394</v>
      </c>
      <c r="AR998" t="s">
        <v>3394</v>
      </c>
      <c r="AS998" t="s">
        <v>3394</v>
      </c>
      <c r="AT998" t="s">
        <v>3394</v>
      </c>
      <c r="AU998" t="s">
        <v>3394</v>
      </c>
      <c r="AV998" t="s">
        <v>3394</v>
      </c>
      <c r="AW998" t="s">
        <v>3394</v>
      </c>
      <c r="AX998" t="s">
        <v>3394</v>
      </c>
      <c r="AZ998" t="s">
        <v>3394</v>
      </c>
    </row>
    <row r="999" spans="1:52" x14ac:dyDescent="0.3">
      <c r="A999" s="1" t="s">
        <v>5368</v>
      </c>
      <c r="B999" t="s">
        <v>5369</v>
      </c>
      <c r="C999" t="s">
        <v>643</v>
      </c>
      <c r="D999" t="s">
        <v>3428</v>
      </c>
      <c r="F999" t="s">
        <v>3393</v>
      </c>
      <c r="G999" t="s">
        <v>3393</v>
      </c>
      <c r="H999" t="s">
        <v>3394</v>
      </c>
      <c r="I999" t="s">
        <v>5370</v>
      </c>
      <c r="J999" t="s">
        <v>3395</v>
      </c>
      <c r="K999" t="s">
        <v>3394</v>
      </c>
      <c r="L999" t="s">
        <v>3396</v>
      </c>
      <c r="Q999">
        <v>1</v>
      </c>
      <c r="R999" t="s">
        <v>3397</v>
      </c>
      <c r="AE999" t="s">
        <v>3394</v>
      </c>
      <c r="AK999" t="s">
        <v>3394</v>
      </c>
      <c r="AL999" t="s">
        <v>3394</v>
      </c>
      <c r="AM999" t="s">
        <v>3394</v>
      </c>
      <c r="AN999" t="s">
        <v>3394</v>
      </c>
      <c r="AO999" t="s">
        <v>3394</v>
      </c>
      <c r="AP999" t="s">
        <v>3394</v>
      </c>
      <c r="AQ999" t="s">
        <v>3394</v>
      </c>
      <c r="AR999" t="s">
        <v>3394</v>
      </c>
      <c r="AS999" t="s">
        <v>3394</v>
      </c>
      <c r="AT999" t="s">
        <v>3394</v>
      </c>
      <c r="AU999" t="s">
        <v>3394</v>
      </c>
      <c r="AV999" t="s">
        <v>3394</v>
      </c>
      <c r="AW999" t="s">
        <v>3394</v>
      </c>
      <c r="AX999" t="s">
        <v>3394</v>
      </c>
      <c r="AZ999" t="s">
        <v>3394</v>
      </c>
    </row>
    <row r="1000" spans="1:52" x14ac:dyDescent="0.3">
      <c r="A1000" s="1" t="s">
        <v>10560</v>
      </c>
      <c r="B1000" t="s">
        <v>10561</v>
      </c>
      <c r="C1000" t="s">
        <v>643</v>
      </c>
      <c r="D1000" t="s">
        <v>3428</v>
      </c>
      <c r="F1000" t="s">
        <v>3393</v>
      </c>
      <c r="G1000" t="s">
        <v>3394</v>
      </c>
      <c r="H1000" t="s">
        <v>3394</v>
      </c>
      <c r="I1000" t="s">
        <v>11345</v>
      </c>
      <c r="J1000" t="s">
        <v>3395</v>
      </c>
      <c r="K1000" t="s">
        <v>3394</v>
      </c>
      <c r="L1000" t="s">
        <v>3396</v>
      </c>
      <c r="Q1000">
        <v>1</v>
      </c>
      <c r="R1000" t="s">
        <v>3397</v>
      </c>
      <c r="AE1000" t="s">
        <v>3394</v>
      </c>
      <c r="AK1000" t="s">
        <v>3394</v>
      </c>
      <c r="AL1000" t="s">
        <v>3394</v>
      </c>
      <c r="AM1000" t="s">
        <v>3394</v>
      </c>
      <c r="AN1000" t="s">
        <v>3394</v>
      </c>
      <c r="AO1000" t="s">
        <v>3394</v>
      </c>
      <c r="AP1000" t="s">
        <v>3394</v>
      </c>
      <c r="AQ1000" t="s">
        <v>3394</v>
      </c>
      <c r="AR1000" t="s">
        <v>3394</v>
      </c>
      <c r="AS1000" t="s">
        <v>3394</v>
      </c>
      <c r="AT1000" t="s">
        <v>3394</v>
      </c>
      <c r="AU1000" t="s">
        <v>3394</v>
      </c>
      <c r="AV1000" t="s">
        <v>3394</v>
      </c>
      <c r="AW1000" t="s">
        <v>3394</v>
      </c>
      <c r="AX1000" t="s">
        <v>3394</v>
      </c>
      <c r="AZ1000" t="s">
        <v>3394</v>
      </c>
    </row>
    <row r="1001" spans="1:52" x14ac:dyDescent="0.3">
      <c r="A1001" s="1" t="s">
        <v>10562</v>
      </c>
      <c r="B1001" t="s">
        <v>10563</v>
      </c>
      <c r="C1001" t="s">
        <v>643</v>
      </c>
      <c r="D1001" t="s">
        <v>3428</v>
      </c>
      <c r="F1001" t="s">
        <v>3393</v>
      </c>
      <c r="G1001" t="s">
        <v>3394</v>
      </c>
      <c r="H1001" t="s">
        <v>3394</v>
      </c>
      <c r="I1001" t="s">
        <v>9893</v>
      </c>
      <c r="J1001" t="s">
        <v>3395</v>
      </c>
      <c r="K1001" t="s">
        <v>3394</v>
      </c>
      <c r="L1001" t="s">
        <v>3396</v>
      </c>
      <c r="Q1001">
        <v>1</v>
      </c>
      <c r="R1001" t="s">
        <v>3397</v>
      </c>
      <c r="AE1001" t="s">
        <v>3394</v>
      </c>
      <c r="AK1001" t="s">
        <v>3394</v>
      </c>
      <c r="AL1001" t="s">
        <v>3394</v>
      </c>
      <c r="AM1001" t="s">
        <v>3394</v>
      </c>
      <c r="AN1001" t="s">
        <v>3394</v>
      </c>
      <c r="AO1001" t="s">
        <v>3394</v>
      </c>
      <c r="AP1001" t="s">
        <v>3394</v>
      </c>
      <c r="AQ1001" t="s">
        <v>3394</v>
      </c>
      <c r="AR1001" t="s">
        <v>3394</v>
      </c>
      <c r="AS1001" t="s">
        <v>3394</v>
      </c>
      <c r="AT1001" t="s">
        <v>3394</v>
      </c>
      <c r="AU1001" t="s">
        <v>3394</v>
      </c>
      <c r="AV1001" t="s">
        <v>3394</v>
      </c>
      <c r="AW1001" t="s">
        <v>3394</v>
      </c>
      <c r="AX1001" t="s">
        <v>3394</v>
      </c>
      <c r="AZ1001" t="s">
        <v>3394</v>
      </c>
    </row>
    <row r="1002" spans="1:52" x14ac:dyDescent="0.3">
      <c r="A1002" s="1" t="s">
        <v>10564</v>
      </c>
      <c r="B1002" t="s">
        <v>10565</v>
      </c>
      <c r="C1002" t="s">
        <v>643</v>
      </c>
      <c r="D1002" t="s">
        <v>3428</v>
      </c>
      <c r="F1002" t="s">
        <v>3393</v>
      </c>
      <c r="G1002" t="s">
        <v>3394</v>
      </c>
      <c r="H1002" t="s">
        <v>3394</v>
      </c>
      <c r="I1002" t="s">
        <v>9893</v>
      </c>
      <c r="J1002" t="s">
        <v>3395</v>
      </c>
      <c r="K1002" t="s">
        <v>3394</v>
      </c>
      <c r="L1002" t="s">
        <v>3396</v>
      </c>
      <c r="Q1002">
        <v>1</v>
      </c>
      <c r="R1002" t="s">
        <v>3397</v>
      </c>
      <c r="AE1002" t="s">
        <v>3394</v>
      </c>
      <c r="AK1002" t="s">
        <v>3394</v>
      </c>
      <c r="AL1002" t="s">
        <v>3394</v>
      </c>
      <c r="AM1002" t="s">
        <v>3394</v>
      </c>
      <c r="AN1002" t="s">
        <v>3394</v>
      </c>
      <c r="AO1002" t="s">
        <v>3394</v>
      </c>
      <c r="AP1002" t="s">
        <v>3394</v>
      </c>
      <c r="AQ1002" t="s">
        <v>3394</v>
      </c>
      <c r="AR1002" t="s">
        <v>3394</v>
      </c>
      <c r="AS1002" t="s">
        <v>3394</v>
      </c>
      <c r="AT1002" t="s">
        <v>3394</v>
      </c>
      <c r="AU1002" t="s">
        <v>3394</v>
      </c>
      <c r="AV1002" t="s">
        <v>3394</v>
      </c>
      <c r="AW1002" t="s">
        <v>3394</v>
      </c>
      <c r="AX1002" t="s">
        <v>3394</v>
      </c>
      <c r="AZ1002" t="s">
        <v>3394</v>
      </c>
    </row>
    <row r="1003" spans="1:52" x14ac:dyDescent="0.3">
      <c r="A1003" s="1" t="s">
        <v>10566</v>
      </c>
      <c r="B1003" t="s">
        <v>10567</v>
      </c>
      <c r="C1003" t="s">
        <v>643</v>
      </c>
      <c r="D1003" t="s">
        <v>3428</v>
      </c>
      <c r="F1003" t="s">
        <v>3393</v>
      </c>
      <c r="G1003" t="s">
        <v>3394</v>
      </c>
      <c r="H1003" t="s">
        <v>3394</v>
      </c>
      <c r="I1003" t="s">
        <v>9893</v>
      </c>
      <c r="J1003" t="s">
        <v>3395</v>
      </c>
      <c r="K1003" t="s">
        <v>3394</v>
      </c>
      <c r="L1003" t="s">
        <v>3396</v>
      </c>
      <c r="Q1003">
        <v>1</v>
      </c>
      <c r="R1003" t="s">
        <v>3397</v>
      </c>
      <c r="AE1003" t="s">
        <v>3394</v>
      </c>
      <c r="AK1003" t="s">
        <v>3394</v>
      </c>
      <c r="AL1003" t="s">
        <v>3394</v>
      </c>
      <c r="AM1003" t="s">
        <v>3394</v>
      </c>
      <c r="AN1003" t="s">
        <v>3394</v>
      </c>
      <c r="AO1003" t="s">
        <v>3394</v>
      </c>
      <c r="AP1003" t="s">
        <v>3394</v>
      </c>
      <c r="AQ1003" t="s">
        <v>3394</v>
      </c>
      <c r="AR1003" t="s">
        <v>3394</v>
      </c>
      <c r="AS1003" t="s">
        <v>3394</v>
      </c>
      <c r="AT1003" t="s">
        <v>3394</v>
      </c>
      <c r="AU1003" t="s">
        <v>3394</v>
      </c>
      <c r="AV1003" t="s">
        <v>3394</v>
      </c>
      <c r="AW1003" t="s">
        <v>3394</v>
      </c>
      <c r="AX1003" t="s">
        <v>3394</v>
      </c>
      <c r="AZ1003" t="s">
        <v>3394</v>
      </c>
    </row>
    <row r="1004" spans="1:52" x14ac:dyDescent="0.3">
      <c r="A1004" s="1" t="s">
        <v>10422</v>
      </c>
      <c r="B1004" t="s">
        <v>10365</v>
      </c>
      <c r="C1004" t="s">
        <v>643</v>
      </c>
      <c r="D1004" t="s">
        <v>3428</v>
      </c>
      <c r="F1004" t="s">
        <v>3393</v>
      </c>
      <c r="G1004" t="s">
        <v>3394</v>
      </c>
      <c r="H1004" t="s">
        <v>3394</v>
      </c>
      <c r="I1004" t="s">
        <v>11346</v>
      </c>
      <c r="J1004" t="s">
        <v>3395</v>
      </c>
      <c r="K1004" t="s">
        <v>3394</v>
      </c>
      <c r="L1004" t="s">
        <v>3396</v>
      </c>
      <c r="Q1004">
        <v>1</v>
      </c>
      <c r="R1004" t="s">
        <v>3397</v>
      </c>
      <c r="AE1004" t="s">
        <v>3394</v>
      </c>
      <c r="AK1004" t="s">
        <v>3394</v>
      </c>
      <c r="AL1004" t="s">
        <v>3394</v>
      </c>
      <c r="AM1004" t="s">
        <v>3394</v>
      </c>
      <c r="AN1004" t="s">
        <v>3394</v>
      </c>
      <c r="AO1004" t="s">
        <v>3394</v>
      </c>
      <c r="AP1004" t="s">
        <v>3394</v>
      </c>
      <c r="AQ1004" t="s">
        <v>3394</v>
      </c>
      <c r="AR1004" t="s">
        <v>3394</v>
      </c>
      <c r="AS1004" t="s">
        <v>3394</v>
      </c>
      <c r="AT1004" t="s">
        <v>3394</v>
      </c>
      <c r="AU1004" t="s">
        <v>3394</v>
      </c>
      <c r="AV1004" t="s">
        <v>3394</v>
      </c>
      <c r="AW1004" t="s">
        <v>3394</v>
      </c>
      <c r="AX1004" t="s">
        <v>3394</v>
      </c>
      <c r="AZ1004" t="s">
        <v>3394</v>
      </c>
    </row>
    <row r="1005" spans="1:52" x14ac:dyDescent="0.3">
      <c r="A1005" s="1" t="s">
        <v>10423</v>
      </c>
      <c r="B1005" t="s">
        <v>10424</v>
      </c>
      <c r="C1005" t="s">
        <v>643</v>
      </c>
      <c r="D1005" t="s">
        <v>3428</v>
      </c>
      <c r="F1005" t="s">
        <v>3393</v>
      </c>
      <c r="G1005" t="s">
        <v>3394</v>
      </c>
      <c r="H1005" t="s">
        <v>3394</v>
      </c>
      <c r="I1005" t="s">
        <v>9893</v>
      </c>
      <c r="J1005" t="s">
        <v>3395</v>
      </c>
      <c r="K1005" t="s">
        <v>3394</v>
      </c>
      <c r="L1005" t="s">
        <v>3396</v>
      </c>
      <c r="Q1005">
        <v>1</v>
      </c>
      <c r="R1005" t="s">
        <v>3397</v>
      </c>
      <c r="AE1005" t="s">
        <v>3394</v>
      </c>
      <c r="AK1005" t="s">
        <v>3394</v>
      </c>
      <c r="AL1005" t="s">
        <v>3394</v>
      </c>
      <c r="AM1005" t="s">
        <v>3394</v>
      </c>
      <c r="AN1005" t="s">
        <v>3394</v>
      </c>
      <c r="AO1005" t="s">
        <v>3394</v>
      </c>
      <c r="AP1005" t="s">
        <v>3394</v>
      </c>
      <c r="AQ1005" t="s">
        <v>3394</v>
      </c>
      <c r="AR1005" t="s">
        <v>3394</v>
      </c>
      <c r="AS1005" t="s">
        <v>3394</v>
      </c>
      <c r="AT1005" t="s">
        <v>3394</v>
      </c>
      <c r="AU1005" t="s">
        <v>3394</v>
      </c>
      <c r="AV1005" t="s">
        <v>3394</v>
      </c>
      <c r="AW1005" t="s">
        <v>3394</v>
      </c>
      <c r="AX1005" t="s">
        <v>3394</v>
      </c>
      <c r="AZ1005" t="s">
        <v>3394</v>
      </c>
    </row>
    <row r="1006" spans="1:52" x14ac:dyDescent="0.3">
      <c r="A1006" s="1" t="s">
        <v>10425</v>
      </c>
      <c r="B1006" t="s">
        <v>10426</v>
      </c>
      <c r="C1006" t="s">
        <v>643</v>
      </c>
      <c r="D1006" t="s">
        <v>3428</v>
      </c>
      <c r="F1006" t="s">
        <v>3393</v>
      </c>
      <c r="G1006" t="s">
        <v>3394</v>
      </c>
      <c r="H1006" t="s">
        <v>3394</v>
      </c>
      <c r="I1006" t="s">
        <v>11347</v>
      </c>
      <c r="J1006" t="s">
        <v>3395</v>
      </c>
      <c r="K1006" t="s">
        <v>3394</v>
      </c>
      <c r="L1006" t="s">
        <v>3396</v>
      </c>
      <c r="Q1006">
        <v>1</v>
      </c>
      <c r="R1006" t="s">
        <v>3397</v>
      </c>
      <c r="AE1006" t="s">
        <v>3394</v>
      </c>
      <c r="AK1006" t="s">
        <v>3394</v>
      </c>
      <c r="AL1006" t="s">
        <v>3394</v>
      </c>
      <c r="AM1006" t="s">
        <v>3394</v>
      </c>
      <c r="AN1006" t="s">
        <v>3394</v>
      </c>
      <c r="AO1006" t="s">
        <v>3394</v>
      </c>
      <c r="AP1006" t="s">
        <v>3394</v>
      </c>
      <c r="AQ1006" t="s">
        <v>3394</v>
      </c>
      <c r="AR1006" t="s">
        <v>3394</v>
      </c>
      <c r="AS1006" t="s">
        <v>3394</v>
      </c>
      <c r="AT1006" t="s">
        <v>3394</v>
      </c>
      <c r="AU1006" t="s">
        <v>3394</v>
      </c>
      <c r="AV1006" t="s">
        <v>3394</v>
      </c>
      <c r="AW1006" t="s">
        <v>3394</v>
      </c>
      <c r="AX1006" t="s">
        <v>3394</v>
      </c>
      <c r="AZ1006" t="s">
        <v>3394</v>
      </c>
    </row>
    <row r="1007" spans="1:52" x14ac:dyDescent="0.3">
      <c r="A1007" s="1" t="s">
        <v>10427</v>
      </c>
      <c r="B1007" t="s">
        <v>10428</v>
      </c>
      <c r="C1007" t="s">
        <v>643</v>
      </c>
      <c r="D1007" t="s">
        <v>3428</v>
      </c>
      <c r="F1007" t="s">
        <v>3393</v>
      </c>
      <c r="G1007" t="s">
        <v>3394</v>
      </c>
      <c r="H1007" t="s">
        <v>3394</v>
      </c>
      <c r="I1007" t="s">
        <v>10429</v>
      </c>
      <c r="J1007" t="s">
        <v>3395</v>
      </c>
      <c r="K1007" t="s">
        <v>3394</v>
      </c>
      <c r="L1007" t="s">
        <v>3396</v>
      </c>
      <c r="Q1007">
        <v>1</v>
      </c>
      <c r="R1007" t="s">
        <v>3397</v>
      </c>
      <c r="AE1007" t="s">
        <v>3394</v>
      </c>
      <c r="AK1007" t="s">
        <v>3394</v>
      </c>
      <c r="AL1007" t="s">
        <v>3394</v>
      </c>
      <c r="AM1007" t="s">
        <v>3394</v>
      </c>
      <c r="AN1007" t="s">
        <v>3394</v>
      </c>
      <c r="AO1007" t="s">
        <v>3394</v>
      </c>
      <c r="AP1007" t="s">
        <v>3394</v>
      </c>
      <c r="AQ1007" t="s">
        <v>3394</v>
      </c>
      <c r="AR1007" t="s">
        <v>3394</v>
      </c>
      <c r="AS1007" t="s">
        <v>3394</v>
      </c>
      <c r="AT1007" t="s">
        <v>3394</v>
      </c>
      <c r="AU1007" t="s">
        <v>3394</v>
      </c>
      <c r="AV1007" t="s">
        <v>3394</v>
      </c>
      <c r="AW1007" t="s">
        <v>3394</v>
      </c>
      <c r="AX1007" t="s">
        <v>3394</v>
      </c>
      <c r="AZ1007" t="s">
        <v>3394</v>
      </c>
    </row>
    <row r="1008" spans="1:52" x14ac:dyDescent="0.3">
      <c r="A1008" s="1" t="s">
        <v>10430</v>
      </c>
      <c r="B1008" t="s">
        <v>10431</v>
      </c>
      <c r="C1008" t="s">
        <v>643</v>
      </c>
      <c r="D1008" t="s">
        <v>3428</v>
      </c>
      <c r="F1008" t="s">
        <v>3393</v>
      </c>
      <c r="G1008" t="s">
        <v>3394</v>
      </c>
      <c r="H1008" t="s">
        <v>3394</v>
      </c>
      <c r="I1008" t="s">
        <v>10432</v>
      </c>
      <c r="J1008" t="s">
        <v>3395</v>
      </c>
      <c r="K1008" t="s">
        <v>3394</v>
      </c>
      <c r="L1008" t="s">
        <v>3396</v>
      </c>
      <c r="Q1008">
        <v>1</v>
      </c>
      <c r="R1008" t="s">
        <v>3397</v>
      </c>
      <c r="AE1008" t="s">
        <v>3394</v>
      </c>
      <c r="AK1008" t="s">
        <v>3394</v>
      </c>
      <c r="AL1008" t="s">
        <v>3394</v>
      </c>
      <c r="AM1008" t="s">
        <v>3394</v>
      </c>
      <c r="AN1008" t="s">
        <v>3394</v>
      </c>
      <c r="AO1008" t="s">
        <v>3394</v>
      </c>
      <c r="AP1008" t="s">
        <v>3394</v>
      </c>
      <c r="AQ1008" t="s">
        <v>3394</v>
      </c>
      <c r="AR1008" t="s">
        <v>3394</v>
      </c>
      <c r="AS1008" t="s">
        <v>3394</v>
      </c>
      <c r="AT1008" t="s">
        <v>3394</v>
      </c>
      <c r="AU1008" t="s">
        <v>3394</v>
      </c>
      <c r="AV1008" t="s">
        <v>3394</v>
      </c>
      <c r="AW1008" t="s">
        <v>3394</v>
      </c>
      <c r="AX1008" t="s">
        <v>3394</v>
      </c>
      <c r="AZ1008" t="s">
        <v>3394</v>
      </c>
    </row>
    <row r="1009" spans="1:52" x14ac:dyDescent="0.3">
      <c r="A1009" s="1" t="s">
        <v>10433</v>
      </c>
      <c r="B1009" t="s">
        <v>10434</v>
      </c>
      <c r="C1009" t="s">
        <v>643</v>
      </c>
      <c r="D1009" t="s">
        <v>3428</v>
      </c>
      <c r="F1009" t="s">
        <v>3393</v>
      </c>
      <c r="G1009" t="s">
        <v>3394</v>
      </c>
      <c r="H1009" t="s">
        <v>3394</v>
      </c>
      <c r="I1009" t="s">
        <v>10435</v>
      </c>
      <c r="J1009" t="s">
        <v>3395</v>
      </c>
      <c r="K1009" t="s">
        <v>3394</v>
      </c>
      <c r="L1009" t="s">
        <v>3396</v>
      </c>
      <c r="Q1009">
        <v>1</v>
      </c>
      <c r="R1009" t="s">
        <v>3397</v>
      </c>
      <c r="AE1009" t="s">
        <v>3394</v>
      </c>
      <c r="AK1009" t="s">
        <v>3394</v>
      </c>
      <c r="AL1009" t="s">
        <v>3394</v>
      </c>
      <c r="AM1009" t="s">
        <v>3394</v>
      </c>
      <c r="AN1009" t="s">
        <v>3394</v>
      </c>
      <c r="AO1009" t="s">
        <v>3394</v>
      </c>
      <c r="AP1009" t="s">
        <v>3394</v>
      </c>
      <c r="AQ1009" t="s">
        <v>3394</v>
      </c>
      <c r="AR1009" t="s">
        <v>3394</v>
      </c>
      <c r="AS1009" t="s">
        <v>3394</v>
      </c>
      <c r="AT1009" t="s">
        <v>3394</v>
      </c>
      <c r="AU1009" t="s">
        <v>3394</v>
      </c>
      <c r="AV1009" t="s">
        <v>3394</v>
      </c>
      <c r="AW1009" t="s">
        <v>3394</v>
      </c>
      <c r="AX1009" t="s">
        <v>3394</v>
      </c>
      <c r="AZ1009" t="s">
        <v>3394</v>
      </c>
    </row>
    <row r="1010" spans="1:52" x14ac:dyDescent="0.3">
      <c r="A1010" s="1" t="s">
        <v>11348</v>
      </c>
      <c r="B1010" t="s">
        <v>11349</v>
      </c>
      <c r="C1010" t="s">
        <v>643</v>
      </c>
      <c r="D1010" t="s">
        <v>3428</v>
      </c>
      <c r="F1010" t="s">
        <v>3393</v>
      </c>
      <c r="G1010" t="s">
        <v>3394</v>
      </c>
      <c r="H1010" t="s">
        <v>3394</v>
      </c>
      <c r="I1010" t="s">
        <v>11346</v>
      </c>
      <c r="J1010" t="s">
        <v>3395</v>
      </c>
      <c r="K1010" t="s">
        <v>3394</v>
      </c>
      <c r="L1010" t="s">
        <v>3396</v>
      </c>
      <c r="Q1010">
        <v>1</v>
      </c>
      <c r="R1010" t="s">
        <v>3397</v>
      </c>
      <c r="AE1010" t="s">
        <v>3394</v>
      </c>
      <c r="AK1010" t="s">
        <v>3394</v>
      </c>
      <c r="AL1010" t="s">
        <v>3394</v>
      </c>
      <c r="AM1010" t="s">
        <v>3394</v>
      </c>
      <c r="AN1010" t="s">
        <v>3394</v>
      </c>
      <c r="AO1010" t="s">
        <v>3394</v>
      </c>
      <c r="AP1010" t="s">
        <v>3394</v>
      </c>
      <c r="AQ1010" t="s">
        <v>3394</v>
      </c>
      <c r="AR1010" t="s">
        <v>3394</v>
      </c>
      <c r="AS1010" t="s">
        <v>3394</v>
      </c>
      <c r="AT1010" t="s">
        <v>3394</v>
      </c>
      <c r="AU1010" t="s">
        <v>3394</v>
      </c>
      <c r="AV1010" t="s">
        <v>3394</v>
      </c>
      <c r="AW1010" t="s">
        <v>3394</v>
      </c>
      <c r="AX1010" t="s">
        <v>3394</v>
      </c>
      <c r="AZ1010" t="s">
        <v>3394</v>
      </c>
    </row>
    <row r="1011" spans="1:52" x14ac:dyDescent="0.3">
      <c r="A1011" s="1" t="s">
        <v>5371</v>
      </c>
      <c r="B1011" t="s">
        <v>5372</v>
      </c>
      <c r="C1011" t="s">
        <v>643</v>
      </c>
      <c r="D1011" t="s">
        <v>3428</v>
      </c>
      <c r="F1011" t="s">
        <v>3393</v>
      </c>
      <c r="G1011" t="s">
        <v>3394</v>
      </c>
      <c r="H1011" t="s">
        <v>3394</v>
      </c>
      <c r="I1011" t="s">
        <v>5373</v>
      </c>
      <c r="J1011" t="s">
        <v>3395</v>
      </c>
      <c r="K1011" t="s">
        <v>3394</v>
      </c>
      <c r="L1011" t="s">
        <v>3396</v>
      </c>
      <c r="Q1011">
        <v>1</v>
      </c>
      <c r="R1011" t="s">
        <v>3397</v>
      </c>
      <c r="AE1011" t="s">
        <v>3394</v>
      </c>
      <c r="AK1011" t="s">
        <v>3394</v>
      </c>
      <c r="AL1011" t="s">
        <v>3394</v>
      </c>
      <c r="AM1011" t="s">
        <v>3394</v>
      </c>
      <c r="AN1011" t="s">
        <v>3394</v>
      </c>
      <c r="AO1011" t="s">
        <v>3394</v>
      </c>
      <c r="AP1011" t="s">
        <v>3394</v>
      </c>
      <c r="AQ1011" t="s">
        <v>3394</v>
      </c>
      <c r="AR1011" t="s">
        <v>3394</v>
      </c>
      <c r="AS1011" t="s">
        <v>3394</v>
      </c>
      <c r="AT1011" t="s">
        <v>3394</v>
      </c>
      <c r="AU1011" t="s">
        <v>3394</v>
      </c>
      <c r="AV1011" t="s">
        <v>3394</v>
      </c>
      <c r="AW1011" t="s">
        <v>3394</v>
      </c>
      <c r="AX1011" t="s">
        <v>3394</v>
      </c>
      <c r="AZ1011" t="s">
        <v>3394</v>
      </c>
    </row>
    <row r="1012" spans="1:52" x14ac:dyDescent="0.3">
      <c r="A1012" s="1" t="s">
        <v>5374</v>
      </c>
      <c r="B1012" t="s">
        <v>5375</v>
      </c>
      <c r="C1012" t="s">
        <v>643</v>
      </c>
      <c r="D1012" t="s">
        <v>3428</v>
      </c>
      <c r="F1012" t="s">
        <v>3393</v>
      </c>
      <c r="G1012" t="s">
        <v>3394</v>
      </c>
      <c r="H1012" t="s">
        <v>3394</v>
      </c>
      <c r="I1012" t="s">
        <v>5376</v>
      </c>
      <c r="J1012" t="s">
        <v>3395</v>
      </c>
      <c r="K1012" t="s">
        <v>3394</v>
      </c>
      <c r="L1012" t="s">
        <v>3396</v>
      </c>
      <c r="Q1012">
        <v>1</v>
      </c>
      <c r="R1012" t="s">
        <v>3397</v>
      </c>
      <c r="AE1012" t="s">
        <v>3394</v>
      </c>
      <c r="AK1012" t="s">
        <v>3394</v>
      </c>
      <c r="AL1012" t="s">
        <v>3394</v>
      </c>
      <c r="AM1012" t="s">
        <v>3394</v>
      </c>
      <c r="AN1012" t="s">
        <v>3394</v>
      </c>
      <c r="AO1012" t="s">
        <v>3394</v>
      </c>
      <c r="AP1012" t="s">
        <v>3394</v>
      </c>
      <c r="AQ1012" t="s">
        <v>3394</v>
      </c>
      <c r="AR1012" t="s">
        <v>3394</v>
      </c>
      <c r="AS1012" t="s">
        <v>3394</v>
      </c>
      <c r="AT1012" t="s">
        <v>3394</v>
      </c>
      <c r="AU1012" t="s">
        <v>3394</v>
      </c>
      <c r="AV1012" t="s">
        <v>3394</v>
      </c>
      <c r="AW1012" t="s">
        <v>3394</v>
      </c>
      <c r="AX1012" t="s">
        <v>3394</v>
      </c>
      <c r="AZ1012" t="s">
        <v>3394</v>
      </c>
    </row>
    <row r="1013" spans="1:52" x14ac:dyDescent="0.3">
      <c r="A1013" s="1" t="s">
        <v>5377</v>
      </c>
      <c r="B1013" t="s">
        <v>5378</v>
      </c>
      <c r="C1013" t="s">
        <v>643</v>
      </c>
      <c r="D1013" t="s">
        <v>3428</v>
      </c>
      <c r="F1013" t="s">
        <v>3393</v>
      </c>
      <c r="G1013" t="s">
        <v>3394</v>
      </c>
      <c r="H1013" t="s">
        <v>3394</v>
      </c>
      <c r="I1013" t="s">
        <v>5379</v>
      </c>
      <c r="J1013" t="s">
        <v>3395</v>
      </c>
      <c r="K1013" t="s">
        <v>3394</v>
      </c>
      <c r="L1013" t="s">
        <v>3396</v>
      </c>
      <c r="Q1013">
        <v>1</v>
      </c>
      <c r="R1013" t="s">
        <v>3397</v>
      </c>
      <c r="AE1013" t="s">
        <v>3394</v>
      </c>
      <c r="AK1013" t="s">
        <v>3394</v>
      </c>
      <c r="AL1013" t="s">
        <v>3394</v>
      </c>
      <c r="AM1013" t="s">
        <v>3394</v>
      </c>
      <c r="AN1013" t="s">
        <v>3394</v>
      </c>
      <c r="AO1013" t="s">
        <v>3394</v>
      </c>
      <c r="AP1013" t="s">
        <v>3394</v>
      </c>
      <c r="AQ1013" t="s">
        <v>3394</v>
      </c>
      <c r="AR1013" t="s">
        <v>3394</v>
      </c>
      <c r="AS1013" t="s">
        <v>3394</v>
      </c>
      <c r="AT1013" t="s">
        <v>3394</v>
      </c>
      <c r="AU1013" t="s">
        <v>3394</v>
      </c>
      <c r="AV1013" t="s">
        <v>3394</v>
      </c>
      <c r="AW1013" t="s">
        <v>3394</v>
      </c>
      <c r="AX1013" t="s">
        <v>3394</v>
      </c>
      <c r="AZ1013" t="s">
        <v>3394</v>
      </c>
    </row>
    <row r="1014" spans="1:52" x14ac:dyDescent="0.3">
      <c r="A1014" s="1" t="s">
        <v>5380</v>
      </c>
      <c r="B1014" t="s">
        <v>5381</v>
      </c>
      <c r="C1014" t="s">
        <v>643</v>
      </c>
      <c r="D1014" t="s">
        <v>3428</v>
      </c>
      <c r="F1014" t="s">
        <v>3393</v>
      </c>
      <c r="G1014" t="s">
        <v>3394</v>
      </c>
      <c r="H1014" t="s">
        <v>3394</v>
      </c>
      <c r="I1014" t="s">
        <v>5382</v>
      </c>
      <c r="J1014" t="s">
        <v>3395</v>
      </c>
      <c r="K1014" t="s">
        <v>3394</v>
      </c>
      <c r="L1014" t="s">
        <v>3396</v>
      </c>
      <c r="Q1014">
        <v>1</v>
      </c>
      <c r="R1014" t="s">
        <v>3397</v>
      </c>
      <c r="AE1014" t="s">
        <v>3394</v>
      </c>
      <c r="AK1014" t="s">
        <v>3394</v>
      </c>
      <c r="AL1014" t="s">
        <v>3394</v>
      </c>
      <c r="AM1014" t="s">
        <v>3394</v>
      </c>
      <c r="AN1014" t="s">
        <v>3394</v>
      </c>
      <c r="AO1014" t="s">
        <v>3394</v>
      </c>
      <c r="AP1014" t="s">
        <v>3394</v>
      </c>
      <c r="AQ1014" t="s">
        <v>3394</v>
      </c>
      <c r="AR1014" t="s">
        <v>3394</v>
      </c>
      <c r="AS1014" t="s">
        <v>3394</v>
      </c>
      <c r="AT1014" t="s">
        <v>3394</v>
      </c>
      <c r="AU1014" t="s">
        <v>3394</v>
      </c>
      <c r="AV1014" t="s">
        <v>3394</v>
      </c>
      <c r="AW1014" t="s">
        <v>3394</v>
      </c>
      <c r="AX1014" t="s">
        <v>3394</v>
      </c>
      <c r="AZ1014" t="s">
        <v>3394</v>
      </c>
    </row>
    <row r="1015" spans="1:52" x14ac:dyDescent="0.3">
      <c r="A1015" s="1" t="s">
        <v>5383</v>
      </c>
      <c r="B1015" t="s">
        <v>5384</v>
      </c>
      <c r="C1015" t="s">
        <v>643</v>
      </c>
      <c r="D1015" t="s">
        <v>3428</v>
      </c>
      <c r="F1015" t="s">
        <v>3393</v>
      </c>
      <c r="G1015" t="s">
        <v>3394</v>
      </c>
      <c r="H1015" t="s">
        <v>3394</v>
      </c>
      <c r="I1015" t="s">
        <v>5385</v>
      </c>
      <c r="J1015" t="s">
        <v>3395</v>
      </c>
      <c r="K1015" t="s">
        <v>3394</v>
      </c>
      <c r="L1015" t="s">
        <v>3396</v>
      </c>
      <c r="Q1015">
        <v>1</v>
      </c>
      <c r="R1015" t="s">
        <v>3397</v>
      </c>
      <c r="AE1015" t="s">
        <v>3394</v>
      </c>
      <c r="AK1015" t="s">
        <v>3394</v>
      </c>
      <c r="AL1015" t="s">
        <v>3394</v>
      </c>
      <c r="AM1015" t="s">
        <v>3394</v>
      </c>
      <c r="AN1015" t="s">
        <v>3394</v>
      </c>
      <c r="AO1015" t="s">
        <v>3394</v>
      </c>
      <c r="AP1015" t="s">
        <v>3394</v>
      </c>
      <c r="AQ1015" t="s">
        <v>3394</v>
      </c>
      <c r="AR1015" t="s">
        <v>3394</v>
      </c>
      <c r="AS1015" t="s">
        <v>3394</v>
      </c>
      <c r="AT1015" t="s">
        <v>3394</v>
      </c>
      <c r="AU1015" t="s">
        <v>3394</v>
      </c>
      <c r="AV1015" t="s">
        <v>3394</v>
      </c>
      <c r="AW1015" t="s">
        <v>3394</v>
      </c>
      <c r="AX1015" t="s">
        <v>3394</v>
      </c>
      <c r="AZ1015" t="s">
        <v>3394</v>
      </c>
    </row>
    <row r="1016" spans="1:52" x14ac:dyDescent="0.3">
      <c r="A1016" s="1" t="s">
        <v>5386</v>
      </c>
      <c r="B1016" t="s">
        <v>5387</v>
      </c>
      <c r="C1016" t="s">
        <v>643</v>
      </c>
      <c r="D1016" t="s">
        <v>3428</v>
      </c>
      <c r="F1016" t="s">
        <v>3393</v>
      </c>
      <c r="G1016" t="s">
        <v>3394</v>
      </c>
      <c r="H1016" t="s">
        <v>3394</v>
      </c>
      <c r="I1016" t="s">
        <v>5388</v>
      </c>
      <c r="J1016" t="s">
        <v>3395</v>
      </c>
      <c r="K1016" t="s">
        <v>3394</v>
      </c>
      <c r="L1016" t="s">
        <v>3396</v>
      </c>
      <c r="Q1016">
        <v>1</v>
      </c>
      <c r="R1016" t="s">
        <v>3397</v>
      </c>
      <c r="AE1016" t="s">
        <v>3394</v>
      </c>
      <c r="AK1016" t="s">
        <v>3394</v>
      </c>
      <c r="AL1016" t="s">
        <v>3394</v>
      </c>
      <c r="AM1016" t="s">
        <v>3394</v>
      </c>
      <c r="AN1016" t="s">
        <v>3394</v>
      </c>
      <c r="AO1016" t="s">
        <v>3394</v>
      </c>
      <c r="AP1016" t="s">
        <v>3394</v>
      </c>
      <c r="AQ1016" t="s">
        <v>3394</v>
      </c>
      <c r="AR1016" t="s">
        <v>3394</v>
      </c>
      <c r="AS1016" t="s">
        <v>3394</v>
      </c>
      <c r="AT1016" t="s">
        <v>3394</v>
      </c>
      <c r="AU1016" t="s">
        <v>3394</v>
      </c>
      <c r="AV1016" t="s">
        <v>3394</v>
      </c>
      <c r="AW1016" t="s">
        <v>3394</v>
      </c>
      <c r="AX1016" t="s">
        <v>3394</v>
      </c>
      <c r="AZ1016" t="s">
        <v>3394</v>
      </c>
    </row>
    <row r="1017" spans="1:52" x14ac:dyDescent="0.3">
      <c r="A1017" s="1" t="s">
        <v>5389</v>
      </c>
      <c r="B1017" t="s">
        <v>5390</v>
      </c>
      <c r="C1017" t="s">
        <v>643</v>
      </c>
      <c r="D1017" t="s">
        <v>3428</v>
      </c>
      <c r="F1017" t="s">
        <v>3393</v>
      </c>
      <c r="G1017" t="s">
        <v>3394</v>
      </c>
      <c r="H1017" t="s">
        <v>3394</v>
      </c>
      <c r="I1017" t="s">
        <v>5388</v>
      </c>
      <c r="J1017" t="s">
        <v>3395</v>
      </c>
      <c r="K1017" t="s">
        <v>3394</v>
      </c>
      <c r="L1017" t="s">
        <v>3396</v>
      </c>
      <c r="Q1017">
        <v>1</v>
      </c>
      <c r="R1017" t="s">
        <v>3397</v>
      </c>
      <c r="AE1017" t="s">
        <v>3394</v>
      </c>
      <c r="AK1017" t="s">
        <v>3394</v>
      </c>
      <c r="AL1017" t="s">
        <v>3394</v>
      </c>
      <c r="AM1017" t="s">
        <v>3394</v>
      </c>
      <c r="AN1017" t="s">
        <v>3394</v>
      </c>
      <c r="AO1017" t="s">
        <v>3394</v>
      </c>
      <c r="AP1017" t="s">
        <v>3394</v>
      </c>
      <c r="AQ1017" t="s">
        <v>3394</v>
      </c>
      <c r="AR1017" t="s">
        <v>3394</v>
      </c>
      <c r="AS1017" t="s">
        <v>3394</v>
      </c>
      <c r="AT1017" t="s">
        <v>3394</v>
      </c>
      <c r="AU1017" t="s">
        <v>3394</v>
      </c>
      <c r="AV1017" t="s">
        <v>3394</v>
      </c>
      <c r="AW1017" t="s">
        <v>3394</v>
      </c>
      <c r="AX1017" t="s">
        <v>3394</v>
      </c>
      <c r="AZ1017" t="s">
        <v>3394</v>
      </c>
    </row>
    <row r="1018" spans="1:52" x14ac:dyDescent="0.3">
      <c r="A1018" s="1" t="s">
        <v>5391</v>
      </c>
      <c r="B1018" t="s">
        <v>5392</v>
      </c>
      <c r="C1018" t="s">
        <v>643</v>
      </c>
      <c r="D1018" t="s">
        <v>3428</v>
      </c>
      <c r="F1018" t="s">
        <v>3393</v>
      </c>
      <c r="G1018" t="s">
        <v>3394</v>
      </c>
      <c r="H1018" t="s">
        <v>3394</v>
      </c>
      <c r="I1018" t="s">
        <v>5388</v>
      </c>
      <c r="J1018" t="s">
        <v>3395</v>
      </c>
      <c r="K1018" t="s">
        <v>3394</v>
      </c>
      <c r="L1018" t="s">
        <v>3396</v>
      </c>
      <c r="Q1018">
        <v>1</v>
      </c>
      <c r="R1018" t="s">
        <v>3397</v>
      </c>
      <c r="AE1018" t="s">
        <v>3394</v>
      </c>
      <c r="AK1018" t="s">
        <v>3394</v>
      </c>
      <c r="AL1018" t="s">
        <v>3394</v>
      </c>
      <c r="AM1018" t="s">
        <v>3394</v>
      </c>
      <c r="AN1018" t="s">
        <v>3394</v>
      </c>
      <c r="AO1018" t="s">
        <v>3394</v>
      </c>
      <c r="AP1018" t="s">
        <v>3394</v>
      </c>
      <c r="AQ1018" t="s">
        <v>3394</v>
      </c>
      <c r="AR1018" t="s">
        <v>3394</v>
      </c>
      <c r="AS1018" t="s">
        <v>3394</v>
      </c>
      <c r="AT1018" t="s">
        <v>3394</v>
      </c>
      <c r="AU1018" t="s">
        <v>3394</v>
      </c>
      <c r="AV1018" t="s">
        <v>3394</v>
      </c>
      <c r="AW1018" t="s">
        <v>3394</v>
      </c>
      <c r="AX1018" t="s">
        <v>3394</v>
      </c>
      <c r="AZ1018" t="s">
        <v>3394</v>
      </c>
    </row>
    <row r="1019" spans="1:52" x14ac:dyDescent="0.3">
      <c r="A1019" s="1" t="s">
        <v>5393</v>
      </c>
      <c r="B1019" t="s">
        <v>5394</v>
      </c>
      <c r="C1019" t="s">
        <v>643</v>
      </c>
      <c r="D1019" t="s">
        <v>3428</v>
      </c>
      <c r="F1019" t="s">
        <v>3393</v>
      </c>
      <c r="G1019" t="s">
        <v>3394</v>
      </c>
      <c r="H1019" t="s">
        <v>3394</v>
      </c>
      <c r="I1019" t="s">
        <v>5395</v>
      </c>
      <c r="J1019" t="s">
        <v>3395</v>
      </c>
      <c r="K1019" t="s">
        <v>3394</v>
      </c>
      <c r="L1019" t="s">
        <v>3396</v>
      </c>
      <c r="Q1019">
        <v>1</v>
      </c>
      <c r="R1019" t="s">
        <v>3397</v>
      </c>
      <c r="AE1019" t="s">
        <v>3394</v>
      </c>
      <c r="AK1019" t="s">
        <v>3394</v>
      </c>
      <c r="AL1019" t="s">
        <v>3394</v>
      </c>
      <c r="AM1019" t="s">
        <v>3394</v>
      </c>
      <c r="AN1019" t="s">
        <v>3394</v>
      </c>
      <c r="AO1019" t="s">
        <v>3394</v>
      </c>
      <c r="AP1019" t="s">
        <v>3394</v>
      </c>
      <c r="AQ1019" t="s">
        <v>3394</v>
      </c>
      <c r="AR1019" t="s">
        <v>3394</v>
      </c>
      <c r="AS1019" t="s">
        <v>3394</v>
      </c>
      <c r="AT1019" t="s">
        <v>3394</v>
      </c>
      <c r="AU1019" t="s">
        <v>3394</v>
      </c>
      <c r="AV1019" t="s">
        <v>3394</v>
      </c>
      <c r="AW1019" t="s">
        <v>3394</v>
      </c>
      <c r="AX1019" t="s">
        <v>3394</v>
      </c>
      <c r="AZ1019" t="s">
        <v>3394</v>
      </c>
    </row>
    <row r="1020" spans="1:52" x14ac:dyDescent="0.3">
      <c r="A1020" s="1" t="s">
        <v>5396</v>
      </c>
      <c r="B1020" t="s">
        <v>5397</v>
      </c>
      <c r="C1020" t="s">
        <v>643</v>
      </c>
      <c r="D1020" t="s">
        <v>3428</v>
      </c>
      <c r="F1020" t="s">
        <v>3393</v>
      </c>
      <c r="G1020" t="s">
        <v>3394</v>
      </c>
      <c r="H1020" t="s">
        <v>3394</v>
      </c>
      <c r="I1020" t="s">
        <v>5398</v>
      </c>
      <c r="J1020" t="s">
        <v>3395</v>
      </c>
      <c r="K1020" t="s">
        <v>3394</v>
      </c>
      <c r="L1020" t="s">
        <v>3396</v>
      </c>
      <c r="Q1020">
        <v>1</v>
      </c>
      <c r="R1020" t="s">
        <v>3397</v>
      </c>
      <c r="AE1020" t="s">
        <v>3394</v>
      </c>
      <c r="AK1020" t="s">
        <v>3394</v>
      </c>
      <c r="AL1020" t="s">
        <v>3394</v>
      </c>
      <c r="AM1020" t="s">
        <v>3394</v>
      </c>
      <c r="AN1020" t="s">
        <v>3394</v>
      </c>
      <c r="AO1020" t="s">
        <v>3394</v>
      </c>
      <c r="AP1020" t="s">
        <v>3394</v>
      </c>
      <c r="AQ1020" t="s">
        <v>3394</v>
      </c>
      <c r="AR1020" t="s">
        <v>3394</v>
      </c>
      <c r="AS1020" t="s">
        <v>3394</v>
      </c>
      <c r="AT1020" t="s">
        <v>3394</v>
      </c>
      <c r="AU1020" t="s">
        <v>3394</v>
      </c>
      <c r="AV1020" t="s">
        <v>3394</v>
      </c>
      <c r="AW1020" t="s">
        <v>3394</v>
      </c>
      <c r="AX1020" t="s">
        <v>3394</v>
      </c>
      <c r="AZ1020" t="s">
        <v>3394</v>
      </c>
    </row>
    <row r="1021" spans="1:52" x14ac:dyDescent="0.3">
      <c r="A1021" s="1" t="s">
        <v>5399</v>
      </c>
      <c r="B1021" t="s">
        <v>5400</v>
      </c>
      <c r="C1021" t="s">
        <v>643</v>
      </c>
      <c r="D1021" t="s">
        <v>3428</v>
      </c>
      <c r="F1021" t="s">
        <v>3393</v>
      </c>
      <c r="G1021" t="s">
        <v>3394</v>
      </c>
      <c r="H1021" t="s">
        <v>3394</v>
      </c>
      <c r="I1021" t="s">
        <v>5388</v>
      </c>
      <c r="J1021" t="s">
        <v>3395</v>
      </c>
      <c r="K1021" t="s">
        <v>3394</v>
      </c>
      <c r="L1021" t="s">
        <v>3396</v>
      </c>
      <c r="Q1021">
        <v>1</v>
      </c>
      <c r="R1021" t="s">
        <v>3397</v>
      </c>
      <c r="AE1021" t="s">
        <v>3394</v>
      </c>
      <c r="AK1021" t="s">
        <v>3394</v>
      </c>
      <c r="AL1021" t="s">
        <v>3394</v>
      </c>
      <c r="AM1021" t="s">
        <v>3394</v>
      </c>
      <c r="AN1021" t="s">
        <v>3394</v>
      </c>
      <c r="AO1021" t="s">
        <v>3394</v>
      </c>
      <c r="AP1021" t="s">
        <v>3394</v>
      </c>
      <c r="AQ1021" t="s">
        <v>3394</v>
      </c>
      <c r="AR1021" t="s">
        <v>3394</v>
      </c>
      <c r="AS1021" t="s">
        <v>3394</v>
      </c>
      <c r="AT1021" t="s">
        <v>3394</v>
      </c>
      <c r="AU1021" t="s">
        <v>3394</v>
      </c>
      <c r="AV1021" t="s">
        <v>3394</v>
      </c>
      <c r="AW1021" t="s">
        <v>3394</v>
      </c>
      <c r="AX1021" t="s">
        <v>3394</v>
      </c>
      <c r="AZ1021" t="s">
        <v>3394</v>
      </c>
    </row>
    <row r="1022" spans="1:52" x14ac:dyDescent="0.3">
      <c r="A1022" s="1" t="s">
        <v>5401</v>
      </c>
      <c r="B1022" t="s">
        <v>5402</v>
      </c>
      <c r="C1022" t="s">
        <v>643</v>
      </c>
      <c r="D1022" t="s">
        <v>3428</v>
      </c>
      <c r="F1022" t="s">
        <v>3393</v>
      </c>
      <c r="G1022" t="s">
        <v>3394</v>
      </c>
      <c r="H1022" t="s">
        <v>3394</v>
      </c>
      <c r="I1022" t="s">
        <v>5403</v>
      </c>
      <c r="J1022" t="s">
        <v>3395</v>
      </c>
      <c r="K1022" t="s">
        <v>3394</v>
      </c>
      <c r="L1022" t="s">
        <v>3396</v>
      </c>
      <c r="Q1022">
        <v>1</v>
      </c>
      <c r="R1022" t="s">
        <v>3397</v>
      </c>
      <c r="AE1022" t="s">
        <v>3394</v>
      </c>
      <c r="AK1022" t="s">
        <v>3394</v>
      </c>
      <c r="AL1022" t="s">
        <v>3394</v>
      </c>
      <c r="AM1022" t="s">
        <v>3394</v>
      </c>
      <c r="AN1022" t="s">
        <v>3394</v>
      </c>
      <c r="AO1022" t="s">
        <v>3394</v>
      </c>
      <c r="AP1022" t="s">
        <v>3394</v>
      </c>
      <c r="AQ1022" t="s">
        <v>3394</v>
      </c>
      <c r="AR1022" t="s">
        <v>3394</v>
      </c>
      <c r="AS1022" t="s">
        <v>3394</v>
      </c>
      <c r="AT1022" t="s">
        <v>3394</v>
      </c>
      <c r="AU1022" t="s">
        <v>3394</v>
      </c>
      <c r="AV1022" t="s">
        <v>3394</v>
      </c>
      <c r="AW1022" t="s">
        <v>3394</v>
      </c>
      <c r="AX1022" t="s">
        <v>3394</v>
      </c>
      <c r="AZ1022" t="s">
        <v>3394</v>
      </c>
    </row>
    <row r="1023" spans="1:52" x14ac:dyDescent="0.3">
      <c r="A1023" s="1" t="s">
        <v>5404</v>
      </c>
      <c r="B1023" t="s">
        <v>5405</v>
      </c>
      <c r="C1023" t="s">
        <v>643</v>
      </c>
      <c r="D1023" t="s">
        <v>3428</v>
      </c>
      <c r="F1023" t="s">
        <v>3393</v>
      </c>
      <c r="G1023" t="s">
        <v>3394</v>
      </c>
      <c r="H1023" t="s">
        <v>3394</v>
      </c>
      <c r="I1023" t="s">
        <v>5406</v>
      </c>
      <c r="J1023" t="s">
        <v>3395</v>
      </c>
      <c r="K1023" t="s">
        <v>3394</v>
      </c>
      <c r="L1023" t="s">
        <v>3396</v>
      </c>
      <c r="Q1023">
        <v>1</v>
      </c>
      <c r="R1023" t="s">
        <v>3397</v>
      </c>
      <c r="AE1023" t="s">
        <v>3394</v>
      </c>
      <c r="AK1023" t="s">
        <v>3394</v>
      </c>
      <c r="AL1023" t="s">
        <v>3394</v>
      </c>
      <c r="AM1023" t="s">
        <v>3394</v>
      </c>
      <c r="AN1023" t="s">
        <v>3394</v>
      </c>
      <c r="AO1023" t="s">
        <v>3394</v>
      </c>
      <c r="AP1023" t="s">
        <v>3394</v>
      </c>
      <c r="AQ1023" t="s">
        <v>3394</v>
      </c>
      <c r="AR1023" t="s">
        <v>3394</v>
      </c>
      <c r="AS1023" t="s">
        <v>3394</v>
      </c>
      <c r="AT1023" t="s">
        <v>3394</v>
      </c>
      <c r="AU1023" t="s">
        <v>3394</v>
      </c>
      <c r="AV1023" t="s">
        <v>3394</v>
      </c>
      <c r="AW1023" t="s">
        <v>3394</v>
      </c>
      <c r="AX1023" t="s">
        <v>3394</v>
      </c>
      <c r="AZ1023" t="s">
        <v>3394</v>
      </c>
    </row>
    <row r="1024" spans="1:52" x14ac:dyDescent="0.3">
      <c r="A1024" s="1" t="s">
        <v>5407</v>
      </c>
      <c r="B1024" t="s">
        <v>5408</v>
      </c>
      <c r="C1024" t="s">
        <v>643</v>
      </c>
      <c r="D1024" t="s">
        <v>3428</v>
      </c>
      <c r="F1024" t="s">
        <v>3393</v>
      </c>
      <c r="G1024" t="s">
        <v>3394</v>
      </c>
      <c r="H1024" t="s">
        <v>3394</v>
      </c>
      <c r="I1024" t="s">
        <v>5409</v>
      </c>
      <c r="J1024" t="s">
        <v>3395</v>
      </c>
      <c r="K1024" t="s">
        <v>3394</v>
      </c>
      <c r="L1024" t="s">
        <v>3396</v>
      </c>
      <c r="Q1024">
        <v>1</v>
      </c>
      <c r="R1024" t="s">
        <v>3397</v>
      </c>
      <c r="AE1024" t="s">
        <v>3394</v>
      </c>
      <c r="AK1024" t="s">
        <v>3394</v>
      </c>
      <c r="AL1024" t="s">
        <v>3394</v>
      </c>
      <c r="AM1024" t="s">
        <v>3394</v>
      </c>
      <c r="AN1024" t="s">
        <v>3394</v>
      </c>
      <c r="AO1024" t="s">
        <v>3394</v>
      </c>
      <c r="AP1024" t="s">
        <v>3394</v>
      </c>
      <c r="AQ1024" t="s">
        <v>3394</v>
      </c>
      <c r="AR1024" t="s">
        <v>3394</v>
      </c>
      <c r="AS1024" t="s">
        <v>3394</v>
      </c>
      <c r="AT1024" t="s">
        <v>3394</v>
      </c>
      <c r="AU1024" t="s">
        <v>3394</v>
      </c>
      <c r="AV1024" t="s">
        <v>3394</v>
      </c>
      <c r="AW1024" t="s">
        <v>3394</v>
      </c>
      <c r="AX1024" t="s">
        <v>3394</v>
      </c>
      <c r="AZ1024" t="s">
        <v>3394</v>
      </c>
    </row>
    <row r="1025" spans="1:52" x14ac:dyDescent="0.3">
      <c r="A1025" s="1" t="s">
        <v>5410</v>
      </c>
      <c r="B1025" t="s">
        <v>5411</v>
      </c>
      <c r="C1025" t="s">
        <v>643</v>
      </c>
      <c r="D1025" t="s">
        <v>3428</v>
      </c>
      <c r="F1025" t="s">
        <v>3393</v>
      </c>
      <c r="G1025" t="s">
        <v>3394</v>
      </c>
      <c r="H1025" t="s">
        <v>3394</v>
      </c>
      <c r="I1025" t="s">
        <v>5388</v>
      </c>
      <c r="J1025" t="s">
        <v>3395</v>
      </c>
      <c r="K1025" t="s">
        <v>3394</v>
      </c>
      <c r="L1025" t="s">
        <v>3396</v>
      </c>
      <c r="Q1025">
        <v>1</v>
      </c>
      <c r="R1025" t="s">
        <v>3397</v>
      </c>
      <c r="AE1025" t="s">
        <v>3394</v>
      </c>
      <c r="AK1025" t="s">
        <v>3394</v>
      </c>
      <c r="AL1025" t="s">
        <v>3394</v>
      </c>
      <c r="AM1025" t="s">
        <v>3394</v>
      </c>
      <c r="AN1025" t="s">
        <v>3394</v>
      </c>
      <c r="AO1025" t="s">
        <v>3394</v>
      </c>
      <c r="AP1025" t="s">
        <v>3394</v>
      </c>
      <c r="AQ1025" t="s">
        <v>3394</v>
      </c>
      <c r="AR1025" t="s">
        <v>3394</v>
      </c>
      <c r="AS1025" t="s">
        <v>3394</v>
      </c>
      <c r="AT1025" t="s">
        <v>3394</v>
      </c>
      <c r="AU1025" t="s">
        <v>3394</v>
      </c>
      <c r="AV1025" t="s">
        <v>3394</v>
      </c>
      <c r="AW1025" t="s">
        <v>3394</v>
      </c>
      <c r="AX1025" t="s">
        <v>3394</v>
      </c>
      <c r="AZ1025" t="s">
        <v>3394</v>
      </c>
    </row>
    <row r="1026" spans="1:52" x14ac:dyDescent="0.3">
      <c r="A1026" s="1" t="s">
        <v>5412</v>
      </c>
      <c r="B1026" t="s">
        <v>5413</v>
      </c>
      <c r="C1026" t="s">
        <v>643</v>
      </c>
      <c r="D1026" t="s">
        <v>3428</v>
      </c>
      <c r="F1026" t="s">
        <v>3393</v>
      </c>
      <c r="G1026" t="s">
        <v>3394</v>
      </c>
      <c r="H1026" t="s">
        <v>3394</v>
      </c>
      <c r="I1026" t="s">
        <v>5414</v>
      </c>
      <c r="J1026" t="s">
        <v>3395</v>
      </c>
      <c r="K1026" t="s">
        <v>3394</v>
      </c>
      <c r="L1026" t="s">
        <v>3396</v>
      </c>
      <c r="Q1026">
        <v>1</v>
      </c>
      <c r="R1026" t="s">
        <v>3397</v>
      </c>
      <c r="AE1026" t="s">
        <v>3394</v>
      </c>
      <c r="AK1026" t="s">
        <v>3394</v>
      </c>
      <c r="AL1026" t="s">
        <v>3394</v>
      </c>
      <c r="AM1026" t="s">
        <v>3394</v>
      </c>
      <c r="AN1026" t="s">
        <v>3394</v>
      </c>
      <c r="AO1026" t="s">
        <v>3394</v>
      </c>
      <c r="AP1026" t="s">
        <v>3394</v>
      </c>
      <c r="AQ1026" t="s">
        <v>3394</v>
      </c>
      <c r="AR1026" t="s">
        <v>3394</v>
      </c>
      <c r="AS1026" t="s">
        <v>3394</v>
      </c>
      <c r="AT1026" t="s">
        <v>3394</v>
      </c>
      <c r="AU1026" t="s">
        <v>3394</v>
      </c>
      <c r="AV1026" t="s">
        <v>3394</v>
      </c>
      <c r="AW1026" t="s">
        <v>3394</v>
      </c>
      <c r="AX1026" t="s">
        <v>3394</v>
      </c>
      <c r="AZ1026" t="s">
        <v>3394</v>
      </c>
    </row>
    <row r="1027" spans="1:52" x14ac:dyDescent="0.3">
      <c r="A1027" s="1" t="s">
        <v>5415</v>
      </c>
      <c r="B1027" t="s">
        <v>5416</v>
      </c>
      <c r="C1027" t="s">
        <v>643</v>
      </c>
      <c r="D1027" t="s">
        <v>3428</v>
      </c>
      <c r="F1027" t="s">
        <v>3393</v>
      </c>
      <c r="G1027" t="s">
        <v>3394</v>
      </c>
      <c r="H1027" t="s">
        <v>3394</v>
      </c>
      <c r="I1027" t="s">
        <v>5417</v>
      </c>
      <c r="J1027" t="s">
        <v>3395</v>
      </c>
      <c r="K1027" t="s">
        <v>3394</v>
      </c>
      <c r="L1027" t="s">
        <v>3396</v>
      </c>
      <c r="Q1027">
        <v>1</v>
      </c>
      <c r="R1027" t="s">
        <v>3397</v>
      </c>
      <c r="AE1027" t="s">
        <v>3394</v>
      </c>
      <c r="AK1027" t="s">
        <v>3394</v>
      </c>
      <c r="AL1027" t="s">
        <v>3394</v>
      </c>
      <c r="AM1027" t="s">
        <v>3394</v>
      </c>
      <c r="AN1027" t="s">
        <v>3394</v>
      </c>
      <c r="AO1027" t="s">
        <v>3394</v>
      </c>
      <c r="AP1027" t="s">
        <v>3394</v>
      </c>
      <c r="AQ1027" t="s">
        <v>3394</v>
      </c>
      <c r="AR1027" t="s">
        <v>3394</v>
      </c>
      <c r="AS1027" t="s">
        <v>3394</v>
      </c>
      <c r="AT1027" t="s">
        <v>3394</v>
      </c>
      <c r="AU1027" t="s">
        <v>3394</v>
      </c>
      <c r="AV1027" t="s">
        <v>3394</v>
      </c>
      <c r="AW1027" t="s">
        <v>3394</v>
      </c>
      <c r="AX1027" t="s">
        <v>3394</v>
      </c>
      <c r="AZ1027" t="s">
        <v>3394</v>
      </c>
    </row>
    <row r="1028" spans="1:52" x14ac:dyDescent="0.3">
      <c r="A1028" s="1" t="s">
        <v>5418</v>
      </c>
      <c r="B1028" t="s">
        <v>5419</v>
      </c>
      <c r="C1028" t="s">
        <v>643</v>
      </c>
      <c r="D1028" t="s">
        <v>3428</v>
      </c>
      <c r="F1028" t="s">
        <v>3393</v>
      </c>
      <c r="G1028" t="s">
        <v>3394</v>
      </c>
      <c r="H1028" t="s">
        <v>3394</v>
      </c>
      <c r="I1028" t="s">
        <v>5420</v>
      </c>
      <c r="J1028" t="s">
        <v>3395</v>
      </c>
      <c r="K1028" t="s">
        <v>3394</v>
      </c>
      <c r="L1028" t="s">
        <v>3396</v>
      </c>
      <c r="Q1028">
        <v>1</v>
      </c>
      <c r="R1028" t="s">
        <v>3397</v>
      </c>
      <c r="AE1028" t="s">
        <v>3394</v>
      </c>
      <c r="AK1028" t="s">
        <v>3394</v>
      </c>
      <c r="AL1028" t="s">
        <v>3394</v>
      </c>
      <c r="AM1028" t="s">
        <v>3394</v>
      </c>
      <c r="AN1028" t="s">
        <v>3394</v>
      </c>
      <c r="AO1028" t="s">
        <v>3394</v>
      </c>
      <c r="AP1028" t="s">
        <v>3394</v>
      </c>
      <c r="AQ1028" t="s">
        <v>3394</v>
      </c>
      <c r="AR1028" t="s">
        <v>3394</v>
      </c>
      <c r="AS1028" t="s">
        <v>3394</v>
      </c>
      <c r="AT1028" t="s">
        <v>3394</v>
      </c>
      <c r="AU1028" t="s">
        <v>3394</v>
      </c>
      <c r="AV1028" t="s">
        <v>3394</v>
      </c>
      <c r="AW1028" t="s">
        <v>3394</v>
      </c>
      <c r="AX1028" t="s">
        <v>3394</v>
      </c>
      <c r="AZ1028" t="s">
        <v>3394</v>
      </c>
    </row>
    <row r="1029" spans="1:52" x14ac:dyDescent="0.3">
      <c r="A1029" s="1" t="s">
        <v>5421</v>
      </c>
      <c r="B1029" t="s">
        <v>5422</v>
      </c>
      <c r="C1029" t="s">
        <v>643</v>
      </c>
      <c r="D1029" t="s">
        <v>3428</v>
      </c>
      <c r="F1029" t="s">
        <v>3393</v>
      </c>
      <c r="G1029" t="s">
        <v>3394</v>
      </c>
      <c r="H1029" t="s">
        <v>3394</v>
      </c>
      <c r="I1029" t="s">
        <v>5423</v>
      </c>
      <c r="J1029" t="s">
        <v>3395</v>
      </c>
      <c r="K1029" t="s">
        <v>3394</v>
      </c>
      <c r="L1029" t="s">
        <v>3396</v>
      </c>
      <c r="Q1029">
        <v>1</v>
      </c>
      <c r="R1029" t="s">
        <v>3397</v>
      </c>
      <c r="AE1029" t="s">
        <v>3394</v>
      </c>
      <c r="AK1029" t="s">
        <v>3394</v>
      </c>
      <c r="AL1029" t="s">
        <v>3394</v>
      </c>
      <c r="AM1029" t="s">
        <v>3394</v>
      </c>
      <c r="AN1029" t="s">
        <v>3394</v>
      </c>
      <c r="AO1029" t="s">
        <v>3394</v>
      </c>
      <c r="AP1029" t="s">
        <v>3394</v>
      </c>
      <c r="AQ1029" t="s">
        <v>3394</v>
      </c>
      <c r="AR1029" t="s">
        <v>3394</v>
      </c>
      <c r="AS1029" t="s">
        <v>3394</v>
      </c>
      <c r="AT1029" t="s">
        <v>3394</v>
      </c>
      <c r="AU1029" t="s">
        <v>3394</v>
      </c>
      <c r="AV1029" t="s">
        <v>3394</v>
      </c>
      <c r="AW1029" t="s">
        <v>3394</v>
      </c>
      <c r="AX1029" t="s">
        <v>3394</v>
      </c>
      <c r="AZ1029" t="s">
        <v>3394</v>
      </c>
    </row>
    <row r="1030" spans="1:52" x14ac:dyDescent="0.3">
      <c r="A1030" s="1" t="s">
        <v>5424</v>
      </c>
      <c r="B1030" t="s">
        <v>5425</v>
      </c>
      <c r="C1030" t="s">
        <v>643</v>
      </c>
      <c r="D1030" t="s">
        <v>3428</v>
      </c>
      <c r="F1030" t="s">
        <v>3393</v>
      </c>
      <c r="G1030" t="s">
        <v>3394</v>
      </c>
      <c r="H1030" t="s">
        <v>3394</v>
      </c>
      <c r="I1030" t="s">
        <v>5426</v>
      </c>
      <c r="J1030" t="s">
        <v>3395</v>
      </c>
      <c r="K1030" t="s">
        <v>3394</v>
      </c>
      <c r="L1030" t="s">
        <v>3396</v>
      </c>
      <c r="Q1030">
        <v>1</v>
      </c>
      <c r="R1030" t="s">
        <v>3397</v>
      </c>
      <c r="AE1030" t="s">
        <v>3394</v>
      </c>
      <c r="AK1030" t="s">
        <v>3394</v>
      </c>
      <c r="AL1030" t="s">
        <v>3394</v>
      </c>
      <c r="AM1030" t="s">
        <v>3394</v>
      </c>
      <c r="AN1030" t="s">
        <v>3394</v>
      </c>
      <c r="AO1030" t="s">
        <v>3394</v>
      </c>
      <c r="AP1030" t="s">
        <v>3394</v>
      </c>
      <c r="AQ1030" t="s">
        <v>3394</v>
      </c>
      <c r="AR1030" t="s">
        <v>3394</v>
      </c>
      <c r="AS1030" t="s">
        <v>3394</v>
      </c>
      <c r="AT1030" t="s">
        <v>3394</v>
      </c>
      <c r="AU1030" t="s">
        <v>3394</v>
      </c>
      <c r="AV1030" t="s">
        <v>3394</v>
      </c>
      <c r="AW1030" t="s">
        <v>3394</v>
      </c>
      <c r="AX1030" t="s">
        <v>3394</v>
      </c>
      <c r="AZ1030" t="s">
        <v>3394</v>
      </c>
    </row>
    <row r="1031" spans="1:52" x14ac:dyDescent="0.3">
      <c r="A1031" s="1" t="s">
        <v>5427</v>
      </c>
      <c r="B1031" t="s">
        <v>5428</v>
      </c>
      <c r="C1031" t="s">
        <v>643</v>
      </c>
      <c r="D1031" t="s">
        <v>3428</v>
      </c>
      <c r="F1031" t="s">
        <v>3393</v>
      </c>
      <c r="G1031" t="s">
        <v>3394</v>
      </c>
      <c r="H1031" t="s">
        <v>3394</v>
      </c>
      <c r="I1031" t="s">
        <v>5429</v>
      </c>
      <c r="J1031" t="s">
        <v>3395</v>
      </c>
      <c r="K1031" t="s">
        <v>3394</v>
      </c>
      <c r="L1031" t="s">
        <v>3396</v>
      </c>
      <c r="Q1031">
        <v>1</v>
      </c>
      <c r="R1031" t="s">
        <v>3397</v>
      </c>
      <c r="AE1031" t="s">
        <v>3394</v>
      </c>
      <c r="AK1031" t="s">
        <v>3394</v>
      </c>
      <c r="AL1031" t="s">
        <v>3394</v>
      </c>
      <c r="AM1031" t="s">
        <v>3394</v>
      </c>
      <c r="AN1031" t="s">
        <v>3394</v>
      </c>
      <c r="AO1031" t="s">
        <v>3394</v>
      </c>
      <c r="AP1031" t="s">
        <v>3394</v>
      </c>
      <c r="AQ1031" t="s">
        <v>3394</v>
      </c>
      <c r="AR1031" t="s">
        <v>3394</v>
      </c>
      <c r="AS1031" t="s">
        <v>3394</v>
      </c>
      <c r="AT1031" t="s">
        <v>3394</v>
      </c>
      <c r="AU1031" t="s">
        <v>3394</v>
      </c>
      <c r="AV1031" t="s">
        <v>3394</v>
      </c>
      <c r="AW1031" t="s">
        <v>3394</v>
      </c>
      <c r="AX1031" t="s">
        <v>3394</v>
      </c>
      <c r="AZ1031" t="s">
        <v>3394</v>
      </c>
    </row>
    <row r="1032" spans="1:52" x14ac:dyDescent="0.3">
      <c r="A1032" s="1" t="s">
        <v>5430</v>
      </c>
      <c r="B1032" t="s">
        <v>5431</v>
      </c>
      <c r="C1032" t="s">
        <v>643</v>
      </c>
      <c r="D1032" t="s">
        <v>3428</v>
      </c>
      <c r="F1032" t="s">
        <v>3393</v>
      </c>
      <c r="G1032" t="s">
        <v>3394</v>
      </c>
      <c r="H1032" t="s">
        <v>3394</v>
      </c>
      <c r="I1032" t="s">
        <v>5432</v>
      </c>
      <c r="J1032" t="s">
        <v>3395</v>
      </c>
      <c r="K1032" t="s">
        <v>3394</v>
      </c>
      <c r="L1032" t="s">
        <v>3396</v>
      </c>
      <c r="Q1032">
        <v>1</v>
      </c>
      <c r="R1032" t="s">
        <v>3397</v>
      </c>
      <c r="AE1032" t="s">
        <v>3394</v>
      </c>
      <c r="AK1032" t="s">
        <v>3394</v>
      </c>
      <c r="AL1032" t="s">
        <v>3394</v>
      </c>
      <c r="AM1032" t="s">
        <v>3394</v>
      </c>
      <c r="AN1032" t="s">
        <v>3394</v>
      </c>
      <c r="AO1032" t="s">
        <v>3394</v>
      </c>
      <c r="AP1032" t="s">
        <v>3394</v>
      </c>
      <c r="AQ1032" t="s">
        <v>3394</v>
      </c>
      <c r="AR1032" t="s">
        <v>3394</v>
      </c>
      <c r="AS1032" t="s">
        <v>3394</v>
      </c>
      <c r="AT1032" t="s">
        <v>3394</v>
      </c>
      <c r="AU1032" t="s">
        <v>3394</v>
      </c>
      <c r="AV1032" t="s">
        <v>3394</v>
      </c>
      <c r="AW1032" t="s">
        <v>3394</v>
      </c>
      <c r="AX1032" t="s">
        <v>3394</v>
      </c>
      <c r="AZ1032" t="s">
        <v>3394</v>
      </c>
    </row>
    <row r="1033" spans="1:52" x14ac:dyDescent="0.3">
      <c r="A1033" s="1" t="s">
        <v>5433</v>
      </c>
      <c r="B1033" t="s">
        <v>5434</v>
      </c>
      <c r="C1033" t="s">
        <v>643</v>
      </c>
      <c r="D1033" t="s">
        <v>3428</v>
      </c>
      <c r="F1033" t="s">
        <v>3393</v>
      </c>
      <c r="G1033" t="s">
        <v>3394</v>
      </c>
      <c r="H1033" t="s">
        <v>3394</v>
      </c>
      <c r="I1033" t="s">
        <v>5435</v>
      </c>
      <c r="J1033" t="s">
        <v>3395</v>
      </c>
      <c r="K1033" t="s">
        <v>3394</v>
      </c>
      <c r="L1033" t="s">
        <v>3396</v>
      </c>
      <c r="Q1033">
        <v>1</v>
      </c>
      <c r="R1033" t="s">
        <v>3397</v>
      </c>
      <c r="AE1033" t="s">
        <v>3394</v>
      </c>
      <c r="AK1033" t="s">
        <v>3394</v>
      </c>
      <c r="AL1033" t="s">
        <v>3394</v>
      </c>
      <c r="AM1033" t="s">
        <v>3394</v>
      </c>
      <c r="AN1033" t="s">
        <v>3394</v>
      </c>
      <c r="AO1033" t="s">
        <v>3394</v>
      </c>
      <c r="AP1033" t="s">
        <v>3394</v>
      </c>
      <c r="AQ1033" t="s">
        <v>3394</v>
      </c>
      <c r="AR1033" t="s">
        <v>3394</v>
      </c>
      <c r="AS1033" t="s">
        <v>3394</v>
      </c>
      <c r="AT1033" t="s">
        <v>3394</v>
      </c>
      <c r="AU1033" t="s">
        <v>3394</v>
      </c>
      <c r="AV1033" t="s">
        <v>3394</v>
      </c>
      <c r="AW1033" t="s">
        <v>3394</v>
      </c>
      <c r="AX1033" t="s">
        <v>3394</v>
      </c>
      <c r="AZ1033" t="s">
        <v>3394</v>
      </c>
    </row>
    <row r="1034" spans="1:52" x14ac:dyDescent="0.3">
      <c r="A1034" s="1" t="s">
        <v>5436</v>
      </c>
      <c r="B1034" t="s">
        <v>5437</v>
      </c>
      <c r="C1034" t="s">
        <v>643</v>
      </c>
      <c r="D1034" t="s">
        <v>3428</v>
      </c>
      <c r="F1034" t="s">
        <v>3393</v>
      </c>
      <c r="G1034" t="s">
        <v>3394</v>
      </c>
      <c r="H1034" t="s">
        <v>3394</v>
      </c>
      <c r="I1034" t="s">
        <v>10568</v>
      </c>
      <c r="J1034" t="s">
        <v>3395</v>
      </c>
      <c r="K1034" t="s">
        <v>3394</v>
      </c>
      <c r="L1034" t="s">
        <v>3396</v>
      </c>
      <c r="Q1034">
        <v>1</v>
      </c>
      <c r="R1034" t="s">
        <v>3397</v>
      </c>
      <c r="AE1034" t="s">
        <v>3394</v>
      </c>
      <c r="AK1034" t="s">
        <v>3394</v>
      </c>
      <c r="AL1034" t="s">
        <v>3394</v>
      </c>
      <c r="AM1034" t="s">
        <v>3394</v>
      </c>
      <c r="AN1034" t="s">
        <v>3394</v>
      </c>
      <c r="AO1034" t="s">
        <v>3394</v>
      </c>
      <c r="AP1034" t="s">
        <v>3394</v>
      </c>
      <c r="AQ1034" t="s">
        <v>3394</v>
      </c>
      <c r="AR1034" t="s">
        <v>3394</v>
      </c>
      <c r="AS1034" t="s">
        <v>3394</v>
      </c>
      <c r="AT1034" t="s">
        <v>3394</v>
      </c>
      <c r="AU1034" t="s">
        <v>3394</v>
      </c>
      <c r="AV1034" t="s">
        <v>3394</v>
      </c>
      <c r="AW1034" t="s">
        <v>3394</v>
      </c>
      <c r="AX1034" t="s">
        <v>3394</v>
      </c>
      <c r="AZ1034" t="s">
        <v>3394</v>
      </c>
    </row>
    <row r="1035" spans="1:52" x14ac:dyDescent="0.3">
      <c r="A1035" s="1" t="s">
        <v>5438</v>
      </c>
      <c r="B1035" t="s">
        <v>5439</v>
      </c>
      <c r="C1035" t="s">
        <v>643</v>
      </c>
      <c r="D1035" t="s">
        <v>3428</v>
      </c>
      <c r="F1035" t="s">
        <v>3393</v>
      </c>
      <c r="G1035" t="s">
        <v>3394</v>
      </c>
      <c r="H1035" t="s">
        <v>3394</v>
      </c>
      <c r="I1035" t="s">
        <v>5440</v>
      </c>
      <c r="J1035" t="s">
        <v>3395</v>
      </c>
      <c r="K1035" t="s">
        <v>3394</v>
      </c>
      <c r="L1035" t="s">
        <v>3396</v>
      </c>
      <c r="Q1035">
        <v>1</v>
      </c>
      <c r="R1035" t="s">
        <v>3397</v>
      </c>
      <c r="AE1035" t="s">
        <v>3394</v>
      </c>
      <c r="AK1035" t="s">
        <v>3394</v>
      </c>
      <c r="AL1035" t="s">
        <v>3394</v>
      </c>
      <c r="AM1035" t="s">
        <v>3394</v>
      </c>
      <c r="AN1035" t="s">
        <v>3394</v>
      </c>
      <c r="AO1035" t="s">
        <v>3394</v>
      </c>
      <c r="AP1035" t="s">
        <v>3394</v>
      </c>
      <c r="AQ1035" t="s">
        <v>3394</v>
      </c>
      <c r="AR1035" t="s">
        <v>3394</v>
      </c>
      <c r="AS1035" t="s">
        <v>3394</v>
      </c>
      <c r="AT1035" t="s">
        <v>3394</v>
      </c>
      <c r="AU1035" t="s">
        <v>3394</v>
      </c>
      <c r="AV1035" t="s">
        <v>3394</v>
      </c>
      <c r="AW1035" t="s">
        <v>3394</v>
      </c>
      <c r="AX1035" t="s">
        <v>3394</v>
      </c>
      <c r="AZ1035" t="s">
        <v>3394</v>
      </c>
    </row>
    <row r="1036" spans="1:52" x14ac:dyDescent="0.3">
      <c r="A1036" s="1" t="s">
        <v>5441</v>
      </c>
      <c r="B1036" t="s">
        <v>5442</v>
      </c>
      <c r="C1036" t="s">
        <v>643</v>
      </c>
      <c r="D1036" t="s">
        <v>3428</v>
      </c>
      <c r="F1036" t="s">
        <v>3393</v>
      </c>
      <c r="G1036" t="s">
        <v>3394</v>
      </c>
      <c r="H1036" t="s">
        <v>3394</v>
      </c>
      <c r="I1036" t="s">
        <v>5443</v>
      </c>
      <c r="J1036" t="s">
        <v>3395</v>
      </c>
      <c r="K1036" t="s">
        <v>3394</v>
      </c>
      <c r="L1036" t="s">
        <v>3396</v>
      </c>
      <c r="Q1036">
        <v>1</v>
      </c>
      <c r="R1036" t="s">
        <v>3397</v>
      </c>
      <c r="AE1036" t="s">
        <v>3394</v>
      </c>
      <c r="AK1036" t="s">
        <v>3394</v>
      </c>
      <c r="AL1036" t="s">
        <v>3394</v>
      </c>
      <c r="AM1036" t="s">
        <v>3394</v>
      </c>
      <c r="AN1036" t="s">
        <v>3394</v>
      </c>
      <c r="AO1036" t="s">
        <v>3394</v>
      </c>
      <c r="AP1036" t="s">
        <v>3394</v>
      </c>
      <c r="AQ1036" t="s">
        <v>3394</v>
      </c>
      <c r="AR1036" t="s">
        <v>3394</v>
      </c>
      <c r="AS1036" t="s">
        <v>3394</v>
      </c>
      <c r="AT1036" t="s">
        <v>3394</v>
      </c>
      <c r="AU1036" t="s">
        <v>3394</v>
      </c>
      <c r="AV1036" t="s">
        <v>3394</v>
      </c>
      <c r="AW1036" t="s">
        <v>3394</v>
      </c>
      <c r="AX1036" t="s">
        <v>3394</v>
      </c>
      <c r="AZ1036" t="s">
        <v>3394</v>
      </c>
    </row>
    <row r="1037" spans="1:52" x14ac:dyDescent="0.3">
      <c r="A1037" s="1" t="s">
        <v>5444</v>
      </c>
      <c r="B1037" t="s">
        <v>5445</v>
      </c>
      <c r="C1037" t="s">
        <v>643</v>
      </c>
      <c r="D1037" t="s">
        <v>3428</v>
      </c>
      <c r="F1037" t="s">
        <v>3393</v>
      </c>
      <c r="G1037" t="s">
        <v>3394</v>
      </c>
      <c r="H1037" t="s">
        <v>3394</v>
      </c>
      <c r="I1037" t="s">
        <v>10568</v>
      </c>
      <c r="J1037" t="s">
        <v>3395</v>
      </c>
      <c r="K1037" t="s">
        <v>3394</v>
      </c>
      <c r="L1037" t="s">
        <v>3396</v>
      </c>
      <c r="Q1037">
        <v>1</v>
      </c>
      <c r="R1037" t="s">
        <v>3397</v>
      </c>
      <c r="AE1037" t="s">
        <v>3394</v>
      </c>
      <c r="AK1037" t="s">
        <v>3394</v>
      </c>
      <c r="AL1037" t="s">
        <v>3394</v>
      </c>
      <c r="AM1037" t="s">
        <v>3394</v>
      </c>
      <c r="AN1037" t="s">
        <v>3394</v>
      </c>
      <c r="AO1037" t="s">
        <v>3394</v>
      </c>
      <c r="AP1037" t="s">
        <v>3394</v>
      </c>
      <c r="AQ1037" t="s">
        <v>3394</v>
      </c>
      <c r="AR1037" t="s">
        <v>3394</v>
      </c>
      <c r="AS1037" t="s">
        <v>3394</v>
      </c>
      <c r="AT1037" t="s">
        <v>3394</v>
      </c>
      <c r="AU1037" t="s">
        <v>3394</v>
      </c>
      <c r="AV1037" t="s">
        <v>3394</v>
      </c>
      <c r="AW1037" t="s">
        <v>3394</v>
      </c>
      <c r="AX1037" t="s">
        <v>3394</v>
      </c>
      <c r="AZ1037" t="s">
        <v>3394</v>
      </c>
    </row>
    <row r="1038" spans="1:52" x14ac:dyDescent="0.3">
      <c r="A1038" s="1" t="s">
        <v>5446</v>
      </c>
      <c r="B1038" t="s">
        <v>5447</v>
      </c>
      <c r="C1038" t="s">
        <v>643</v>
      </c>
      <c r="D1038" t="s">
        <v>3428</v>
      </c>
      <c r="F1038" t="s">
        <v>3393</v>
      </c>
      <c r="G1038" t="s">
        <v>3394</v>
      </c>
      <c r="H1038" t="s">
        <v>3394</v>
      </c>
      <c r="I1038" t="s">
        <v>5448</v>
      </c>
      <c r="J1038" t="s">
        <v>3395</v>
      </c>
      <c r="K1038" t="s">
        <v>3394</v>
      </c>
      <c r="L1038" t="s">
        <v>3396</v>
      </c>
      <c r="Q1038">
        <v>1</v>
      </c>
      <c r="R1038" t="s">
        <v>3397</v>
      </c>
      <c r="AE1038" t="s">
        <v>3394</v>
      </c>
      <c r="AK1038" t="s">
        <v>3394</v>
      </c>
      <c r="AL1038" t="s">
        <v>3394</v>
      </c>
      <c r="AM1038" t="s">
        <v>3394</v>
      </c>
      <c r="AN1038" t="s">
        <v>3394</v>
      </c>
      <c r="AO1038" t="s">
        <v>3394</v>
      </c>
      <c r="AP1038" t="s">
        <v>3394</v>
      </c>
      <c r="AQ1038" t="s">
        <v>3394</v>
      </c>
      <c r="AR1038" t="s">
        <v>3394</v>
      </c>
      <c r="AS1038" t="s">
        <v>3394</v>
      </c>
      <c r="AT1038" t="s">
        <v>3394</v>
      </c>
      <c r="AU1038" t="s">
        <v>3394</v>
      </c>
      <c r="AV1038" t="s">
        <v>3394</v>
      </c>
      <c r="AW1038" t="s">
        <v>3394</v>
      </c>
      <c r="AX1038" t="s">
        <v>3394</v>
      </c>
      <c r="AZ1038" t="s">
        <v>3394</v>
      </c>
    </row>
    <row r="1039" spans="1:52" x14ac:dyDescent="0.3">
      <c r="A1039" s="1" t="s">
        <v>5449</v>
      </c>
      <c r="B1039" t="s">
        <v>5450</v>
      </c>
      <c r="C1039" t="s">
        <v>643</v>
      </c>
      <c r="D1039" t="s">
        <v>3428</v>
      </c>
      <c r="F1039" t="s">
        <v>3393</v>
      </c>
      <c r="G1039" t="s">
        <v>3394</v>
      </c>
      <c r="H1039" t="s">
        <v>3394</v>
      </c>
      <c r="I1039" t="s">
        <v>5451</v>
      </c>
      <c r="J1039" t="s">
        <v>3395</v>
      </c>
      <c r="K1039" t="s">
        <v>3394</v>
      </c>
      <c r="L1039" t="s">
        <v>3396</v>
      </c>
      <c r="Q1039">
        <v>1</v>
      </c>
      <c r="R1039" t="s">
        <v>3397</v>
      </c>
      <c r="AE1039" t="s">
        <v>3394</v>
      </c>
      <c r="AK1039" t="s">
        <v>3394</v>
      </c>
      <c r="AL1039" t="s">
        <v>3394</v>
      </c>
      <c r="AM1039" t="s">
        <v>3394</v>
      </c>
      <c r="AN1039" t="s">
        <v>3394</v>
      </c>
      <c r="AO1039" t="s">
        <v>3394</v>
      </c>
      <c r="AP1039" t="s">
        <v>3394</v>
      </c>
      <c r="AQ1039" t="s">
        <v>3394</v>
      </c>
      <c r="AR1039" t="s">
        <v>3394</v>
      </c>
      <c r="AS1039" t="s">
        <v>3394</v>
      </c>
      <c r="AT1039" t="s">
        <v>3394</v>
      </c>
      <c r="AU1039" t="s">
        <v>3394</v>
      </c>
      <c r="AV1039" t="s">
        <v>3394</v>
      </c>
      <c r="AW1039" t="s">
        <v>3394</v>
      </c>
      <c r="AX1039" t="s">
        <v>3394</v>
      </c>
      <c r="AZ1039" t="s">
        <v>3394</v>
      </c>
    </row>
    <row r="1040" spans="1:52" x14ac:dyDescent="0.3">
      <c r="A1040" s="1" t="s">
        <v>5452</v>
      </c>
      <c r="B1040" t="s">
        <v>5453</v>
      </c>
      <c r="C1040" t="s">
        <v>643</v>
      </c>
      <c r="D1040" t="s">
        <v>3428</v>
      </c>
      <c r="F1040" t="s">
        <v>3393</v>
      </c>
      <c r="G1040" t="s">
        <v>3394</v>
      </c>
      <c r="H1040" t="s">
        <v>3394</v>
      </c>
      <c r="I1040" t="s">
        <v>5454</v>
      </c>
      <c r="J1040" t="s">
        <v>3395</v>
      </c>
      <c r="K1040" t="s">
        <v>3394</v>
      </c>
      <c r="L1040" t="s">
        <v>3396</v>
      </c>
      <c r="Q1040">
        <v>1</v>
      </c>
      <c r="R1040" t="s">
        <v>3397</v>
      </c>
      <c r="AE1040" t="s">
        <v>3394</v>
      </c>
      <c r="AK1040" t="s">
        <v>3394</v>
      </c>
      <c r="AL1040" t="s">
        <v>3394</v>
      </c>
      <c r="AM1040" t="s">
        <v>3394</v>
      </c>
      <c r="AN1040" t="s">
        <v>3394</v>
      </c>
      <c r="AO1040" t="s">
        <v>3394</v>
      </c>
      <c r="AP1040" t="s">
        <v>3394</v>
      </c>
      <c r="AQ1040" t="s">
        <v>3394</v>
      </c>
      <c r="AR1040" t="s">
        <v>3394</v>
      </c>
      <c r="AS1040" t="s">
        <v>3394</v>
      </c>
      <c r="AT1040" t="s">
        <v>3394</v>
      </c>
      <c r="AU1040" t="s">
        <v>3394</v>
      </c>
      <c r="AV1040" t="s">
        <v>3394</v>
      </c>
      <c r="AW1040" t="s">
        <v>3394</v>
      </c>
      <c r="AX1040" t="s">
        <v>3394</v>
      </c>
      <c r="AZ1040" t="s">
        <v>3394</v>
      </c>
    </row>
    <row r="1041" spans="1:52" x14ac:dyDescent="0.3">
      <c r="A1041" s="1" t="s">
        <v>5455</v>
      </c>
      <c r="B1041" t="s">
        <v>5456</v>
      </c>
      <c r="C1041" t="s">
        <v>643</v>
      </c>
      <c r="D1041" t="s">
        <v>3428</v>
      </c>
      <c r="F1041" t="s">
        <v>3393</v>
      </c>
      <c r="G1041" t="s">
        <v>3394</v>
      </c>
      <c r="H1041" t="s">
        <v>3394</v>
      </c>
      <c r="I1041" t="s">
        <v>5454</v>
      </c>
      <c r="J1041" t="s">
        <v>3395</v>
      </c>
      <c r="K1041" t="s">
        <v>3394</v>
      </c>
      <c r="L1041" t="s">
        <v>3396</v>
      </c>
      <c r="Q1041">
        <v>1</v>
      </c>
      <c r="R1041" t="s">
        <v>3397</v>
      </c>
      <c r="AE1041" t="s">
        <v>3394</v>
      </c>
      <c r="AK1041" t="s">
        <v>3394</v>
      </c>
      <c r="AL1041" t="s">
        <v>3394</v>
      </c>
      <c r="AM1041" t="s">
        <v>3394</v>
      </c>
      <c r="AN1041" t="s">
        <v>3394</v>
      </c>
      <c r="AO1041" t="s">
        <v>3394</v>
      </c>
      <c r="AP1041" t="s">
        <v>3394</v>
      </c>
      <c r="AQ1041" t="s">
        <v>3394</v>
      </c>
      <c r="AR1041" t="s">
        <v>3394</v>
      </c>
      <c r="AS1041" t="s">
        <v>3394</v>
      </c>
      <c r="AT1041" t="s">
        <v>3394</v>
      </c>
      <c r="AU1041" t="s">
        <v>3394</v>
      </c>
      <c r="AV1041" t="s">
        <v>3394</v>
      </c>
      <c r="AW1041" t="s">
        <v>3394</v>
      </c>
      <c r="AX1041" t="s">
        <v>3394</v>
      </c>
      <c r="AZ1041" t="s">
        <v>3394</v>
      </c>
    </row>
    <row r="1042" spans="1:52" x14ac:dyDescent="0.3">
      <c r="A1042" s="1" t="s">
        <v>5457</v>
      </c>
      <c r="B1042" t="s">
        <v>5458</v>
      </c>
      <c r="C1042" t="s">
        <v>643</v>
      </c>
      <c r="D1042" t="s">
        <v>3428</v>
      </c>
      <c r="F1042" t="s">
        <v>3393</v>
      </c>
      <c r="G1042" t="s">
        <v>3394</v>
      </c>
      <c r="H1042" t="s">
        <v>3394</v>
      </c>
      <c r="I1042" t="s">
        <v>11350</v>
      </c>
      <c r="J1042" t="s">
        <v>3395</v>
      </c>
      <c r="K1042" t="s">
        <v>3394</v>
      </c>
      <c r="L1042" t="s">
        <v>3396</v>
      </c>
      <c r="Q1042">
        <v>1</v>
      </c>
      <c r="R1042" t="s">
        <v>3397</v>
      </c>
      <c r="AE1042" t="s">
        <v>3394</v>
      </c>
      <c r="AK1042" t="s">
        <v>3394</v>
      </c>
      <c r="AL1042" t="s">
        <v>3394</v>
      </c>
      <c r="AM1042" t="s">
        <v>3394</v>
      </c>
      <c r="AN1042" t="s">
        <v>3394</v>
      </c>
      <c r="AO1042" t="s">
        <v>3394</v>
      </c>
      <c r="AP1042" t="s">
        <v>3394</v>
      </c>
      <c r="AQ1042" t="s">
        <v>3394</v>
      </c>
      <c r="AR1042" t="s">
        <v>3394</v>
      </c>
      <c r="AS1042" t="s">
        <v>3394</v>
      </c>
      <c r="AT1042" t="s">
        <v>3394</v>
      </c>
      <c r="AU1042" t="s">
        <v>3394</v>
      </c>
      <c r="AV1042" t="s">
        <v>3394</v>
      </c>
      <c r="AW1042" t="s">
        <v>3394</v>
      </c>
      <c r="AX1042" t="s">
        <v>3394</v>
      </c>
      <c r="AZ1042" t="s">
        <v>3394</v>
      </c>
    </row>
    <row r="1043" spans="1:52" x14ac:dyDescent="0.3">
      <c r="A1043" s="1" t="s">
        <v>5460</v>
      </c>
      <c r="B1043" t="s">
        <v>5461</v>
      </c>
      <c r="C1043" t="s">
        <v>643</v>
      </c>
      <c r="D1043" t="s">
        <v>3428</v>
      </c>
      <c r="F1043" t="s">
        <v>3393</v>
      </c>
      <c r="G1043" t="s">
        <v>3394</v>
      </c>
      <c r="H1043" t="s">
        <v>3394</v>
      </c>
      <c r="I1043" t="s">
        <v>5459</v>
      </c>
      <c r="J1043" t="s">
        <v>3395</v>
      </c>
      <c r="K1043" t="s">
        <v>3394</v>
      </c>
      <c r="L1043" t="s">
        <v>3396</v>
      </c>
      <c r="Q1043">
        <v>1</v>
      </c>
      <c r="R1043" t="s">
        <v>3397</v>
      </c>
      <c r="AE1043" t="s">
        <v>3394</v>
      </c>
      <c r="AK1043" t="s">
        <v>3394</v>
      </c>
      <c r="AL1043" t="s">
        <v>3394</v>
      </c>
      <c r="AM1043" t="s">
        <v>3394</v>
      </c>
      <c r="AN1043" t="s">
        <v>3394</v>
      </c>
      <c r="AO1043" t="s">
        <v>3394</v>
      </c>
      <c r="AP1043" t="s">
        <v>3394</v>
      </c>
      <c r="AQ1043" t="s">
        <v>3394</v>
      </c>
      <c r="AR1043" t="s">
        <v>3394</v>
      </c>
      <c r="AS1043" t="s">
        <v>3394</v>
      </c>
      <c r="AT1043" t="s">
        <v>3394</v>
      </c>
      <c r="AU1043" t="s">
        <v>3394</v>
      </c>
      <c r="AV1043" t="s">
        <v>3394</v>
      </c>
      <c r="AW1043" t="s">
        <v>3394</v>
      </c>
      <c r="AX1043" t="s">
        <v>3394</v>
      </c>
      <c r="AZ1043" t="s">
        <v>3394</v>
      </c>
    </row>
    <row r="1044" spans="1:52" x14ac:dyDescent="0.3">
      <c r="A1044" s="1" t="s">
        <v>5462</v>
      </c>
      <c r="B1044" t="s">
        <v>5463</v>
      </c>
      <c r="C1044" t="s">
        <v>643</v>
      </c>
      <c r="D1044" t="s">
        <v>3428</v>
      </c>
      <c r="F1044" t="s">
        <v>3393</v>
      </c>
      <c r="G1044" t="s">
        <v>3394</v>
      </c>
      <c r="H1044" t="s">
        <v>3394</v>
      </c>
      <c r="I1044" t="s">
        <v>5459</v>
      </c>
      <c r="J1044" t="s">
        <v>3395</v>
      </c>
      <c r="K1044" t="s">
        <v>3394</v>
      </c>
      <c r="L1044" t="s">
        <v>3396</v>
      </c>
      <c r="Q1044">
        <v>1</v>
      </c>
      <c r="R1044" t="s">
        <v>3397</v>
      </c>
      <c r="AE1044" t="s">
        <v>3394</v>
      </c>
      <c r="AK1044" t="s">
        <v>3394</v>
      </c>
      <c r="AL1044" t="s">
        <v>3394</v>
      </c>
      <c r="AM1044" t="s">
        <v>3394</v>
      </c>
      <c r="AN1044" t="s">
        <v>3394</v>
      </c>
      <c r="AO1044" t="s">
        <v>3394</v>
      </c>
      <c r="AP1044" t="s">
        <v>3394</v>
      </c>
      <c r="AQ1044" t="s">
        <v>3394</v>
      </c>
      <c r="AR1044" t="s">
        <v>3394</v>
      </c>
      <c r="AS1044" t="s">
        <v>3394</v>
      </c>
      <c r="AT1044" t="s">
        <v>3394</v>
      </c>
      <c r="AU1044" t="s">
        <v>3394</v>
      </c>
      <c r="AV1044" t="s">
        <v>3394</v>
      </c>
      <c r="AW1044" t="s">
        <v>3394</v>
      </c>
      <c r="AX1044" t="s">
        <v>3394</v>
      </c>
      <c r="AZ1044" t="s">
        <v>3394</v>
      </c>
    </row>
    <row r="1045" spans="1:52" x14ac:dyDescent="0.3">
      <c r="A1045" s="1" t="s">
        <v>5464</v>
      </c>
      <c r="B1045" t="s">
        <v>5465</v>
      </c>
      <c r="C1045" t="s">
        <v>643</v>
      </c>
      <c r="D1045" t="s">
        <v>3428</v>
      </c>
      <c r="F1045" t="s">
        <v>3393</v>
      </c>
      <c r="G1045" t="s">
        <v>3394</v>
      </c>
      <c r="H1045" t="s">
        <v>3394</v>
      </c>
      <c r="I1045" t="s">
        <v>5466</v>
      </c>
      <c r="J1045" t="s">
        <v>3395</v>
      </c>
      <c r="K1045" t="s">
        <v>3394</v>
      </c>
      <c r="L1045" t="s">
        <v>3396</v>
      </c>
      <c r="Q1045">
        <v>1</v>
      </c>
      <c r="R1045" t="s">
        <v>3397</v>
      </c>
      <c r="AE1045" t="s">
        <v>3394</v>
      </c>
      <c r="AK1045" t="s">
        <v>3394</v>
      </c>
      <c r="AL1045" t="s">
        <v>3394</v>
      </c>
      <c r="AM1045" t="s">
        <v>3394</v>
      </c>
      <c r="AN1045" t="s">
        <v>3394</v>
      </c>
      <c r="AO1045" t="s">
        <v>3394</v>
      </c>
      <c r="AP1045" t="s">
        <v>3394</v>
      </c>
      <c r="AQ1045" t="s">
        <v>3394</v>
      </c>
      <c r="AR1045" t="s">
        <v>3394</v>
      </c>
      <c r="AS1045" t="s">
        <v>3394</v>
      </c>
      <c r="AT1045" t="s">
        <v>3394</v>
      </c>
      <c r="AU1045" t="s">
        <v>3394</v>
      </c>
      <c r="AV1045" t="s">
        <v>3394</v>
      </c>
      <c r="AW1045" t="s">
        <v>3394</v>
      </c>
      <c r="AX1045" t="s">
        <v>3394</v>
      </c>
      <c r="AZ1045" t="s">
        <v>3394</v>
      </c>
    </row>
    <row r="1046" spans="1:52" x14ac:dyDescent="0.3">
      <c r="A1046" s="1" t="s">
        <v>5467</v>
      </c>
      <c r="B1046" t="s">
        <v>5468</v>
      </c>
      <c r="C1046" t="s">
        <v>643</v>
      </c>
      <c r="D1046" t="s">
        <v>3428</v>
      </c>
      <c r="F1046" t="s">
        <v>3393</v>
      </c>
      <c r="G1046" t="s">
        <v>3394</v>
      </c>
      <c r="H1046" t="s">
        <v>3394</v>
      </c>
      <c r="I1046" t="s">
        <v>5469</v>
      </c>
      <c r="J1046" t="s">
        <v>3395</v>
      </c>
      <c r="K1046" t="s">
        <v>3394</v>
      </c>
      <c r="L1046" t="s">
        <v>3396</v>
      </c>
      <c r="Q1046">
        <v>1</v>
      </c>
      <c r="R1046" t="s">
        <v>3397</v>
      </c>
      <c r="AE1046" t="s">
        <v>3394</v>
      </c>
      <c r="AK1046" t="s">
        <v>3394</v>
      </c>
      <c r="AL1046" t="s">
        <v>3394</v>
      </c>
      <c r="AM1046" t="s">
        <v>3394</v>
      </c>
      <c r="AN1046" t="s">
        <v>3394</v>
      </c>
      <c r="AO1046" t="s">
        <v>3394</v>
      </c>
      <c r="AP1046" t="s">
        <v>3394</v>
      </c>
      <c r="AQ1046" t="s">
        <v>3394</v>
      </c>
      <c r="AR1046" t="s">
        <v>3394</v>
      </c>
      <c r="AS1046" t="s">
        <v>3394</v>
      </c>
      <c r="AT1046" t="s">
        <v>3394</v>
      </c>
      <c r="AU1046" t="s">
        <v>3394</v>
      </c>
      <c r="AV1046" t="s">
        <v>3394</v>
      </c>
      <c r="AW1046" t="s">
        <v>3394</v>
      </c>
      <c r="AX1046" t="s">
        <v>3394</v>
      </c>
      <c r="AZ1046" t="s">
        <v>3394</v>
      </c>
    </row>
    <row r="1047" spans="1:52" x14ac:dyDescent="0.3">
      <c r="A1047" s="1" t="s">
        <v>5470</v>
      </c>
      <c r="B1047" t="s">
        <v>5471</v>
      </c>
      <c r="C1047" t="s">
        <v>643</v>
      </c>
      <c r="D1047" t="s">
        <v>3428</v>
      </c>
      <c r="F1047" t="s">
        <v>3393</v>
      </c>
      <c r="G1047" t="s">
        <v>3394</v>
      </c>
      <c r="H1047" t="s">
        <v>3394</v>
      </c>
      <c r="I1047" t="s">
        <v>5472</v>
      </c>
      <c r="J1047" t="s">
        <v>3395</v>
      </c>
      <c r="K1047" t="s">
        <v>3394</v>
      </c>
      <c r="L1047" t="s">
        <v>3396</v>
      </c>
      <c r="Q1047">
        <v>1</v>
      </c>
      <c r="R1047" t="s">
        <v>3397</v>
      </c>
      <c r="AE1047" t="s">
        <v>3394</v>
      </c>
      <c r="AK1047" t="s">
        <v>3394</v>
      </c>
      <c r="AL1047" t="s">
        <v>3394</v>
      </c>
      <c r="AM1047" t="s">
        <v>3394</v>
      </c>
      <c r="AN1047" t="s">
        <v>3394</v>
      </c>
      <c r="AO1047" t="s">
        <v>3394</v>
      </c>
      <c r="AP1047" t="s">
        <v>3394</v>
      </c>
      <c r="AQ1047" t="s">
        <v>3394</v>
      </c>
      <c r="AR1047" t="s">
        <v>3394</v>
      </c>
      <c r="AS1047" t="s">
        <v>3394</v>
      </c>
      <c r="AT1047" t="s">
        <v>3394</v>
      </c>
      <c r="AU1047" t="s">
        <v>3394</v>
      </c>
      <c r="AV1047" t="s">
        <v>3394</v>
      </c>
      <c r="AW1047" t="s">
        <v>3394</v>
      </c>
      <c r="AX1047" t="s">
        <v>3394</v>
      </c>
      <c r="AZ1047" t="s">
        <v>3394</v>
      </c>
    </row>
    <row r="1048" spans="1:52" x14ac:dyDescent="0.3">
      <c r="A1048" s="1" t="s">
        <v>5473</v>
      </c>
      <c r="B1048" t="s">
        <v>5474</v>
      </c>
      <c r="C1048" t="s">
        <v>643</v>
      </c>
      <c r="D1048" t="s">
        <v>3428</v>
      </c>
      <c r="F1048" t="s">
        <v>3393</v>
      </c>
      <c r="G1048" t="s">
        <v>3394</v>
      </c>
      <c r="H1048" t="s">
        <v>3394</v>
      </c>
      <c r="I1048" t="s">
        <v>5414</v>
      </c>
      <c r="J1048" t="s">
        <v>3395</v>
      </c>
      <c r="K1048" t="s">
        <v>3394</v>
      </c>
      <c r="L1048" t="s">
        <v>3396</v>
      </c>
      <c r="Q1048">
        <v>1</v>
      </c>
      <c r="R1048" t="s">
        <v>3397</v>
      </c>
      <c r="AE1048" t="s">
        <v>3394</v>
      </c>
      <c r="AK1048" t="s">
        <v>3394</v>
      </c>
      <c r="AL1048" t="s">
        <v>3394</v>
      </c>
      <c r="AM1048" t="s">
        <v>3394</v>
      </c>
      <c r="AN1048" t="s">
        <v>3394</v>
      </c>
      <c r="AO1048" t="s">
        <v>3394</v>
      </c>
      <c r="AP1048" t="s">
        <v>3394</v>
      </c>
      <c r="AQ1048" t="s">
        <v>3394</v>
      </c>
      <c r="AR1048" t="s">
        <v>3394</v>
      </c>
      <c r="AS1048" t="s">
        <v>3394</v>
      </c>
      <c r="AT1048" t="s">
        <v>3394</v>
      </c>
      <c r="AU1048" t="s">
        <v>3394</v>
      </c>
      <c r="AV1048" t="s">
        <v>3394</v>
      </c>
      <c r="AW1048" t="s">
        <v>3394</v>
      </c>
      <c r="AX1048" t="s">
        <v>3394</v>
      </c>
      <c r="AZ1048" t="s">
        <v>3394</v>
      </c>
    </row>
    <row r="1049" spans="1:52" x14ac:dyDescent="0.3">
      <c r="A1049" s="1" t="s">
        <v>5475</v>
      </c>
      <c r="B1049" t="s">
        <v>5476</v>
      </c>
      <c r="C1049" t="s">
        <v>643</v>
      </c>
      <c r="D1049" t="s">
        <v>3428</v>
      </c>
      <c r="F1049" t="s">
        <v>3393</v>
      </c>
      <c r="G1049" t="s">
        <v>3394</v>
      </c>
      <c r="H1049" t="s">
        <v>3394</v>
      </c>
      <c r="I1049" t="s">
        <v>5477</v>
      </c>
      <c r="J1049" t="s">
        <v>3395</v>
      </c>
      <c r="K1049" t="s">
        <v>3394</v>
      </c>
      <c r="L1049" t="s">
        <v>3396</v>
      </c>
      <c r="Q1049">
        <v>1</v>
      </c>
      <c r="R1049" t="s">
        <v>3397</v>
      </c>
      <c r="AE1049" t="s">
        <v>3394</v>
      </c>
      <c r="AK1049" t="s">
        <v>3394</v>
      </c>
      <c r="AL1049" t="s">
        <v>3394</v>
      </c>
      <c r="AM1049" t="s">
        <v>3394</v>
      </c>
      <c r="AN1049" t="s">
        <v>3394</v>
      </c>
      <c r="AO1049" t="s">
        <v>3394</v>
      </c>
      <c r="AP1049" t="s">
        <v>3394</v>
      </c>
      <c r="AQ1049" t="s">
        <v>3394</v>
      </c>
      <c r="AR1049" t="s">
        <v>3394</v>
      </c>
      <c r="AS1049" t="s">
        <v>3394</v>
      </c>
      <c r="AT1049" t="s">
        <v>3394</v>
      </c>
      <c r="AU1049" t="s">
        <v>3394</v>
      </c>
      <c r="AV1049" t="s">
        <v>3394</v>
      </c>
      <c r="AW1049" t="s">
        <v>3394</v>
      </c>
      <c r="AX1049" t="s">
        <v>3394</v>
      </c>
      <c r="AZ1049" t="s">
        <v>3394</v>
      </c>
    </row>
    <row r="1050" spans="1:52" x14ac:dyDescent="0.3">
      <c r="A1050" s="1" t="s">
        <v>5478</v>
      </c>
      <c r="B1050" t="s">
        <v>5479</v>
      </c>
      <c r="C1050" t="s">
        <v>643</v>
      </c>
      <c r="D1050" t="s">
        <v>3428</v>
      </c>
      <c r="F1050" t="s">
        <v>3393</v>
      </c>
      <c r="G1050" t="s">
        <v>3394</v>
      </c>
      <c r="H1050" t="s">
        <v>3394</v>
      </c>
      <c r="I1050" t="s">
        <v>10569</v>
      </c>
      <c r="J1050" t="s">
        <v>3395</v>
      </c>
      <c r="K1050" t="s">
        <v>3394</v>
      </c>
      <c r="L1050" t="s">
        <v>3396</v>
      </c>
      <c r="Q1050">
        <v>1</v>
      </c>
      <c r="R1050" t="s">
        <v>3397</v>
      </c>
      <c r="AE1050" t="s">
        <v>3394</v>
      </c>
      <c r="AK1050" t="s">
        <v>3394</v>
      </c>
      <c r="AL1050" t="s">
        <v>3394</v>
      </c>
      <c r="AM1050" t="s">
        <v>3394</v>
      </c>
      <c r="AN1050" t="s">
        <v>3394</v>
      </c>
      <c r="AO1050" t="s">
        <v>3394</v>
      </c>
      <c r="AP1050" t="s">
        <v>3394</v>
      </c>
      <c r="AQ1050" t="s">
        <v>3394</v>
      </c>
      <c r="AR1050" t="s">
        <v>3394</v>
      </c>
      <c r="AS1050" t="s">
        <v>3394</v>
      </c>
      <c r="AT1050" t="s">
        <v>3394</v>
      </c>
      <c r="AU1050" t="s">
        <v>3394</v>
      </c>
      <c r="AV1050" t="s">
        <v>3394</v>
      </c>
      <c r="AW1050" t="s">
        <v>3394</v>
      </c>
      <c r="AX1050" t="s">
        <v>3394</v>
      </c>
      <c r="AZ1050" t="s">
        <v>3394</v>
      </c>
    </row>
    <row r="1051" spans="1:52" x14ac:dyDescent="0.3">
      <c r="A1051" s="1" t="s">
        <v>5480</v>
      </c>
      <c r="B1051" t="s">
        <v>5481</v>
      </c>
      <c r="C1051" t="s">
        <v>643</v>
      </c>
      <c r="D1051" t="s">
        <v>3428</v>
      </c>
      <c r="F1051" t="s">
        <v>3393</v>
      </c>
      <c r="G1051" t="s">
        <v>3394</v>
      </c>
      <c r="H1051" t="s">
        <v>3394</v>
      </c>
      <c r="I1051" t="s">
        <v>5482</v>
      </c>
      <c r="J1051" t="s">
        <v>3395</v>
      </c>
      <c r="K1051" t="s">
        <v>3394</v>
      </c>
      <c r="L1051" t="s">
        <v>3396</v>
      </c>
      <c r="Q1051">
        <v>1</v>
      </c>
      <c r="R1051" t="s">
        <v>3397</v>
      </c>
      <c r="AE1051" t="s">
        <v>3394</v>
      </c>
      <c r="AK1051" t="s">
        <v>3394</v>
      </c>
      <c r="AL1051" t="s">
        <v>3394</v>
      </c>
      <c r="AM1051" t="s">
        <v>3394</v>
      </c>
      <c r="AN1051" t="s">
        <v>3394</v>
      </c>
      <c r="AO1051" t="s">
        <v>3394</v>
      </c>
      <c r="AP1051" t="s">
        <v>3394</v>
      </c>
      <c r="AQ1051" t="s">
        <v>3394</v>
      </c>
      <c r="AR1051" t="s">
        <v>3394</v>
      </c>
      <c r="AS1051" t="s">
        <v>3394</v>
      </c>
      <c r="AT1051" t="s">
        <v>3394</v>
      </c>
      <c r="AU1051" t="s">
        <v>3394</v>
      </c>
      <c r="AV1051" t="s">
        <v>3394</v>
      </c>
      <c r="AW1051" t="s">
        <v>3394</v>
      </c>
      <c r="AX1051" t="s">
        <v>3394</v>
      </c>
      <c r="AZ1051" t="s">
        <v>3394</v>
      </c>
    </row>
    <row r="1052" spans="1:52" x14ac:dyDescent="0.3">
      <c r="A1052" s="1" t="s">
        <v>5483</v>
      </c>
      <c r="B1052" t="s">
        <v>5484</v>
      </c>
      <c r="C1052" t="s">
        <v>643</v>
      </c>
      <c r="D1052" t="s">
        <v>3428</v>
      </c>
      <c r="F1052" t="s">
        <v>3393</v>
      </c>
      <c r="G1052" t="s">
        <v>3394</v>
      </c>
      <c r="H1052" t="s">
        <v>3394</v>
      </c>
      <c r="I1052" t="s">
        <v>5485</v>
      </c>
      <c r="J1052" t="s">
        <v>3395</v>
      </c>
      <c r="K1052" t="s">
        <v>3394</v>
      </c>
      <c r="L1052" t="s">
        <v>3396</v>
      </c>
      <c r="Q1052">
        <v>1</v>
      </c>
      <c r="R1052" t="s">
        <v>3397</v>
      </c>
      <c r="AE1052" t="s">
        <v>3394</v>
      </c>
      <c r="AK1052" t="s">
        <v>3394</v>
      </c>
      <c r="AL1052" t="s">
        <v>3394</v>
      </c>
      <c r="AM1052" t="s">
        <v>3394</v>
      </c>
      <c r="AN1052" t="s">
        <v>3394</v>
      </c>
      <c r="AO1052" t="s">
        <v>3394</v>
      </c>
      <c r="AP1052" t="s">
        <v>3394</v>
      </c>
      <c r="AQ1052" t="s">
        <v>3394</v>
      </c>
      <c r="AR1052" t="s">
        <v>3394</v>
      </c>
      <c r="AS1052" t="s">
        <v>3394</v>
      </c>
      <c r="AT1052" t="s">
        <v>3394</v>
      </c>
      <c r="AU1052" t="s">
        <v>3394</v>
      </c>
      <c r="AV1052" t="s">
        <v>3394</v>
      </c>
      <c r="AW1052" t="s">
        <v>3394</v>
      </c>
      <c r="AX1052" t="s">
        <v>3394</v>
      </c>
      <c r="AZ1052" t="s">
        <v>3394</v>
      </c>
    </row>
    <row r="1053" spans="1:52" x14ac:dyDescent="0.3">
      <c r="A1053" s="1" t="s">
        <v>5486</v>
      </c>
      <c r="B1053" t="s">
        <v>5487</v>
      </c>
      <c r="C1053" t="s">
        <v>643</v>
      </c>
      <c r="D1053" t="s">
        <v>3428</v>
      </c>
      <c r="F1053" t="s">
        <v>3393</v>
      </c>
      <c r="G1053" t="s">
        <v>3394</v>
      </c>
      <c r="H1053" t="s">
        <v>3394</v>
      </c>
      <c r="I1053" t="s">
        <v>5488</v>
      </c>
      <c r="J1053" t="s">
        <v>3395</v>
      </c>
      <c r="K1053" t="s">
        <v>3394</v>
      </c>
      <c r="L1053" t="s">
        <v>3396</v>
      </c>
      <c r="Q1053">
        <v>1</v>
      </c>
      <c r="R1053" t="s">
        <v>3397</v>
      </c>
      <c r="AE1053" t="s">
        <v>3394</v>
      </c>
      <c r="AK1053" t="s">
        <v>3394</v>
      </c>
      <c r="AL1053" t="s">
        <v>3394</v>
      </c>
      <c r="AM1053" t="s">
        <v>3394</v>
      </c>
      <c r="AN1053" t="s">
        <v>3394</v>
      </c>
      <c r="AO1053" t="s">
        <v>3394</v>
      </c>
      <c r="AP1053" t="s">
        <v>3394</v>
      </c>
      <c r="AQ1053" t="s">
        <v>3394</v>
      </c>
      <c r="AR1053" t="s">
        <v>3394</v>
      </c>
      <c r="AS1053" t="s">
        <v>3394</v>
      </c>
      <c r="AT1053" t="s">
        <v>3394</v>
      </c>
      <c r="AU1053" t="s">
        <v>3394</v>
      </c>
      <c r="AV1053" t="s">
        <v>3394</v>
      </c>
      <c r="AW1053" t="s">
        <v>3394</v>
      </c>
      <c r="AX1053" t="s">
        <v>3394</v>
      </c>
      <c r="AZ1053" t="s">
        <v>3394</v>
      </c>
    </row>
    <row r="1054" spans="1:52" x14ac:dyDescent="0.3">
      <c r="A1054" s="1" t="s">
        <v>5489</v>
      </c>
      <c r="B1054" t="s">
        <v>5490</v>
      </c>
      <c r="C1054" t="s">
        <v>643</v>
      </c>
      <c r="D1054" t="s">
        <v>3428</v>
      </c>
      <c r="F1054" t="s">
        <v>3393</v>
      </c>
      <c r="G1054" t="s">
        <v>3394</v>
      </c>
      <c r="H1054" t="s">
        <v>3394</v>
      </c>
      <c r="I1054" t="s">
        <v>5175</v>
      </c>
      <c r="J1054" t="s">
        <v>3395</v>
      </c>
      <c r="K1054" t="s">
        <v>3394</v>
      </c>
      <c r="L1054" t="s">
        <v>3396</v>
      </c>
      <c r="Q1054">
        <v>1</v>
      </c>
      <c r="R1054" t="s">
        <v>3397</v>
      </c>
      <c r="AE1054" t="s">
        <v>3394</v>
      </c>
      <c r="AK1054" t="s">
        <v>3394</v>
      </c>
      <c r="AL1054" t="s">
        <v>3394</v>
      </c>
      <c r="AM1054" t="s">
        <v>3394</v>
      </c>
      <c r="AN1054" t="s">
        <v>3394</v>
      </c>
      <c r="AO1054" t="s">
        <v>3394</v>
      </c>
      <c r="AP1054" t="s">
        <v>3394</v>
      </c>
      <c r="AQ1054" t="s">
        <v>3394</v>
      </c>
      <c r="AR1054" t="s">
        <v>3394</v>
      </c>
      <c r="AS1054" t="s">
        <v>3394</v>
      </c>
      <c r="AT1054" t="s">
        <v>3394</v>
      </c>
      <c r="AU1054" t="s">
        <v>3394</v>
      </c>
      <c r="AV1054" t="s">
        <v>3394</v>
      </c>
      <c r="AW1054" t="s">
        <v>3394</v>
      </c>
      <c r="AX1054" t="s">
        <v>3394</v>
      </c>
      <c r="AZ1054" t="s">
        <v>3394</v>
      </c>
    </row>
    <row r="1055" spans="1:52" x14ac:dyDescent="0.3">
      <c r="A1055" s="1" t="s">
        <v>5491</v>
      </c>
      <c r="B1055" t="s">
        <v>5492</v>
      </c>
      <c r="C1055" t="s">
        <v>643</v>
      </c>
      <c r="D1055" t="s">
        <v>3428</v>
      </c>
      <c r="F1055" t="s">
        <v>3393</v>
      </c>
      <c r="G1055" t="s">
        <v>3394</v>
      </c>
      <c r="H1055" t="s">
        <v>3394</v>
      </c>
      <c r="I1055" t="s">
        <v>10570</v>
      </c>
      <c r="J1055" t="s">
        <v>3395</v>
      </c>
      <c r="K1055" t="s">
        <v>3394</v>
      </c>
      <c r="L1055" t="s">
        <v>3396</v>
      </c>
      <c r="Q1055">
        <v>1</v>
      </c>
      <c r="R1055" t="s">
        <v>3397</v>
      </c>
      <c r="AE1055" t="s">
        <v>3394</v>
      </c>
      <c r="AK1055" t="s">
        <v>3394</v>
      </c>
      <c r="AL1055" t="s">
        <v>3394</v>
      </c>
      <c r="AM1055" t="s">
        <v>3394</v>
      </c>
      <c r="AN1055" t="s">
        <v>3394</v>
      </c>
      <c r="AO1055" t="s">
        <v>3394</v>
      </c>
      <c r="AP1055" t="s">
        <v>3394</v>
      </c>
      <c r="AQ1055" t="s">
        <v>3394</v>
      </c>
      <c r="AR1055" t="s">
        <v>3394</v>
      </c>
      <c r="AS1055" t="s">
        <v>3394</v>
      </c>
      <c r="AT1055" t="s">
        <v>3394</v>
      </c>
      <c r="AU1055" t="s">
        <v>3394</v>
      </c>
      <c r="AV1055" t="s">
        <v>3394</v>
      </c>
      <c r="AW1055" t="s">
        <v>3394</v>
      </c>
      <c r="AX1055" t="s">
        <v>3394</v>
      </c>
      <c r="AZ1055" t="s">
        <v>3394</v>
      </c>
    </row>
    <row r="1056" spans="1:52" x14ac:dyDescent="0.3">
      <c r="A1056" s="1" t="s">
        <v>5493</v>
      </c>
      <c r="B1056" t="s">
        <v>5494</v>
      </c>
      <c r="C1056" t="s">
        <v>643</v>
      </c>
      <c r="D1056" t="s">
        <v>3428</v>
      </c>
      <c r="F1056" t="s">
        <v>3393</v>
      </c>
      <c r="G1056" t="s">
        <v>3394</v>
      </c>
      <c r="H1056" t="s">
        <v>3394</v>
      </c>
      <c r="I1056" t="s">
        <v>10568</v>
      </c>
      <c r="J1056" t="s">
        <v>3395</v>
      </c>
      <c r="K1056" t="s">
        <v>3394</v>
      </c>
      <c r="L1056" t="s">
        <v>3396</v>
      </c>
      <c r="Q1056">
        <v>1</v>
      </c>
      <c r="R1056" t="s">
        <v>3397</v>
      </c>
      <c r="AE1056" t="s">
        <v>3394</v>
      </c>
      <c r="AK1056" t="s">
        <v>3394</v>
      </c>
      <c r="AL1056" t="s">
        <v>3394</v>
      </c>
      <c r="AM1056" t="s">
        <v>3394</v>
      </c>
      <c r="AN1056" t="s">
        <v>3394</v>
      </c>
      <c r="AO1056" t="s">
        <v>3394</v>
      </c>
      <c r="AP1056" t="s">
        <v>3394</v>
      </c>
      <c r="AQ1056" t="s">
        <v>3394</v>
      </c>
      <c r="AR1056" t="s">
        <v>3394</v>
      </c>
      <c r="AS1056" t="s">
        <v>3394</v>
      </c>
      <c r="AT1056" t="s">
        <v>3394</v>
      </c>
      <c r="AU1056" t="s">
        <v>3394</v>
      </c>
      <c r="AV1056" t="s">
        <v>3394</v>
      </c>
      <c r="AW1056" t="s">
        <v>3394</v>
      </c>
      <c r="AX1056" t="s">
        <v>3394</v>
      </c>
      <c r="AZ1056" t="s">
        <v>3394</v>
      </c>
    </row>
    <row r="1057" spans="1:52" x14ac:dyDescent="0.3">
      <c r="A1057" s="1" t="s">
        <v>5495</v>
      </c>
      <c r="B1057" t="s">
        <v>5496</v>
      </c>
      <c r="C1057" t="s">
        <v>643</v>
      </c>
      <c r="D1057" t="s">
        <v>3428</v>
      </c>
      <c r="F1057" t="s">
        <v>3393</v>
      </c>
      <c r="G1057" t="s">
        <v>3394</v>
      </c>
      <c r="H1057" t="s">
        <v>3394</v>
      </c>
      <c r="I1057" t="s">
        <v>5497</v>
      </c>
      <c r="J1057" t="s">
        <v>3395</v>
      </c>
      <c r="K1057" t="s">
        <v>3394</v>
      </c>
      <c r="L1057" t="s">
        <v>3396</v>
      </c>
      <c r="Q1057">
        <v>1</v>
      </c>
      <c r="R1057" t="s">
        <v>3397</v>
      </c>
      <c r="AE1057" t="s">
        <v>3394</v>
      </c>
      <c r="AK1057" t="s">
        <v>3394</v>
      </c>
      <c r="AL1057" t="s">
        <v>3394</v>
      </c>
      <c r="AM1057" t="s">
        <v>3394</v>
      </c>
      <c r="AN1057" t="s">
        <v>3394</v>
      </c>
      <c r="AO1057" t="s">
        <v>3394</v>
      </c>
      <c r="AP1057" t="s">
        <v>3394</v>
      </c>
      <c r="AQ1057" t="s">
        <v>3394</v>
      </c>
      <c r="AR1057" t="s">
        <v>3394</v>
      </c>
      <c r="AS1057" t="s">
        <v>3394</v>
      </c>
      <c r="AT1057" t="s">
        <v>3394</v>
      </c>
      <c r="AU1057" t="s">
        <v>3394</v>
      </c>
      <c r="AV1057" t="s">
        <v>3394</v>
      </c>
      <c r="AW1057" t="s">
        <v>3394</v>
      </c>
      <c r="AX1057" t="s">
        <v>3394</v>
      </c>
      <c r="AZ1057" t="s">
        <v>3394</v>
      </c>
    </row>
    <row r="1058" spans="1:52" x14ac:dyDescent="0.3">
      <c r="A1058" s="1" t="s">
        <v>5498</v>
      </c>
      <c r="B1058" t="s">
        <v>5499</v>
      </c>
      <c r="C1058" t="s">
        <v>643</v>
      </c>
      <c r="D1058" t="s">
        <v>3428</v>
      </c>
      <c r="F1058" t="s">
        <v>3393</v>
      </c>
      <c r="G1058" t="s">
        <v>3394</v>
      </c>
      <c r="H1058" t="s">
        <v>3394</v>
      </c>
      <c r="I1058" t="s">
        <v>5500</v>
      </c>
      <c r="J1058" t="s">
        <v>3395</v>
      </c>
      <c r="K1058" t="s">
        <v>3394</v>
      </c>
      <c r="L1058" t="s">
        <v>3396</v>
      </c>
      <c r="Q1058">
        <v>1</v>
      </c>
      <c r="R1058" t="s">
        <v>3397</v>
      </c>
      <c r="AE1058" t="s">
        <v>3394</v>
      </c>
      <c r="AK1058" t="s">
        <v>3394</v>
      </c>
      <c r="AL1058" t="s">
        <v>3394</v>
      </c>
      <c r="AM1058" t="s">
        <v>3394</v>
      </c>
      <c r="AN1058" t="s">
        <v>3394</v>
      </c>
      <c r="AO1058" t="s">
        <v>3394</v>
      </c>
      <c r="AP1058" t="s">
        <v>3394</v>
      </c>
      <c r="AQ1058" t="s">
        <v>3394</v>
      </c>
      <c r="AR1058" t="s">
        <v>3394</v>
      </c>
      <c r="AS1058" t="s">
        <v>3394</v>
      </c>
      <c r="AT1058" t="s">
        <v>3394</v>
      </c>
      <c r="AU1058" t="s">
        <v>3394</v>
      </c>
      <c r="AV1058" t="s">
        <v>3394</v>
      </c>
      <c r="AW1058" t="s">
        <v>3394</v>
      </c>
      <c r="AX1058" t="s">
        <v>3394</v>
      </c>
      <c r="AZ1058" t="s">
        <v>3394</v>
      </c>
    </row>
    <row r="1059" spans="1:52" x14ac:dyDescent="0.3">
      <c r="A1059" s="1" t="s">
        <v>5501</v>
      </c>
      <c r="B1059" t="s">
        <v>5502</v>
      </c>
      <c r="C1059" t="s">
        <v>643</v>
      </c>
      <c r="D1059" t="s">
        <v>3428</v>
      </c>
      <c r="F1059" t="s">
        <v>3393</v>
      </c>
      <c r="G1059" t="s">
        <v>3394</v>
      </c>
      <c r="H1059" t="s">
        <v>3394</v>
      </c>
      <c r="I1059" t="s">
        <v>10571</v>
      </c>
      <c r="J1059" t="s">
        <v>3395</v>
      </c>
      <c r="K1059" t="s">
        <v>3394</v>
      </c>
      <c r="L1059" t="s">
        <v>3396</v>
      </c>
      <c r="Q1059">
        <v>1</v>
      </c>
      <c r="R1059" t="s">
        <v>3397</v>
      </c>
      <c r="AE1059" t="s">
        <v>3394</v>
      </c>
      <c r="AK1059" t="s">
        <v>3394</v>
      </c>
      <c r="AL1059" t="s">
        <v>3394</v>
      </c>
      <c r="AM1059" t="s">
        <v>3394</v>
      </c>
      <c r="AN1059" t="s">
        <v>3394</v>
      </c>
      <c r="AO1059" t="s">
        <v>3394</v>
      </c>
      <c r="AP1059" t="s">
        <v>3394</v>
      </c>
      <c r="AQ1059" t="s">
        <v>3394</v>
      </c>
      <c r="AR1059" t="s">
        <v>3394</v>
      </c>
      <c r="AS1059" t="s">
        <v>3394</v>
      </c>
      <c r="AT1059" t="s">
        <v>3394</v>
      </c>
      <c r="AU1059" t="s">
        <v>3394</v>
      </c>
      <c r="AV1059" t="s">
        <v>3394</v>
      </c>
      <c r="AW1059" t="s">
        <v>3394</v>
      </c>
      <c r="AX1059" t="s">
        <v>3394</v>
      </c>
      <c r="AZ1059" t="s">
        <v>3394</v>
      </c>
    </row>
    <row r="1060" spans="1:52" x14ac:dyDescent="0.3">
      <c r="A1060" s="1" t="s">
        <v>5503</v>
      </c>
      <c r="B1060" t="s">
        <v>5504</v>
      </c>
      <c r="C1060" t="s">
        <v>643</v>
      </c>
      <c r="D1060" t="s">
        <v>3428</v>
      </c>
      <c r="F1060" t="s">
        <v>3393</v>
      </c>
      <c r="G1060" t="s">
        <v>3394</v>
      </c>
      <c r="H1060" t="s">
        <v>3394</v>
      </c>
      <c r="I1060" t="s">
        <v>10572</v>
      </c>
      <c r="J1060" t="s">
        <v>3395</v>
      </c>
      <c r="K1060" t="s">
        <v>3394</v>
      </c>
      <c r="L1060" t="s">
        <v>3396</v>
      </c>
      <c r="Q1060">
        <v>1</v>
      </c>
      <c r="R1060" t="s">
        <v>3397</v>
      </c>
      <c r="AE1060" t="s">
        <v>3394</v>
      </c>
      <c r="AK1060" t="s">
        <v>3394</v>
      </c>
      <c r="AL1060" t="s">
        <v>3394</v>
      </c>
      <c r="AM1060" t="s">
        <v>3394</v>
      </c>
      <c r="AN1060" t="s">
        <v>3394</v>
      </c>
      <c r="AO1060" t="s">
        <v>3394</v>
      </c>
      <c r="AP1060" t="s">
        <v>3394</v>
      </c>
      <c r="AQ1060" t="s">
        <v>3394</v>
      </c>
      <c r="AR1060" t="s">
        <v>3394</v>
      </c>
      <c r="AS1060" t="s">
        <v>3394</v>
      </c>
      <c r="AT1060" t="s">
        <v>3394</v>
      </c>
      <c r="AU1060" t="s">
        <v>3394</v>
      </c>
      <c r="AV1060" t="s">
        <v>3394</v>
      </c>
      <c r="AW1060" t="s">
        <v>3394</v>
      </c>
      <c r="AX1060" t="s">
        <v>3394</v>
      </c>
      <c r="AZ1060" t="s">
        <v>3394</v>
      </c>
    </row>
    <row r="1061" spans="1:52" x14ac:dyDescent="0.3">
      <c r="A1061" s="1" t="s">
        <v>5505</v>
      </c>
      <c r="B1061" t="s">
        <v>5506</v>
      </c>
      <c r="C1061" t="s">
        <v>643</v>
      </c>
      <c r="D1061" t="s">
        <v>3428</v>
      </c>
      <c r="F1061" t="s">
        <v>3393</v>
      </c>
      <c r="G1061" t="s">
        <v>3394</v>
      </c>
      <c r="H1061" t="s">
        <v>3394</v>
      </c>
      <c r="I1061" t="s">
        <v>10573</v>
      </c>
      <c r="J1061" t="s">
        <v>3395</v>
      </c>
      <c r="K1061" t="s">
        <v>3394</v>
      </c>
      <c r="L1061" t="s">
        <v>3396</v>
      </c>
      <c r="Q1061">
        <v>1</v>
      </c>
      <c r="R1061" t="s">
        <v>3397</v>
      </c>
      <c r="AE1061" t="s">
        <v>3394</v>
      </c>
      <c r="AK1061" t="s">
        <v>3394</v>
      </c>
      <c r="AL1061" t="s">
        <v>3394</v>
      </c>
      <c r="AM1061" t="s">
        <v>3394</v>
      </c>
      <c r="AN1061" t="s">
        <v>3394</v>
      </c>
      <c r="AO1061" t="s">
        <v>3394</v>
      </c>
      <c r="AP1061" t="s">
        <v>3394</v>
      </c>
      <c r="AQ1061" t="s">
        <v>3394</v>
      </c>
      <c r="AR1061" t="s">
        <v>3394</v>
      </c>
      <c r="AS1061" t="s">
        <v>3394</v>
      </c>
      <c r="AT1061" t="s">
        <v>3394</v>
      </c>
      <c r="AU1061" t="s">
        <v>3394</v>
      </c>
      <c r="AV1061" t="s">
        <v>3394</v>
      </c>
      <c r="AW1061" t="s">
        <v>3394</v>
      </c>
      <c r="AX1061" t="s">
        <v>3394</v>
      </c>
      <c r="AZ1061" t="s">
        <v>3394</v>
      </c>
    </row>
    <row r="1062" spans="1:52" x14ac:dyDescent="0.3">
      <c r="A1062" s="1" t="s">
        <v>5507</v>
      </c>
      <c r="B1062" t="s">
        <v>5508</v>
      </c>
      <c r="C1062" t="s">
        <v>643</v>
      </c>
      <c r="D1062" t="s">
        <v>3428</v>
      </c>
      <c r="F1062" t="s">
        <v>3393</v>
      </c>
      <c r="G1062" t="s">
        <v>3394</v>
      </c>
      <c r="H1062" t="s">
        <v>3394</v>
      </c>
      <c r="I1062" t="s">
        <v>10570</v>
      </c>
      <c r="J1062" t="s">
        <v>3395</v>
      </c>
      <c r="K1062" t="s">
        <v>3394</v>
      </c>
      <c r="L1062" t="s">
        <v>3396</v>
      </c>
      <c r="Q1062">
        <v>1</v>
      </c>
      <c r="R1062" t="s">
        <v>3397</v>
      </c>
      <c r="AE1062" t="s">
        <v>3394</v>
      </c>
      <c r="AK1062" t="s">
        <v>3394</v>
      </c>
      <c r="AL1062" t="s">
        <v>3394</v>
      </c>
      <c r="AM1062" t="s">
        <v>3394</v>
      </c>
      <c r="AN1062" t="s">
        <v>3394</v>
      </c>
      <c r="AO1062" t="s">
        <v>3394</v>
      </c>
      <c r="AP1062" t="s">
        <v>3394</v>
      </c>
      <c r="AQ1062" t="s">
        <v>3394</v>
      </c>
      <c r="AR1062" t="s">
        <v>3394</v>
      </c>
      <c r="AS1062" t="s">
        <v>3394</v>
      </c>
      <c r="AT1062" t="s">
        <v>3394</v>
      </c>
      <c r="AU1062" t="s">
        <v>3394</v>
      </c>
      <c r="AV1062" t="s">
        <v>3394</v>
      </c>
      <c r="AW1062" t="s">
        <v>3394</v>
      </c>
      <c r="AX1062" t="s">
        <v>3394</v>
      </c>
      <c r="AZ1062" t="s">
        <v>3394</v>
      </c>
    </row>
    <row r="1063" spans="1:52" x14ac:dyDescent="0.3">
      <c r="A1063" s="1" t="s">
        <v>5509</v>
      </c>
      <c r="B1063" t="s">
        <v>5510</v>
      </c>
      <c r="C1063" t="s">
        <v>643</v>
      </c>
      <c r="D1063" t="s">
        <v>3428</v>
      </c>
      <c r="F1063" t="s">
        <v>3393</v>
      </c>
      <c r="G1063" t="s">
        <v>3394</v>
      </c>
      <c r="H1063" t="s">
        <v>3394</v>
      </c>
      <c r="I1063" t="s">
        <v>10570</v>
      </c>
      <c r="J1063" t="s">
        <v>3395</v>
      </c>
      <c r="K1063" t="s">
        <v>3394</v>
      </c>
      <c r="L1063" t="s">
        <v>3396</v>
      </c>
      <c r="Q1063">
        <v>1</v>
      </c>
      <c r="R1063" t="s">
        <v>3397</v>
      </c>
      <c r="AE1063" t="s">
        <v>3394</v>
      </c>
      <c r="AK1063" t="s">
        <v>3394</v>
      </c>
      <c r="AL1063" t="s">
        <v>3394</v>
      </c>
      <c r="AM1063" t="s">
        <v>3394</v>
      </c>
      <c r="AN1063" t="s">
        <v>3394</v>
      </c>
      <c r="AO1063" t="s">
        <v>3394</v>
      </c>
      <c r="AP1063" t="s">
        <v>3394</v>
      </c>
      <c r="AQ1063" t="s">
        <v>3394</v>
      </c>
      <c r="AR1063" t="s">
        <v>3394</v>
      </c>
      <c r="AS1063" t="s">
        <v>3394</v>
      </c>
      <c r="AT1063" t="s">
        <v>3394</v>
      </c>
      <c r="AU1063" t="s">
        <v>3394</v>
      </c>
      <c r="AV1063" t="s">
        <v>3394</v>
      </c>
      <c r="AW1063" t="s">
        <v>3394</v>
      </c>
      <c r="AX1063" t="s">
        <v>3394</v>
      </c>
      <c r="AZ1063" t="s">
        <v>3394</v>
      </c>
    </row>
    <row r="1064" spans="1:52" x14ac:dyDescent="0.3">
      <c r="A1064" s="1" t="s">
        <v>9615</v>
      </c>
      <c r="B1064" t="s">
        <v>9616</v>
      </c>
      <c r="C1064" t="s">
        <v>643</v>
      </c>
      <c r="D1064" t="s">
        <v>3428</v>
      </c>
      <c r="F1064" t="s">
        <v>3393</v>
      </c>
      <c r="G1064" t="s">
        <v>3394</v>
      </c>
      <c r="H1064" t="s">
        <v>3394</v>
      </c>
      <c r="I1064" t="s">
        <v>10574</v>
      </c>
      <c r="J1064" t="s">
        <v>3395</v>
      </c>
      <c r="K1064" t="s">
        <v>3394</v>
      </c>
      <c r="L1064" t="s">
        <v>3396</v>
      </c>
      <c r="Q1064">
        <v>1</v>
      </c>
      <c r="R1064" t="s">
        <v>3397</v>
      </c>
      <c r="AE1064" t="s">
        <v>3394</v>
      </c>
      <c r="AK1064" t="s">
        <v>3394</v>
      </c>
      <c r="AL1064" t="s">
        <v>3394</v>
      </c>
      <c r="AM1064" t="s">
        <v>3394</v>
      </c>
      <c r="AN1064" t="s">
        <v>3394</v>
      </c>
      <c r="AO1064" t="s">
        <v>3394</v>
      </c>
      <c r="AP1064" t="s">
        <v>3394</v>
      </c>
      <c r="AQ1064" t="s">
        <v>3394</v>
      </c>
      <c r="AR1064" t="s">
        <v>3394</v>
      </c>
      <c r="AS1064" t="s">
        <v>3394</v>
      </c>
      <c r="AT1064" t="s">
        <v>3394</v>
      </c>
      <c r="AU1064" t="s">
        <v>3394</v>
      </c>
      <c r="AV1064" t="s">
        <v>3394</v>
      </c>
      <c r="AW1064" t="s">
        <v>3394</v>
      </c>
      <c r="AX1064" t="s">
        <v>3394</v>
      </c>
      <c r="AZ1064" t="s">
        <v>3394</v>
      </c>
    </row>
    <row r="1065" spans="1:52" x14ac:dyDescent="0.3">
      <c r="A1065" s="1" t="s">
        <v>9891</v>
      </c>
      <c r="B1065" t="s">
        <v>9892</v>
      </c>
      <c r="C1065" t="s">
        <v>643</v>
      </c>
      <c r="D1065" t="s">
        <v>3428</v>
      </c>
      <c r="F1065" t="s">
        <v>3393</v>
      </c>
      <c r="G1065" t="s">
        <v>3394</v>
      </c>
      <c r="H1065" t="s">
        <v>3394</v>
      </c>
      <c r="I1065" t="s">
        <v>10571</v>
      </c>
      <c r="J1065" t="s">
        <v>3395</v>
      </c>
      <c r="K1065" t="s">
        <v>3394</v>
      </c>
      <c r="L1065" t="s">
        <v>3396</v>
      </c>
      <c r="Q1065">
        <v>1</v>
      </c>
      <c r="R1065" t="s">
        <v>3397</v>
      </c>
      <c r="AE1065" t="s">
        <v>3394</v>
      </c>
      <c r="AK1065" t="s">
        <v>3394</v>
      </c>
      <c r="AL1065" t="s">
        <v>3394</v>
      </c>
      <c r="AM1065" t="s">
        <v>3394</v>
      </c>
      <c r="AN1065" t="s">
        <v>3394</v>
      </c>
      <c r="AO1065" t="s">
        <v>3394</v>
      </c>
      <c r="AP1065" t="s">
        <v>3394</v>
      </c>
      <c r="AQ1065" t="s">
        <v>3394</v>
      </c>
      <c r="AR1065" t="s">
        <v>3394</v>
      </c>
      <c r="AS1065" t="s">
        <v>3394</v>
      </c>
      <c r="AT1065" t="s">
        <v>3394</v>
      </c>
      <c r="AU1065" t="s">
        <v>3394</v>
      </c>
      <c r="AV1065" t="s">
        <v>3394</v>
      </c>
      <c r="AW1065" t="s">
        <v>3394</v>
      </c>
      <c r="AX1065" t="s">
        <v>3394</v>
      </c>
      <c r="AZ1065" t="s">
        <v>3394</v>
      </c>
    </row>
    <row r="1066" spans="1:52" x14ac:dyDescent="0.3">
      <c r="A1066" s="1" t="s">
        <v>9810</v>
      </c>
      <c r="B1066" t="s">
        <v>9811</v>
      </c>
      <c r="C1066" t="s">
        <v>643</v>
      </c>
      <c r="D1066" t="s">
        <v>3428</v>
      </c>
      <c r="F1066" t="s">
        <v>3393</v>
      </c>
      <c r="G1066" t="s">
        <v>3394</v>
      </c>
      <c r="H1066" t="s">
        <v>3394</v>
      </c>
      <c r="I1066" t="s">
        <v>10570</v>
      </c>
      <c r="J1066" t="s">
        <v>3395</v>
      </c>
      <c r="K1066" t="s">
        <v>3394</v>
      </c>
      <c r="L1066" t="s">
        <v>3396</v>
      </c>
      <c r="Q1066">
        <v>1</v>
      </c>
      <c r="R1066" t="s">
        <v>3397</v>
      </c>
      <c r="AE1066" t="s">
        <v>3394</v>
      </c>
      <c r="AK1066" t="s">
        <v>3394</v>
      </c>
      <c r="AL1066" t="s">
        <v>3394</v>
      </c>
      <c r="AM1066" t="s">
        <v>3394</v>
      </c>
      <c r="AN1066" t="s">
        <v>3394</v>
      </c>
      <c r="AO1066" t="s">
        <v>3394</v>
      </c>
      <c r="AP1066" t="s">
        <v>3394</v>
      </c>
      <c r="AQ1066" t="s">
        <v>3394</v>
      </c>
      <c r="AR1066" t="s">
        <v>3394</v>
      </c>
      <c r="AS1066" t="s">
        <v>3394</v>
      </c>
      <c r="AT1066" t="s">
        <v>3394</v>
      </c>
      <c r="AU1066" t="s">
        <v>3394</v>
      </c>
      <c r="AV1066" t="s">
        <v>3394</v>
      </c>
      <c r="AW1066" t="s">
        <v>3394</v>
      </c>
      <c r="AX1066" t="s">
        <v>3394</v>
      </c>
      <c r="AZ1066" t="s">
        <v>3394</v>
      </c>
    </row>
    <row r="1067" spans="1:52" x14ac:dyDescent="0.3">
      <c r="A1067" s="1" t="s">
        <v>5511</v>
      </c>
      <c r="B1067" t="s">
        <v>5512</v>
      </c>
      <c r="C1067" t="s">
        <v>643</v>
      </c>
      <c r="D1067" t="s">
        <v>3428</v>
      </c>
      <c r="F1067" t="s">
        <v>3393</v>
      </c>
      <c r="G1067" t="s">
        <v>3394</v>
      </c>
      <c r="H1067" t="s">
        <v>3394</v>
      </c>
      <c r="I1067" t="s">
        <v>5513</v>
      </c>
      <c r="J1067" t="s">
        <v>3395</v>
      </c>
      <c r="K1067" t="s">
        <v>3394</v>
      </c>
      <c r="L1067" t="s">
        <v>3396</v>
      </c>
      <c r="Q1067">
        <v>1</v>
      </c>
      <c r="R1067" t="s">
        <v>3397</v>
      </c>
      <c r="AE1067" t="s">
        <v>3394</v>
      </c>
      <c r="AK1067" t="s">
        <v>3394</v>
      </c>
      <c r="AM1067" t="s">
        <v>3394</v>
      </c>
      <c r="AN1067" t="s">
        <v>3394</v>
      </c>
      <c r="AO1067" t="s">
        <v>3394</v>
      </c>
      <c r="AP1067" t="s">
        <v>3394</v>
      </c>
      <c r="AQ1067" t="s">
        <v>3394</v>
      </c>
      <c r="AR1067" t="s">
        <v>3394</v>
      </c>
      <c r="AS1067" t="s">
        <v>3394</v>
      </c>
      <c r="AT1067" t="s">
        <v>3394</v>
      </c>
      <c r="AU1067" t="s">
        <v>3394</v>
      </c>
      <c r="AV1067" t="s">
        <v>3394</v>
      </c>
      <c r="AW1067" t="s">
        <v>3394</v>
      </c>
      <c r="AX1067" t="s">
        <v>3394</v>
      </c>
      <c r="AZ1067" t="s">
        <v>3394</v>
      </c>
    </row>
    <row r="1068" spans="1:52" x14ac:dyDescent="0.3">
      <c r="A1068" s="1" t="s">
        <v>5514</v>
      </c>
      <c r="B1068" t="s">
        <v>5515</v>
      </c>
      <c r="C1068" t="s">
        <v>643</v>
      </c>
      <c r="D1068" t="s">
        <v>3428</v>
      </c>
      <c r="F1068" t="s">
        <v>3393</v>
      </c>
      <c r="G1068" t="s">
        <v>3394</v>
      </c>
      <c r="H1068" t="s">
        <v>3394</v>
      </c>
      <c r="I1068" t="s">
        <v>5516</v>
      </c>
      <c r="J1068" t="s">
        <v>3395</v>
      </c>
      <c r="K1068" t="s">
        <v>3394</v>
      </c>
      <c r="L1068" t="s">
        <v>3396</v>
      </c>
      <c r="Q1068">
        <v>1</v>
      </c>
      <c r="R1068" t="s">
        <v>3397</v>
      </c>
      <c r="AE1068" t="s">
        <v>3394</v>
      </c>
      <c r="AK1068" t="s">
        <v>3394</v>
      </c>
      <c r="AM1068" t="s">
        <v>3394</v>
      </c>
      <c r="AN1068" t="s">
        <v>3394</v>
      </c>
      <c r="AO1068" t="s">
        <v>3394</v>
      </c>
      <c r="AP1068" t="s">
        <v>3394</v>
      </c>
      <c r="AQ1068" t="s">
        <v>3394</v>
      </c>
      <c r="AR1068" t="s">
        <v>3394</v>
      </c>
      <c r="AS1068" t="s">
        <v>3394</v>
      </c>
      <c r="AT1068" t="s">
        <v>3394</v>
      </c>
      <c r="AU1068" t="s">
        <v>3394</v>
      </c>
      <c r="AV1068" t="s">
        <v>3394</v>
      </c>
      <c r="AW1068" t="s">
        <v>3394</v>
      </c>
      <c r="AX1068" t="s">
        <v>3394</v>
      </c>
      <c r="AZ1068" t="s">
        <v>3394</v>
      </c>
    </row>
    <row r="1069" spans="1:52" x14ac:dyDescent="0.3">
      <c r="A1069" s="1" t="s">
        <v>5517</v>
      </c>
      <c r="B1069" t="s">
        <v>5518</v>
      </c>
      <c r="C1069" t="s">
        <v>643</v>
      </c>
      <c r="D1069" t="s">
        <v>3428</v>
      </c>
      <c r="F1069" t="s">
        <v>3393</v>
      </c>
      <c r="G1069" t="s">
        <v>3394</v>
      </c>
      <c r="H1069" t="s">
        <v>3394</v>
      </c>
      <c r="I1069" t="s">
        <v>5516</v>
      </c>
      <c r="J1069" t="s">
        <v>3395</v>
      </c>
      <c r="K1069" t="s">
        <v>3394</v>
      </c>
      <c r="L1069" t="s">
        <v>3396</v>
      </c>
      <c r="Q1069">
        <v>1</v>
      </c>
      <c r="R1069" t="s">
        <v>3397</v>
      </c>
      <c r="AE1069" t="s">
        <v>3394</v>
      </c>
      <c r="AK1069" t="s">
        <v>3394</v>
      </c>
      <c r="AM1069" t="s">
        <v>3394</v>
      </c>
      <c r="AN1069" t="s">
        <v>3394</v>
      </c>
      <c r="AO1069" t="s">
        <v>3394</v>
      </c>
      <c r="AP1069" t="s">
        <v>3394</v>
      </c>
      <c r="AQ1069" t="s">
        <v>3394</v>
      </c>
      <c r="AR1069" t="s">
        <v>3394</v>
      </c>
      <c r="AS1069" t="s">
        <v>3394</v>
      </c>
      <c r="AT1069" t="s">
        <v>3394</v>
      </c>
      <c r="AU1069" t="s">
        <v>3394</v>
      </c>
      <c r="AV1069" t="s">
        <v>3394</v>
      </c>
      <c r="AW1069" t="s">
        <v>3394</v>
      </c>
      <c r="AX1069" t="s">
        <v>3394</v>
      </c>
      <c r="AZ1069" t="s">
        <v>3394</v>
      </c>
    </row>
    <row r="1070" spans="1:52" x14ac:dyDescent="0.3">
      <c r="A1070" s="1" t="s">
        <v>5519</v>
      </c>
      <c r="B1070" t="s">
        <v>5520</v>
      </c>
      <c r="C1070" t="s">
        <v>643</v>
      </c>
      <c r="D1070" t="s">
        <v>3428</v>
      </c>
      <c r="F1070" t="s">
        <v>3393</v>
      </c>
      <c r="G1070" t="s">
        <v>3394</v>
      </c>
      <c r="H1070" t="s">
        <v>3394</v>
      </c>
      <c r="I1070" t="s">
        <v>5521</v>
      </c>
      <c r="J1070" t="s">
        <v>3395</v>
      </c>
      <c r="K1070" t="s">
        <v>3394</v>
      </c>
      <c r="L1070" t="s">
        <v>3396</v>
      </c>
      <c r="Q1070">
        <v>1</v>
      </c>
      <c r="R1070" t="s">
        <v>3397</v>
      </c>
      <c r="AE1070" t="s">
        <v>3394</v>
      </c>
      <c r="AK1070" t="s">
        <v>3394</v>
      </c>
      <c r="AM1070" t="s">
        <v>3394</v>
      </c>
      <c r="AN1070" t="s">
        <v>3394</v>
      </c>
      <c r="AO1070" t="s">
        <v>3394</v>
      </c>
      <c r="AP1070" t="s">
        <v>3394</v>
      </c>
      <c r="AQ1070" t="s">
        <v>3394</v>
      </c>
      <c r="AR1070" t="s">
        <v>3394</v>
      </c>
      <c r="AS1070" t="s">
        <v>3394</v>
      </c>
      <c r="AT1070" t="s">
        <v>3394</v>
      </c>
      <c r="AU1070" t="s">
        <v>3394</v>
      </c>
      <c r="AV1070" t="s">
        <v>3394</v>
      </c>
      <c r="AW1070" t="s">
        <v>3394</v>
      </c>
      <c r="AX1070" t="s">
        <v>3394</v>
      </c>
      <c r="AZ1070" t="s">
        <v>3394</v>
      </c>
    </row>
    <row r="1071" spans="1:52" x14ac:dyDescent="0.3">
      <c r="A1071" s="1" t="s">
        <v>5522</v>
      </c>
      <c r="B1071" t="s">
        <v>5523</v>
      </c>
      <c r="C1071" t="s">
        <v>643</v>
      </c>
      <c r="D1071" t="s">
        <v>3428</v>
      </c>
      <c r="F1071" t="s">
        <v>3393</v>
      </c>
      <c r="G1071" t="s">
        <v>3394</v>
      </c>
      <c r="H1071" t="s">
        <v>3394</v>
      </c>
      <c r="I1071" t="s">
        <v>5524</v>
      </c>
      <c r="J1071" t="s">
        <v>3395</v>
      </c>
      <c r="K1071" t="s">
        <v>3394</v>
      </c>
      <c r="L1071" t="s">
        <v>3396</v>
      </c>
      <c r="Q1071">
        <v>1</v>
      </c>
      <c r="R1071" t="s">
        <v>3397</v>
      </c>
      <c r="AE1071" t="s">
        <v>3394</v>
      </c>
      <c r="AK1071" t="s">
        <v>3394</v>
      </c>
      <c r="AM1071" t="s">
        <v>3394</v>
      </c>
      <c r="AN1071" t="s">
        <v>3394</v>
      </c>
      <c r="AO1071" t="s">
        <v>3394</v>
      </c>
      <c r="AP1071" t="s">
        <v>3394</v>
      </c>
      <c r="AQ1071" t="s">
        <v>3394</v>
      </c>
      <c r="AR1071" t="s">
        <v>3394</v>
      </c>
      <c r="AS1071" t="s">
        <v>3394</v>
      </c>
      <c r="AT1071" t="s">
        <v>3394</v>
      </c>
      <c r="AU1071" t="s">
        <v>3394</v>
      </c>
      <c r="AV1071" t="s">
        <v>3394</v>
      </c>
      <c r="AW1071" t="s">
        <v>3394</v>
      </c>
      <c r="AX1071" t="s">
        <v>3394</v>
      </c>
      <c r="AZ1071" t="s">
        <v>3394</v>
      </c>
    </row>
    <row r="1072" spans="1:52" x14ac:dyDescent="0.3">
      <c r="A1072" s="1" t="s">
        <v>5525</v>
      </c>
      <c r="B1072" t="s">
        <v>5526</v>
      </c>
      <c r="C1072" t="s">
        <v>643</v>
      </c>
      <c r="D1072" t="s">
        <v>3428</v>
      </c>
      <c r="F1072" t="s">
        <v>3393</v>
      </c>
      <c r="G1072" t="s">
        <v>3394</v>
      </c>
      <c r="H1072" t="s">
        <v>3394</v>
      </c>
      <c r="I1072" t="s">
        <v>5527</v>
      </c>
      <c r="J1072" t="s">
        <v>3395</v>
      </c>
      <c r="K1072" t="s">
        <v>3394</v>
      </c>
      <c r="L1072" t="s">
        <v>3396</v>
      </c>
      <c r="Q1072">
        <v>1</v>
      </c>
      <c r="R1072" t="s">
        <v>3397</v>
      </c>
      <c r="AE1072" t="s">
        <v>3394</v>
      </c>
      <c r="AK1072" t="s">
        <v>3394</v>
      </c>
      <c r="AM1072" t="s">
        <v>3394</v>
      </c>
      <c r="AN1072" t="s">
        <v>3394</v>
      </c>
      <c r="AO1072" t="s">
        <v>3394</v>
      </c>
      <c r="AP1072" t="s">
        <v>3394</v>
      </c>
      <c r="AQ1072" t="s">
        <v>3394</v>
      </c>
      <c r="AR1072" t="s">
        <v>3394</v>
      </c>
      <c r="AS1072" t="s">
        <v>3394</v>
      </c>
      <c r="AT1072" t="s">
        <v>3394</v>
      </c>
      <c r="AU1072" t="s">
        <v>3394</v>
      </c>
      <c r="AV1072" t="s">
        <v>3394</v>
      </c>
      <c r="AW1072" t="s">
        <v>3394</v>
      </c>
      <c r="AX1072" t="s">
        <v>3394</v>
      </c>
      <c r="AZ1072" t="s">
        <v>3394</v>
      </c>
    </row>
    <row r="1073" spans="1:52" x14ac:dyDescent="0.3">
      <c r="A1073" s="1" t="s">
        <v>5528</v>
      </c>
      <c r="B1073" t="s">
        <v>5529</v>
      </c>
      <c r="C1073" t="s">
        <v>643</v>
      </c>
      <c r="D1073" t="s">
        <v>3428</v>
      </c>
      <c r="F1073" t="s">
        <v>3393</v>
      </c>
      <c r="G1073" t="s">
        <v>3394</v>
      </c>
      <c r="H1073" t="s">
        <v>3394</v>
      </c>
      <c r="I1073" t="s">
        <v>5530</v>
      </c>
      <c r="J1073" t="s">
        <v>3395</v>
      </c>
      <c r="K1073" t="s">
        <v>3394</v>
      </c>
      <c r="L1073" t="s">
        <v>3396</v>
      </c>
      <c r="Q1073">
        <v>1</v>
      </c>
      <c r="R1073" t="s">
        <v>3397</v>
      </c>
      <c r="AE1073" t="s">
        <v>3394</v>
      </c>
      <c r="AK1073" t="s">
        <v>3394</v>
      </c>
      <c r="AM1073" t="s">
        <v>3394</v>
      </c>
      <c r="AN1073" t="s">
        <v>3394</v>
      </c>
      <c r="AO1073" t="s">
        <v>3394</v>
      </c>
      <c r="AP1073" t="s">
        <v>3394</v>
      </c>
      <c r="AQ1073" t="s">
        <v>3394</v>
      </c>
      <c r="AR1073" t="s">
        <v>3394</v>
      </c>
      <c r="AS1073" t="s">
        <v>3394</v>
      </c>
      <c r="AT1073" t="s">
        <v>3394</v>
      </c>
      <c r="AU1073" t="s">
        <v>3394</v>
      </c>
      <c r="AV1073" t="s">
        <v>3394</v>
      </c>
      <c r="AW1073" t="s">
        <v>3394</v>
      </c>
      <c r="AX1073" t="s">
        <v>3394</v>
      </c>
      <c r="AZ1073" t="s">
        <v>3394</v>
      </c>
    </row>
    <row r="1074" spans="1:52" x14ac:dyDescent="0.3">
      <c r="A1074" s="1" t="s">
        <v>5531</v>
      </c>
      <c r="B1074" t="s">
        <v>5532</v>
      </c>
      <c r="C1074" t="s">
        <v>643</v>
      </c>
      <c r="D1074" t="s">
        <v>3428</v>
      </c>
      <c r="F1074" t="s">
        <v>3393</v>
      </c>
      <c r="G1074" t="s">
        <v>3394</v>
      </c>
      <c r="H1074" t="s">
        <v>3394</v>
      </c>
      <c r="I1074" t="s">
        <v>5533</v>
      </c>
      <c r="J1074" t="s">
        <v>3395</v>
      </c>
      <c r="K1074" t="s">
        <v>3394</v>
      </c>
      <c r="L1074" t="s">
        <v>3396</v>
      </c>
      <c r="Q1074">
        <v>1</v>
      </c>
      <c r="R1074" t="s">
        <v>3397</v>
      </c>
      <c r="AE1074" t="s">
        <v>3394</v>
      </c>
      <c r="AK1074" t="s">
        <v>3394</v>
      </c>
      <c r="AM1074" t="s">
        <v>3394</v>
      </c>
      <c r="AN1074" t="s">
        <v>3394</v>
      </c>
      <c r="AO1074" t="s">
        <v>3394</v>
      </c>
      <c r="AP1074" t="s">
        <v>3394</v>
      </c>
      <c r="AQ1074" t="s">
        <v>3394</v>
      </c>
      <c r="AR1074" t="s">
        <v>3394</v>
      </c>
      <c r="AS1074" t="s">
        <v>3394</v>
      </c>
      <c r="AT1074" t="s">
        <v>3394</v>
      </c>
      <c r="AU1074" t="s">
        <v>3394</v>
      </c>
      <c r="AV1074" t="s">
        <v>3394</v>
      </c>
      <c r="AW1074" t="s">
        <v>3394</v>
      </c>
      <c r="AX1074" t="s">
        <v>3394</v>
      </c>
      <c r="AZ1074" t="s">
        <v>3394</v>
      </c>
    </row>
    <row r="1075" spans="1:52" x14ac:dyDescent="0.3">
      <c r="A1075" s="1" t="s">
        <v>5534</v>
      </c>
      <c r="B1075" t="s">
        <v>5535</v>
      </c>
      <c r="C1075" t="s">
        <v>643</v>
      </c>
      <c r="D1075" t="s">
        <v>3428</v>
      </c>
      <c r="F1075" t="s">
        <v>3393</v>
      </c>
      <c r="G1075" t="s">
        <v>3394</v>
      </c>
      <c r="H1075" t="s">
        <v>3394</v>
      </c>
      <c r="I1075" t="s">
        <v>5230</v>
      </c>
      <c r="J1075" t="s">
        <v>3395</v>
      </c>
      <c r="K1075" t="s">
        <v>3394</v>
      </c>
      <c r="L1075" t="s">
        <v>3396</v>
      </c>
      <c r="Q1075">
        <v>1</v>
      </c>
      <c r="R1075" t="s">
        <v>3397</v>
      </c>
      <c r="AE1075" t="s">
        <v>3394</v>
      </c>
      <c r="AK1075" t="s">
        <v>3394</v>
      </c>
      <c r="AM1075" t="s">
        <v>3394</v>
      </c>
      <c r="AN1075" t="s">
        <v>3394</v>
      </c>
      <c r="AO1075" t="s">
        <v>3394</v>
      </c>
      <c r="AP1075" t="s">
        <v>3394</v>
      </c>
      <c r="AQ1075" t="s">
        <v>3394</v>
      </c>
      <c r="AR1075" t="s">
        <v>3394</v>
      </c>
      <c r="AS1075" t="s">
        <v>3394</v>
      </c>
      <c r="AT1075" t="s">
        <v>3394</v>
      </c>
      <c r="AU1075" t="s">
        <v>3394</v>
      </c>
      <c r="AV1075" t="s">
        <v>3394</v>
      </c>
      <c r="AW1075" t="s">
        <v>3394</v>
      </c>
      <c r="AX1075" t="s">
        <v>3394</v>
      </c>
      <c r="AZ1075" t="s">
        <v>3394</v>
      </c>
    </row>
    <row r="1076" spans="1:52" x14ac:dyDescent="0.3">
      <c r="A1076" s="1" t="s">
        <v>5536</v>
      </c>
      <c r="B1076" t="s">
        <v>5537</v>
      </c>
      <c r="C1076" t="s">
        <v>643</v>
      </c>
      <c r="D1076" t="s">
        <v>3428</v>
      </c>
      <c r="F1076" t="s">
        <v>3393</v>
      </c>
      <c r="G1076" t="s">
        <v>3394</v>
      </c>
      <c r="H1076" t="s">
        <v>3394</v>
      </c>
      <c r="I1076" t="s">
        <v>5533</v>
      </c>
      <c r="J1076" t="s">
        <v>3395</v>
      </c>
      <c r="K1076" t="s">
        <v>3394</v>
      </c>
      <c r="L1076" t="s">
        <v>3396</v>
      </c>
      <c r="Q1076">
        <v>1</v>
      </c>
      <c r="R1076" t="s">
        <v>3397</v>
      </c>
      <c r="AE1076" t="s">
        <v>3394</v>
      </c>
      <c r="AK1076" t="s">
        <v>3394</v>
      </c>
      <c r="AM1076" t="s">
        <v>3394</v>
      </c>
      <c r="AN1076" t="s">
        <v>3394</v>
      </c>
      <c r="AO1076" t="s">
        <v>3394</v>
      </c>
      <c r="AP1076" t="s">
        <v>3394</v>
      </c>
      <c r="AQ1076" t="s">
        <v>3394</v>
      </c>
      <c r="AR1076" t="s">
        <v>3394</v>
      </c>
      <c r="AS1076" t="s">
        <v>3394</v>
      </c>
      <c r="AT1076" t="s">
        <v>3394</v>
      </c>
      <c r="AU1076" t="s">
        <v>3394</v>
      </c>
      <c r="AV1076" t="s">
        <v>3394</v>
      </c>
      <c r="AW1076" t="s">
        <v>3394</v>
      </c>
      <c r="AX1076" t="s">
        <v>3394</v>
      </c>
      <c r="AZ1076" t="s">
        <v>3394</v>
      </c>
    </row>
    <row r="1077" spans="1:52" x14ac:dyDescent="0.3">
      <c r="A1077" s="1" t="s">
        <v>5538</v>
      </c>
      <c r="B1077" t="s">
        <v>5539</v>
      </c>
      <c r="C1077" t="s">
        <v>643</v>
      </c>
      <c r="D1077" t="s">
        <v>3428</v>
      </c>
      <c r="F1077" t="s">
        <v>3393</v>
      </c>
      <c r="G1077" t="s">
        <v>3394</v>
      </c>
      <c r="H1077" t="s">
        <v>3394</v>
      </c>
      <c r="I1077" t="s">
        <v>5540</v>
      </c>
      <c r="J1077" t="s">
        <v>3395</v>
      </c>
      <c r="K1077" t="s">
        <v>3394</v>
      </c>
      <c r="L1077" t="s">
        <v>3396</v>
      </c>
      <c r="Q1077">
        <v>1</v>
      </c>
      <c r="R1077" t="s">
        <v>3397</v>
      </c>
      <c r="AE1077" t="s">
        <v>3394</v>
      </c>
      <c r="AK1077" t="s">
        <v>3394</v>
      </c>
      <c r="AM1077" t="s">
        <v>3394</v>
      </c>
      <c r="AN1077" t="s">
        <v>3394</v>
      </c>
      <c r="AO1077" t="s">
        <v>3394</v>
      </c>
      <c r="AP1077" t="s">
        <v>3394</v>
      </c>
      <c r="AQ1077" t="s">
        <v>3394</v>
      </c>
      <c r="AR1077" t="s">
        <v>3394</v>
      </c>
      <c r="AS1077" t="s">
        <v>3394</v>
      </c>
      <c r="AT1077" t="s">
        <v>3394</v>
      </c>
      <c r="AU1077" t="s">
        <v>3394</v>
      </c>
      <c r="AV1077" t="s">
        <v>3394</v>
      </c>
      <c r="AW1077" t="s">
        <v>3394</v>
      </c>
      <c r="AX1077" t="s">
        <v>3394</v>
      </c>
      <c r="AZ1077" t="s">
        <v>3394</v>
      </c>
    </row>
    <row r="1078" spans="1:52" x14ac:dyDescent="0.3">
      <c r="A1078" s="1" t="s">
        <v>5541</v>
      </c>
      <c r="B1078" t="s">
        <v>5542</v>
      </c>
      <c r="C1078" t="s">
        <v>643</v>
      </c>
      <c r="D1078" t="s">
        <v>3428</v>
      </c>
      <c r="F1078" t="s">
        <v>3393</v>
      </c>
      <c r="G1078" t="s">
        <v>3394</v>
      </c>
      <c r="H1078" t="s">
        <v>3394</v>
      </c>
      <c r="I1078" t="s">
        <v>5543</v>
      </c>
      <c r="J1078" t="s">
        <v>3395</v>
      </c>
      <c r="K1078" t="s">
        <v>3394</v>
      </c>
      <c r="L1078" t="s">
        <v>3396</v>
      </c>
      <c r="Q1078">
        <v>1</v>
      </c>
      <c r="R1078" t="s">
        <v>3397</v>
      </c>
      <c r="AE1078" t="s">
        <v>3394</v>
      </c>
      <c r="AK1078" t="s">
        <v>3394</v>
      </c>
      <c r="AM1078" t="s">
        <v>3394</v>
      </c>
      <c r="AN1078" t="s">
        <v>3394</v>
      </c>
      <c r="AO1078" t="s">
        <v>3394</v>
      </c>
      <c r="AP1078" t="s">
        <v>3394</v>
      </c>
      <c r="AQ1078" t="s">
        <v>3394</v>
      </c>
      <c r="AR1078" t="s">
        <v>3394</v>
      </c>
      <c r="AS1078" t="s">
        <v>3394</v>
      </c>
      <c r="AT1078" t="s">
        <v>3394</v>
      </c>
      <c r="AU1078" t="s">
        <v>3394</v>
      </c>
      <c r="AV1078" t="s">
        <v>3394</v>
      </c>
      <c r="AW1078" t="s">
        <v>3394</v>
      </c>
      <c r="AX1078" t="s">
        <v>3394</v>
      </c>
      <c r="AZ1078" t="s">
        <v>3394</v>
      </c>
    </row>
    <row r="1079" spans="1:52" x14ac:dyDescent="0.3">
      <c r="A1079" s="1" t="s">
        <v>5544</v>
      </c>
      <c r="B1079" t="s">
        <v>5545</v>
      </c>
      <c r="C1079" t="s">
        <v>643</v>
      </c>
      <c r="D1079" t="s">
        <v>3428</v>
      </c>
      <c r="F1079" t="s">
        <v>3393</v>
      </c>
      <c r="G1079" t="s">
        <v>3394</v>
      </c>
      <c r="H1079" t="s">
        <v>3394</v>
      </c>
      <c r="I1079" t="s">
        <v>5546</v>
      </c>
      <c r="J1079" t="s">
        <v>3395</v>
      </c>
      <c r="K1079" t="s">
        <v>3394</v>
      </c>
      <c r="L1079" t="s">
        <v>3396</v>
      </c>
      <c r="Q1079">
        <v>1</v>
      </c>
      <c r="R1079" t="s">
        <v>3397</v>
      </c>
      <c r="AE1079" t="s">
        <v>3394</v>
      </c>
      <c r="AK1079" t="s">
        <v>3394</v>
      </c>
      <c r="AM1079" t="s">
        <v>3394</v>
      </c>
      <c r="AN1079" t="s">
        <v>3394</v>
      </c>
      <c r="AO1079" t="s">
        <v>3394</v>
      </c>
      <c r="AP1079" t="s">
        <v>3394</v>
      </c>
      <c r="AQ1079" t="s">
        <v>3394</v>
      </c>
      <c r="AR1079" t="s">
        <v>3394</v>
      </c>
      <c r="AS1079" t="s">
        <v>3394</v>
      </c>
      <c r="AT1079" t="s">
        <v>3394</v>
      </c>
      <c r="AU1079" t="s">
        <v>3394</v>
      </c>
      <c r="AV1079" t="s">
        <v>3394</v>
      </c>
      <c r="AW1079" t="s">
        <v>3394</v>
      </c>
      <c r="AX1079" t="s">
        <v>3394</v>
      </c>
      <c r="AZ1079" t="s">
        <v>3394</v>
      </c>
    </row>
    <row r="1080" spans="1:52" x14ac:dyDescent="0.3">
      <c r="A1080" s="1" t="s">
        <v>5547</v>
      </c>
      <c r="B1080" t="s">
        <v>5548</v>
      </c>
      <c r="C1080" t="s">
        <v>643</v>
      </c>
      <c r="D1080" t="s">
        <v>3428</v>
      </c>
      <c r="F1080" t="s">
        <v>3393</v>
      </c>
      <c r="G1080" t="s">
        <v>3394</v>
      </c>
      <c r="H1080" t="s">
        <v>3394</v>
      </c>
      <c r="I1080" t="s">
        <v>5549</v>
      </c>
      <c r="J1080" t="s">
        <v>3395</v>
      </c>
      <c r="K1080" t="s">
        <v>3394</v>
      </c>
      <c r="L1080" t="s">
        <v>3396</v>
      </c>
      <c r="Q1080">
        <v>1</v>
      </c>
      <c r="R1080" t="s">
        <v>3397</v>
      </c>
      <c r="AE1080" t="s">
        <v>3394</v>
      </c>
      <c r="AK1080" t="s">
        <v>3394</v>
      </c>
      <c r="AM1080" t="s">
        <v>3394</v>
      </c>
      <c r="AN1080" t="s">
        <v>3394</v>
      </c>
      <c r="AO1080" t="s">
        <v>3394</v>
      </c>
      <c r="AP1080" t="s">
        <v>3394</v>
      </c>
      <c r="AQ1080" t="s">
        <v>3394</v>
      </c>
      <c r="AR1080" t="s">
        <v>3394</v>
      </c>
      <c r="AS1080" t="s">
        <v>3394</v>
      </c>
      <c r="AT1080" t="s">
        <v>3394</v>
      </c>
      <c r="AU1080" t="s">
        <v>3394</v>
      </c>
      <c r="AV1080" t="s">
        <v>3394</v>
      </c>
      <c r="AW1080" t="s">
        <v>3394</v>
      </c>
      <c r="AX1080" t="s">
        <v>3394</v>
      </c>
      <c r="AZ1080" t="s">
        <v>3394</v>
      </c>
    </row>
    <row r="1081" spans="1:52" x14ac:dyDescent="0.3">
      <c r="A1081" s="1" t="s">
        <v>5550</v>
      </c>
      <c r="B1081" t="s">
        <v>5551</v>
      </c>
      <c r="C1081" t="s">
        <v>643</v>
      </c>
      <c r="D1081" t="s">
        <v>3428</v>
      </c>
      <c r="F1081" t="s">
        <v>3393</v>
      </c>
      <c r="G1081" t="s">
        <v>3394</v>
      </c>
      <c r="H1081" t="s">
        <v>3394</v>
      </c>
      <c r="I1081" t="s">
        <v>5552</v>
      </c>
      <c r="J1081" t="s">
        <v>3395</v>
      </c>
      <c r="K1081" t="s">
        <v>3394</v>
      </c>
      <c r="L1081" t="s">
        <v>3396</v>
      </c>
      <c r="Q1081">
        <v>1</v>
      </c>
      <c r="R1081" t="s">
        <v>3397</v>
      </c>
      <c r="AE1081" t="s">
        <v>3394</v>
      </c>
      <c r="AK1081" t="s">
        <v>3394</v>
      </c>
      <c r="AM1081" t="s">
        <v>3394</v>
      </c>
      <c r="AN1081" t="s">
        <v>3394</v>
      </c>
      <c r="AO1081" t="s">
        <v>3394</v>
      </c>
      <c r="AP1081" t="s">
        <v>3394</v>
      </c>
      <c r="AQ1081" t="s">
        <v>3394</v>
      </c>
      <c r="AR1081" t="s">
        <v>3394</v>
      </c>
      <c r="AS1081" t="s">
        <v>3394</v>
      </c>
      <c r="AT1081" t="s">
        <v>3394</v>
      </c>
      <c r="AU1081" t="s">
        <v>3394</v>
      </c>
      <c r="AV1081" t="s">
        <v>3394</v>
      </c>
      <c r="AW1081" t="s">
        <v>3394</v>
      </c>
      <c r="AX1081" t="s">
        <v>3394</v>
      </c>
      <c r="AZ1081" t="s">
        <v>3394</v>
      </c>
    </row>
    <row r="1082" spans="1:52" x14ac:dyDescent="0.3">
      <c r="A1082" s="1" t="s">
        <v>5553</v>
      </c>
      <c r="B1082" t="s">
        <v>5554</v>
      </c>
      <c r="C1082" t="s">
        <v>643</v>
      </c>
      <c r="D1082" t="s">
        <v>3428</v>
      </c>
      <c r="F1082" t="s">
        <v>3393</v>
      </c>
      <c r="G1082" t="s">
        <v>3394</v>
      </c>
      <c r="H1082" t="s">
        <v>3394</v>
      </c>
      <c r="I1082" t="s">
        <v>5555</v>
      </c>
      <c r="J1082" t="s">
        <v>3395</v>
      </c>
      <c r="K1082" t="s">
        <v>3394</v>
      </c>
      <c r="L1082" t="s">
        <v>3396</v>
      </c>
      <c r="Q1082">
        <v>1</v>
      </c>
      <c r="R1082" t="s">
        <v>3397</v>
      </c>
      <c r="AE1082" t="s">
        <v>3394</v>
      </c>
      <c r="AK1082" t="s">
        <v>3394</v>
      </c>
      <c r="AM1082" t="s">
        <v>3394</v>
      </c>
      <c r="AN1082" t="s">
        <v>3394</v>
      </c>
      <c r="AO1082" t="s">
        <v>3394</v>
      </c>
      <c r="AP1082" t="s">
        <v>3394</v>
      </c>
      <c r="AQ1082" t="s">
        <v>3394</v>
      </c>
      <c r="AR1082" t="s">
        <v>3394</v>
      </c>
      <c r="AS1082" t="s">
        <v>3394</v>
      </c>
      <c r="AT1082" t="s">
        <v>3394</v>
      </c>
      <c r="AU1082" t="s">
        <v>3394</v>
      </c>
      <c r="AV1082" t="s">
        <v>3394</v>
      </c>
      <c r="AW1082" t="s">
        <v>3394</v>
      </c>
      <c r="AX1082" t="s">
        <v>3394</v>
      </c>
      <c r="AZ1082" t="s">
        <v>3394</v>
      </c>
    </row>
    <row r="1083" spans="1:52" x14ac:dyDescent="0.3">
      <c r="A1083" s="1" t="s">
        <v>5556</v>
      </c>
      <c r="B1083" t="s">
        <v>5557</v>
      </c>
      <c r="C1083" t="s">
        <v>643</v>
      </c>
      <c r="D1083" t="s">
        <v>3428</v>
      </c>
      <c r="F1083" t="s">
        <v>3393</v>
      </c>
      <c r="G1083" t="s">
        <v>3394</v>
      </c>
      <c r="H1083" t="s">
        <v>3394</v>
      </c>
      <c r="I1083" t="s">
        <v>5558</v>
      </c>
      <c r="J1083" t="s">
        <v>3395</v>
      </c>
      <c r="K1083" t="s">
        <v>3394</v>
      </c>
      <c r="L1083" t="s">
        <v>3396</v>
      </c>
      <c r="Q1083">
        <v>1</v>
      </c>
      <c r="R1083" t="s">
        <v>3397</v>
      </c>
      <c r="AE1083" t="s">
        <v>3394</v>
      </c>
      <c r="AK1083" t="s">
        <v>3394</v>
      </c>
      <c r="AM1083" t="s">
        <v>3394</v>
      </c>
      <c r="AN1083" t="s">
        <v>3394</v>
      </c>
      <c r="AO1083" t="s">
        <v>3394</v>
      </c>
      <c r="AP1083" t="s">
        <v>3394</v>
      </c>
      <c r="AQ1083" t="s">
        <v>3394</v>
      </c>
      <c r="AR1083" t="s">
        <v>3394</v>
      </c>
      <c r="AS1083" t="s">
        <v>3394</v>
      </c>
      <c r="AT1083" t="s">
        <v>3394</v>
      </c>
      <c r="AU1083" t="s">
        <v>3394</v>
      </c>
      <c r="AV1083" t="s">
        <v>3394</v>
      </c>
      <c r="AW1083" t="s">
        <v>3394</v>
      </c>
      <c r="AX1083" t="s">
        <v>3394</v>
      </c>
      <c r="AZ1083" t="s">
        <v>3394</v>
      </c>
    </row>
    <row r="1084" spans="1:52" x14ac:dyDescent="0.3">
      <c r="A1084" s="1" t="s">
        <v>5559</v>
      </c>
      <c r="B1084" t="s">
        <v>5560</v>
      </c>
      <c r="C1084" t="s">
        <v>643</v>
      </c>
      <c r="D1084" t="s">
        <v>3428</v>
      </c>
      <c r="F1084" t="s">
        <v>3393</v>
      </c>
      <c r="G1084" t="s">
        <v>3394</v>
      </c>
      <c r="H1084" t="s">
        <v>3394</v>
      </c>
      <c r="I1084" t="s">
        <v>5561</v>
      </c>
      <c r="J1084" t="s">
        <v>3395</v>
      </c>
      <c r="K1084" t="s">
        <v>3394</v>
      </c>
      <c r="L1084" t="s">
        <v>3396</v>
      </c>
      <c r="Q1084">
        <v>1</v>
      </c>
      <c r="R1084" t="s">
        <v>3397</v>
      </c>
      <c r="AE1084" t="s">
        <v>3394</v>
      </c>
      <c r="AK1084" t="s">
        <v>3394</v>
      </c>
      <c r="AM1084" t="s">
        <v>3394</v>
      </c>
      <c r="AN1084" t="s">
        <v>3394</v>
      </c>
      <c r="AO1084" t="s">
        <v>3394</v>
      </c>
      <c r="AP1084" t="s">
        <v>3394</v>
      </c>
      <c r="AQ1084" t="s">
        <v>3394</v>
      </c>
      <c r="AR1084" t="s">
        <v>3394</v>
      </c>
      <c r="AS1084" t="s">
        <v>3394</v>
      </c>
      <c r="AT1084" t="s">
        <v>3394</v>
      </c>
      <c r="AU1084" t="s">
        <v>3394</v>
      </c>
      <c r="AV1084" t="s">
        <v>3394</v>
      </c>
      <c r="AW1084" t="s">
        <v>3394</v>
      </c>
      <c r="AX1084" t="s">
        <v>3394</v>
      </c>
      <c r="AZ1084" t="s">
        <v>3394</v>
      </c>
    </row>
    <row r="1085" spans="1:52" x14ac:dyDescent="0.3">
      <c r="A1085" s="1" t="s">
        <v>5562</v>
      </c>
      <c r="B1085" t="s">
        <v>5563</v>
      </c>
      <c r="C1085" t="s">
        <v>643</v>
      </c>
      <c r="D1085" t="s">
        <v>3428</v>
      </c>
      <c r="F1085" t="s">
        <v>3393</v>
      </c>
      <c r="G1085" t="s">
        <v>3394</v>
      </c>
      <c r="H1085" t="s">
        <v>3394</v>
      </c>
      <c r="I1085" t="s">
        <v>5564</v>
      </c>
      <c r="J1085" t="s">
        <v>3395</v>
      </c>
      <c r="K1085" t="s">
        <v>3394</v>
      </c>
      <c r="L1085" t="s">
        <v>3396</v>
      </c>
      <c r="Q1085">
        <v>1</v>
      </c>
      <c r="R1085" t="s">
        <v>3397</v>
      </c>
      <c r="AE1085" t="s">
        <v>3394</v>
      </c>
      <c r="AK1085" t="s">
        <v>3394</v>
      </c>
      <c r="AM1085" t="s">
        <v>3394</v>
      </c>
      <c r="AN1085" t="s">
        <v>3394</v>
      </c>
      <c r="AO1085" t="s">
        <v>3394</v>
      </c>
      <c r="AP1085" t="s">
        <v>3394</v>
      </c>
      <c r="AQ1085" t="s">
        <v>3394</v>
      </c>
      <c r="AR1085" t="s">
        <v>3394</v>
      </c>
      <c r="AS1085" t="s">
        <v>3394</v>
      </c>
      <c r="AT1085" t="s">
        <v>3394</v>
      </c>
      <c r="AU1085" t="s">
        <v>3394</v>
      </c>
      <c r="AV1085" t="s">
        <v>3394</v>
      </c>
      <c r="AW1085" t="s">
        <v>3394</v>
      </c>
      <c r="AX1085" t="s">
        <v>3394</v>
      </c>
      <c r="AZ1085" t="s">
        <v>3394</v>
      </c>
    </row>
    <row r="1086" spans="1:52" x14ac:dyDescent="0.3">
      <c r="A1086" s="1" t="s">
        <v>5565</v>
      </c>
      <c r="B1086" t="s">
        <v>5566</v>
      </c>
      <c r="C1086" t="s">
        <v>643</v>
      </c>
      <c r="D1086" t="s">
        <v>3428</v>
      </c>
      <c r="F1086" t="s">
        <v>3393</v>
      </c>
      <c r="G1086" t="s">
        <v>3394</v>
      </c>
      <c r="H1086" t="s">
        <v>3394</v>
      </c>
      <c r="I1086" t="s">
        <v>5567</v>
      </c>
      <c r="J1086" t="s">
        <v>3395</v>
      </c>
      <c r="K1086" t="s">
        <v>3394</v>
      </c>
      <c r="L1086" t="s">
        <v>3396</v>
      </c>
      <c r="Q1086">
        <v>1</v>
      </c>
      <c r="R1086" t="s">
        <v>3397</v>
      </c>
      <c r="AE1086" t="s">
        <v>3394</v>
      </c>
      <c r="AK1086" t="s">
        <v>3394</v>
      </c>
      <c r="AM1086" t="s">
        <v>3394</v>
      </c>
      <c r="AN1086" t="s">
        <v>3394</v>
      </c>
      <c r="AO1086" t="s">
        <v>3394</v>
      </c>
      <c r="AP1086" t="s">
        <v>3394</v>
      </c>
      <c r="AQ1086" t="s">
        <v>3394</v>
      </c>
      <c r="AR1086" t="s">
        <v>3394</v>
      </c>
      <c r="AS1086" t="s">
        <v>3394</v>
      </c>
      <c r="AT1086" t="s">
        <v>3394</v>
      </c>
      <c r="AU1086" t="s">
        <v>3394</v>
      </c>
      <c r="AV1086" t="s">
        <v>3394</v>
      </c>
      <c r="AW1086" t="s">
        <v>3394</v>
      </c>
      <c r="AX1086" t="s">
        <v>3394</v>
      </c>
      <c r="AZ1086" t="s">
        <v>3394</v>
      </c>
    </row>
    <row r="1087" spans="1:52" x14ac:dyDescent="0.3">
      <c r="A1087" s="1" t="s">
        <v>5568</v>
      </c>
      <c r="B1087" t="s">
        <v>5569</v>
      </c>
      <c r="C1087" t="s">
        <v>643</v>
      </c>
      <c r="D1087" t="s">
        <v>3428</v>
      </c>
      <c r="F1087" t="s">
        <v>3393</v>
      </c>
      <c r="G1087" t="s">
        <v>3394</v>
      </c>
      <c r="H1087" t="s">
        <v>3394</v>
      </c>
      <c r="I1087" t="s">
        <v>5570</v>
      </c>
      <c r="J1087" t="s">
        <v>3395</v>
      </c>
      <c r="K1087" t="s">
        <v>3394</v>
      </c>
      <c r="L1087" t="s">
        <v>3396</v>
      </c>
      <c r="Q1087">
        <v>1</v>
      </c>
      <c r="R1087" t="s">
        <v>3397</v>
      </c>
      <c r="AE1087" t="s">
        <v>3394</v>
      </c>
      <c r="AK1087" t="s">
        <v>3394</v>
      </c>
      <c r="AM1087" t="s">
        <v>3394</v>
      </c>
      <c r="AN1087" t="s">
        <v>3394</v>
      </c>
      <c r="AO1087" t="s">
        <v>3394</v>
      </c>
      <c r="AP1087" t="s">
        <v>3394</v>
      </c>
      <c r="AQ1087" t="s">
        <v>3394</v>
      </c>
      <c r="AR1087" t="s">
        <v>3394</v>
      </c>
      <c r="AS1087" t="s">
        <v>3394</v>
      </c>
      <c r="AT1087" t="s">
        <v>3394</v>
      </c>
      <c r="AU1087" t="s">
        <v>3394</v>
      </c>
      <c r="AV1087" t="s">
        <v>3394</v>
      </c>
      <c r="AW1087" t="s">
        <v>3394</v>
      </c>
      <c r="AX1087" t="s">
        <v>3394</v>
      </c>
      <c r="AZ1087" t="s">
        <v>3394</v>
      </c>
    </row>
    <row r="1088" spans="1:52" x14ac:dyDescent="0.3">
      <c r="A1088" s="1" t="s">
        <v>5571</v>
      </c>
      <c r="B1088" t="s">
        <v>5572</v>
      </c>
      <c r="C1088" t="s">
        <v>643</v>
      </c>
      <c r="D1088" t="s">
        <v>3428</v>
      </c>
      <c r="F1088" t="s">
        <v>3393</v>
      </c>
      <c r="G1088" t="s">
        <v>3394</v>
      </c>
      <c r="H1088" t="s">
        <v>3394</v>
      </c>
      <c r="I1088" t="s">
        <v>5573</v>
      </c>
      <c r="J1088" t="s">
        <v>3395</v>
      </c>
      <c r="K1088" t="s">
        <v>3394</v>
      </c>
      <c r="L1088" t="s">
        <v>3396</v>
      </c>
      <c r="Q1088">
        <v>1</v>
      </c>
      <c r="R1088" t="s">
        <v>3397</v>
      </c>
      <c r="AE1088" t="s">
        <v>3394</v>
      </c>
      <c r="AK1088" t="s">
        <v>3394</v>
      </c>
      <c r="AM1088" t="s">
        <v>3394</v>
      </c>
      <c r="AN1088" t="s">
        <v>3394</v>
      </c>
      <c r="AO1088" t="s">
        <v>3394</v>
      </c>
      <c r="AP1088" t="s">
        <v>3394</v>
      </c>
      <c r="AQ1088" t="s">
        <v>3394</v>
      </c>
      <c r="AR1088" t="s">
        <v>3394</v>
      </c>
      <c r="AS1088" t="s">
        <v>3394</v>
      </c>
      <c r="AT1088" t="s">
        <v>3394</v>
      </c>
      <c r="AU1088" t="s">
        <v>3394</v>
      </c>
      <c r="AV1088" t="s">
        <v>3394</v>
      </c>
      <c r="AW1088" t="s">
        <v>3394</v>
      </c>
      <c r="AX1088" t="s">
        <v>3394</v>
      </c>
      <c r="AZ1088" t="s">
        <v>3394</v>
      </c>
    </row>
    <row r="1089" spans="1:52" x14ac:dyDescent="0.3">
      <c r="A1089" s="1" t="s">
        <v>5574</v>
      </c>
      <c r="B1089" t="s">
        <v>5575</v>
      </c>
      <c r="C1089" t="s">
        <v>643</v>
      </c>
      <c r="D1089" t="s">
        <v>3428</v>
      </c>
      <c r="F1089" t="s">
        <v>3393</v>
      </c>
      <c r="G1089" t="s">
        <v>3394</v>
      </c>
      <c r="H1089" t="s">
        <v>3394</v>
      </c>
      <c r="I1089" t="s">
        <v>5576</v>
      </c>
      <c r="J1089" t="s">
        <v>3395</v>
      </c>
      <c r="K1089" t="s">
        <v>3394</v>
      </c>
      <c r="L1089" t="s">
        <v>3396</v>
      </c>
      <c r="Q1089">
        <v>1</v>
      </c>
      <c r="R1089" t="s">
        <v>3397</v>
      </c>
      <c r="AE1089" t="s">
        <v>3394</v>
      </c>
      <c r="AK1089" t="s">
        <v>3394</v>
      </c>
      <c r="AM1089" t="s">
        <v>3394</v>
      </c>
      <c r="AN1089" t="s">
        <v>3394</v>
      </c>
      <c r="AO1089" t="s">
        <v>3394</v>
      </c>
      <c r="AP1089" t="s">
        <v>3394</v>
      </c>
      <c r="AQ1089" t="s">
        <v>3394</v>
      </c>
      <c r="AR1089" t="s">
        <v>3394</v>
      </c>
      <c r="AS1089" t="s">
        <v>3394</v>
      </c>
      <c r="AT1089" t="s">
        <v>3394</v>
      </c>
      <c r="AU1089" t="s">
        <v>3394</v>
      </c>
      <c r="AV1089" t="s">
        <v>3394</v>
      </c>
      <c r="AW1089" t="s">
        <v>3394</v>
      </c>
      <c r="AX1089" t="s">
        <v>3394</v>
      </c>
      <c r="AZ1089" t="s">
        <v>3394</v>
      </c>
    </row>
    <row r="1090" spans="1:52" x14ac:dyDescent="0.3">
      <c r="A1090" s="1" t="s">
        <v>5577</v>
      </c>
      <c r="B1090" t="s">
        <v>5578</v>
      </c>
      <c r="C1090" t="s">
        <v>643</v>
      </c>
      <c r="D1090" t="s">
        <v>3428</v>
      </c>
      <c r="F1090" t="s">
        <v>3393</v>
      </c>
      <c r="G1090" t="s">
        <v>3394</v>
      </c>
      <c r="H1090" t="s">
        <v>3394</v>
      </c>
      <c r="I1090" t="s">
        <v>5579</v>
      </c>
      <c r="J1090" t="s">
        <v>3395</v>
      </c>
      <c r="K1090" t="s">
        <v>3394</v>
      </c>
      <c r="L1090" t="s">
        <v>3396</v>
      </c>
      <c r="Q1090">
        <v>1</v>
      </c>
      <c r="R1090" t="s">
        <v>3397</v>
      </c>
      <c r="AE1090" t="s">
        <v>3394</v>
      </c>
      <c r="AK1090" t="s">
        <v>3394</v>
      </c>
      <c r="AM1090" t="s">
        <v>3394</v>
      </c>
      <c r="AN1090" t="s">
        <v>3394</v>
      </c>
      <c r="AO1090" t="s">
        <v>3394</v>
      </c>
      <c r="AP1090" t="s">
        <v>3394</v>
      </c>
      <c r="AQ1090" t="s">
        <v>3394</v>
      </c>
      <c r="AR1090" t="s">
        <v>3394</v>
      </c>
      <c r="AS1090" t="s">
        <v>3394</v>
      </c>
      <c r="AT1090" t="s">
        <v>3394</v>
      </c>
      <c r="AU1090" t="s">
        <v>3394</v>
      </c>
      <c r="AV1090" t="s">
        <v>3394</v>
      </c>
      <c r="AW1090" t="s">
        <v>3394</v>
      </c>
      <c r="AX1090" t="s">
        <v>3394</v>
      </c>
      <c r="AZ1090" t="s">
        <v>3394</v>
      </c>
    </row>
    <row r="1091" spans="1:52" x14ac:dyDescent="0.3">
      <c r="A1091" s="1" t="s">
        <v>5580</v>
      </c>
      <c r="B1091" t="s">
        <v>5581</v>
      </c>
      <c r="C1091" t="s">
        <v>643</v>
      </c>
      <c r="D1091" t="s">
        <v>3428</v>
      </c>
      <c r="F1091" t="s">
        <v>3393</v>
      </c>
      <c r="G1091" t="s">
        <v>3394</v>
      </c>
      <c r="H1091" t="s">
        <v>3394</v>
      </c>
      <c r="I1091" t="s">
        <v>5582</v>
      </c>
      <c r="J1091" t="s">
        <v>3395</v>
      </c>
      <c r="K1091" t="s">
        <v>3394</v>
      </c>
      <c r="L1091" t="s">
        <v>3396</v>
      </c>
      <c r="Q1091">
        <v>1</v>
      </c>
      <c r="R1091" t="s">
        <v>3397</v>
      </c>
      <c r="AE1091" t="s">
        <v>3394</v>
      </c>
      <c r="AK1091" t="s">
        <v>3394</v>
      </c>
      <c r="AM1091" t="s">
        <v>3394</v>
      </c>
      <c r="AN1091" t="s">
        <v>3394</v>
      </c>
      <c r="AO1091" t="s">
        <v>3394</v>
      </c>
      <c r="AP1091" t="s">
        <v>3394</v>
      </c>
      <c r="AQ1091" t="s">
        <v>3394</v>
      </c>
      <c r="AR1091" t="s">
        <v>3394</v>
      </c>
      <c r="AS1091" t="s">
        <v>3394</v>
      </c>
      <c r="AT1091" t="s">
        <v>3394</v>
      </c>
      <c r="AU1091" t="s">
        <v>3394</v>
      </c>
      <c r="AV1091" t="s">
        <v>3394</v>
      </c>
      <c r="AW1091" t="s">
        <v>3394</v>
      </c>
      <c r="AX1091" t="s">
        <v>3394</v>
      </c>
      <c r="AZ1091" t="s">
        <v>3394</v>
      </c>
    </row>
    <row r="1092" spans="1:52" x14ac:dyDescent="0.3">
      <c r="A1092" s="1" t="s">
        <v>5583</v>
      </c>
      <c r="B1092" t="s">
        <v>5584</v>
      </c>
      <c r="C1092" t="s">
        <v>643</v>
      </c>
      <c r="D1092" t="s">
        <v>3428</v>
      </c>
      <c r="F1092" t="s">
        <v>3393</v>
      </c>
      <c r="G1092" t="s">
        <v>3394</v>
      </c>
      <c r="H1092" t="s">
        <v>3394</v>
      </c>
      <c r="I1092" t="s">
        <v>5585</v>
      </c>
      <c r="J1092" t="s">
        <v>3395</v>
      </c>
      <c r="K1092" t="s">
        <v>3394</v>
      </c>
      <c r="L1092" t="s">
        <v>3396</v>
      </c>
      <c r="Q1092">
        <v>1</v>
      </c>
      <c r="R1092" t="s">
        <v>3397</v>
      </c>
      <c r="AE1092" t="s">
        <v>3394</v>
      </c>
      <c r="AK1092" t="s">
        <v>3394</v>
      </c>
      <c r="AM1092" t="s">
        <v>3394</v>
      </c>
      <c r="AN1092" t="s">
        <v>3394</v>
      </c>
      <c r="AO1092" t="s">
        <v>3394</v>
      </c>
      <c r="AP1092" t="s">
        <v>3394</v>
      </c>
      <c r="AQ1092" t="s">
        <v>3394</v>
      </c>
      <c r="AR1092" t="s">
        <v>3394</v>
      </c>
      <c r="AS1092" t="s">
        <v>3394</v>
      </c>
      <c r="AT1092" t="s">
        <v>3394</v>
      </c>
      <c r="AU1092" t="s">
        <v>3394</v>
      </c>
      <c r="AV1092" t="s">
        <v>3394</v>
      </c>
      <c r="AW1092" t="s">
        <v>3394</v>
      </c>
      <c r="AX1092" t="s">
        <v>3394</v>
      </c>
      <c r="AZ1092" t="s">
        <v>3394</v>
      </c>
    </row>
    <row r="1093" spans="1:52" x14ac:dyDescent="0.3">
      <c r="A1093" s="1" t="s">
        <v>5586</v>
      </c>
      <c r="B1093" t="s">
        <v>5587</v>
      </c>
      <c r="C1093" t="s">
        <v>643</v>
      </c>
      <c r="D1093" t="s">
        <v>3428</v>
      </c>
      <c r="F1093" t="s">
        <v>3393</v>
      </c>
      <c r="G1093" t="s">
        <v>3394</v>
      </c>
      <c r="H1093" t="s">
        <v>3394</v>
      </c>
      <c r="I1093" t="s">
        <v>5588</v>
      </c>
      <c r="J1093" t="s">
        <v>3395</v>
      </c>
      <c r="K1093" t="s">
        <v>3394</v>
      </c>
      <c r="L1093" t="s">
        <v>3396</v>
      </c>
      <c r="Q1093">
        <v>1</v>
      </c>
      <c r="R1093" t="s">
        <v>3397</v>
      </c>
      <c r="AE1093" t="s">
        <v>3394</v>
      </c>
      <c r="AK1093" t="s">
        <v>3394</v>
      </c>
      <c r="AM1093" t="s">
        <v>3394</v>
      </c>
      <c r="AN1093" t="s">
        <v>3394</v>
      </c>
      <c r="AO1093" t="s">
        <v>3394</v>
      </c>
      <c r="AP1093" t="s">
        <v>3394</v>
      </c>
      <c r="AQ1093" t="s">
        <v>3394</v>
      </c>
      <c r="AR1093" t="s">
        <v>3394</v>
      </c>
      <c r="AS1093" t="s">
        <v>3394</v>
      </c>
      <c r="AT1093" t="s">
        <v>3394</v>
      </c>
      <c r="AU1093" t="s">
        <v>3394</v>
      </c>
      <c r="AV1093" t="s">
        <v>3394</v>
      </c>
      <c r="AW1093" t="s">
        <v>3394</v>
      </c>
      <c r="AX1093" t="s">
        <v>3394</v>
      </c>
      <c r="AZ1093" t="s">
        <v>3394</v>
      </c>
    </row>
    <row r="1094" spans="1:52" x14ac:dyDescent="0.3">
      <c r="A1094" s="1" t="s">
        <v>5589</v>
      </c>
      <c r="B1094" t="s">
        <v>5589</v>
      </c>
      <c r="C1094" t="s">
        <v>643</v>
      </c>
      <c r="D1094" t="s">
        <v>3428</v>
      </c>
      <c r="F1094" t="s">
        <v>3393</v>
      </c>
      <c r="G1094" t="s">
        <v>3394</v>
      </c>
      <c r="H1094" t="s">
        <v>3394</v>
      </c>
      <c r="I1094" t="s">
        <v>5590</v>
      </c>
      <c r="J1094" t="s">
        <v>3395</v>
      </c>
      <c r="K1094" t="s">
        <v>3394</v>
      </c>
      <c r="L1094" t="s">
        <v>3396</v>
      </c>
      <c r="Q1094">
        <v>1</v>
      </c>
      <c r="R1094" t="s">
        <v>3397</v>
      </c>
      <c r="AE1094" t="s">
        <v>3394</v>
      </c>
      <c r="AK1094" t="s">
        <v>3394</v>
      </c>
      <c r="AM1094" t="s">
        <v>3394</v>
      </c>
      <c r="AN1094" t="s">
        <v>3394</v>
      </c>
      <c r="AO1094" t="s">
        <v>3394</v>
      </c>
      <c r="AP1094" t="s">
        <v>3394</v>
      </c>
      <c r="AQ1094" t="s">
        <v>3394</v>
      </c>
      <c r="AR1094" t="s">
        <v>3394</v>
      </c>
      <c r="AS1094" t="s">
        <v>3394</v>
      </c>
      <c r="AT1094" t="s">
        <v>3394</v>
      </c>
      <c r="AU1094" t="s">
        <v>3394</v>
      </c>
      <c r="AV1094" t="s">
        <v>3394</v>
      </c>
      <c r="AW1094" t="s">
        <v>3394</v>
      </c>
      <c r="AX1094" t="s">
        <v>3394</v>
      </c>
      <c r="AZ1094" t="s">
        <v>3394</v>
      </c>
    </row>
    <row r="1095" spans="1:52" x14ac:dyDescent="0.3">
      <c r="A1095" s="1" t="s">
        <v>5591</v>
      </c>
      <c r="B1095" t="s">
        <v>5591</v>
      </c>
      <c r="C1095" t="s">
        <v>634</v>
      </c>
      <c r="D1095" t="s">
        <v>4403</v>
      </c>
      <c r="F1095" t="s">
        <v>3393</v>
      </c>
      <c r="G1095" t="s">
        <v>3393</v>
      </c>
      <c r="H1095" t="s">
        <v>3394</v>
      </c>
      <c r="I1095" t="s">
        <v>5592</v>
      </c>
      <c r="J1095" t="s">
        <v>3395</v>
      </c>
      <c r="K1095" t="s">
        <v>3394</v>
      </c>
      <c r="L1095" t="s">
        <v>3396</v>
      </c>
      <c r="Q1095">
        <v>1</v>
      </c>
      <c r="R1095" t="s">
        <v>3397</v>
      </c>
      <c r="AE1095" t="s">
        <v>3394</v>
      </c>
      <c r="AK1095" t="s">
        <v>3394</v>
      </c>
      <c r="AM1095" t="s">
        <v>3394</v>
      </c>
      <c r="AN1095" t="s">
        <v>3394</v>
      </c>
      <c r="AO1095" t="s">
        <v>3394</v>
      </c>
      <c r="AP1095" t="s">
        <v>3394</v>
      </c>
      <c r="AQ1095" t="s">
        <v>3394</v>
      </c>
      <c r="AR1095" t="s">
        <v>3394</v>
      </c>
      <c r="AS1095" t="s">
        <v>3394</v>
      </c>
      <c r="AT1095" t="s">
        <v>3394</v>
      </c>
      <c r="AU1095" t="s">
        <v>3394</v>
      </c>
      <c r="AV1095" t="s">
        <v>3394</v>
      </c>
      <c r="AW1095" t="s">
        <v>3394</v>
      </c>
      <c r="AX1095" t="s">
        <v>3394</v>
      </c>
      <c r="AZ1095" t="s">
        <v>3394</v>
      </c>
    </row>
    <row r="1096" spans="1:52" x14ac:dyDescent="0.3">
      <c r="A1096" s="1" t="s">
        <v>5593</v>
      </c>
      <c r="B1096" t="s">
        <v>5593</v>
      </c>
      <c r="C1096" t="s">
        <v>666</v>
      </c>
      <c r="D1096" t="s">
        <v>3479</v>
      </c>
      <c r="F1096" t="s">
        <v>3393</v>
      </c>
      <c r="G1096" t="s">
        <v>3393</v>
      </c>
      <c r="H1096" t="s">
        <v>3394</v>
      </c>
      <c r="I1096" t="s">
        <v>11351</v>
      </c>
      <c r="J1096" t="s">
        <v>3395</v>
      </c>
      <c r="K1096" t="s">
        <v>3394</v>
      </c>
      <c r="L1096" t="s">
        <v>3396</v>
      </c>
      <c r="Q1096">
        <v>1</v>
      </c>
      <c r="R1096" t="s">
        <v>3397</v>
      </c>
      <c r="AE1096" t="s">
        <v>3394</v>
      </c>
      <c r="AK1096" t="s">
        <v>3394</v>
      </c>
      <c r="AL1096" t="s">
        <v>3394</v>
      </c>
      <c r="AM1096" t="s">
        <v>3394</v>
      </c>
      <c r="AN1096" t="s">
        <v>3394</v>
      </c>
      <c r="AO1096" t="s">
        <v>3394</v>
      </c>
      <c r="AP1096" t="s">
        <v>3394</v>
      </c>
      <c r="AQ1096" t="s">
        <v>3394</v>
      </c>
      <c r="AR1096" t="s">
        <v>3394</v>
      </c>
      <c r="AS1096" t="s">
        <v>3394</v>
      </c>
      <c r="AT1096" t="s">
        <v>3394</v>
      </c>
      <c r="AU1096" t="s">
        <v>3394</v>
      </c>
      <c r="AV1096" t="s">
        <v>3394</v>
      </c>
      <c r="AW1096" t="s">
        <v>3394</v>
      </c>
      <c r="AX1096" t="s">
        <v>3394</v>
      </c>
      <c r="AZ1096" t="s">
        <v>3394</v>
      </c>
    </row>
    <row r="1097" spans="1:52" x14ac:dyDescent="0.3">
      <c r="A1097" s="1" t="s">
        <v>5594</v>
      </c>
      <c r="B1097" t="s">
        <v>5595</v>
      </c>
      <c r="C1097" t="s">
        <v>4828</v>
      </c>
      <c r="D1097" t="s">
        <v>4829</v>
      </c>
      <c r="F1097" t="s">
        <v>3393</v>
      </c>
      <c r="G1097" t="s">
        <v>3394</v>
      </c>
      <c r="H1097" t="s">
        <v>3393</v>
      </c>
      <c r="I1097" t="s">
        <v>5596</v>
      </c>
      <c r="J1097" t="s">
        <v>3395</v>
      </c>
      <c r="K1097" t="s">
        <v>3394</v>
      </c>
      <c r="L1097" t="s">
        <v>3396</v>
      </c>
      <c r="M1097" t="s">
        <v>9820</v>
      </c>
      <c r="N1097" t="s">
        <v>9820</v>
      </c>
      <c r="O1097" t="s">
        <v>9820</v>
      </c>
      <c r="P1097" t="s">
        <v>9821</v>
      </c>
      <c r="Q1097">
        <v>1</v>
      </c>
      <c r="R1097" t="s">
        <v>5597</v>
      </c>
      <c r="AC1097" t="s">
        <v>4345</v>
      </c>
      <c r="AE1097" t="s">
        <v>3394</v>
      </c>
      <c r="AK1097" t="s">
        <v>3394</v>
      </c>
      <c r="AM1097" t="s">
        <v>3394</v>
      </c>
      <c r="AN1097" t="s">
        <v>3394</v>
      </c>
      <c r="AO1097" t="s">
        <v>3394</v>
      </c>
      <c r="AP1097" t="s">
        <v>3394</v>
      </c>
      <c r="AQ1097" t="s">
        <v>3394</v>
      </c>
      <c r="AR1097" t="s">
        <v>3394</v>
      </c>
      <c r="AS1097" t="s">
        <v>3394</v>
      </c>
      <c r="AT1097" t="s">
        <v>3394</v>
      </c>
      <c r="AU1097" t="s">
        <v>3394</v>
      </c>
      <c r="AV1097" t="s">
        <v>3394</v>
      </c>
      <c r="AW1097" t="s">
        <v>3394</v>
      </c>
      <c r="AX1097" t="s">
        <v>3394</v>
      </c>
      <c r="AZ1097" t="s">
        <v>3394</v>
      </c>
    </row>
    <row r="1098" spans="1:52" x14ac:dyDescent="0.3">
      <c r="A1098" s="1" t="s">
        <v>5598</v>
      </c>
      <c r="B1098" t="s">
        <v>5599</v>
      </c>
      <c r="C1098" t="s">
        <v>538</v>
      </c>
      <c r="D1098" t="s">
        <v>67</v>
      </c>
      <c r="F1098" t="s">
        <v>3394</v>
      </c>
      <c r="G1098" t="s">
        <v>3394</v>
      </c>
      <c r="H1098" t="s">
        <v>3393</v>
      </c>
      <c r="I1098" t="s">
        <v>5600</v>
      </c>
      <c r="J1098" t="s">
        <v>3395</v>
      </c>
      <c r="K1098" t="s">
        <v>3394</v>
      </c>
      <c r="L1098" t="s">
        <v>3396</v>
      </c>
      <c r="M1098" t="s">
        <v>9820</v>
      </c>
      <c r="N1098" t="s">
        <v>9820</v>
      </c>
      <c r="O1098" t="s">
        <v>9820</v>
      </c>
      <c r="P1098" t="s">
        <v>9821</v>
      </c>
      <c r="Q1098">
        <v>1</v>
      </c>
      <c r="R1098" t="s">
        <v>5601</v>
      </c>
      <c r="AC1098" t="s">
        <v>4345</v>
      </c>
      <c r="AE1098" t="s">
        <v>3394</v>
      </c>
      <c r="AJ1098" t="s">
        <v>4484</v>
      </c>
      <c r="AK1098" t="s">
        <v>3394</v>
      </c>
      <c r="AM1098" t="s">
        <v>3394</v>
      </c>
      <c r="AN1098" t="s">
        <v>3394</v>
      </c>
      <c r="AO1098" t="s">
        <v>3394</v>
      </c>
      <c r="AP1098" t="s">
        <v>3394</v>
      </c>
      <c r="AQ1098" t="s">
        <v>3394</v>
      </c>
      <c r="AR1098" t="s">
        <v>3394</v>
      </c>
      <c r="AS1098" t="s">
        <v>3394</v>
      </c>
      <c r="AT1098" t="s">
        <v>3394</v>
      </c>
      <c r="AU1098" t="s">
        <v>3394</v>
      </c>
      <c r="AV1098" t="s">
        <v>3394</v>
      </c>
      <c r="AW1098" t="s">
        <v>3394</v>
      </c>
      <c r="AX1098" t="s">
        <v>3394</v>
      </c>
      <c r="AZ1098" t="s">
        <v>3394</v>
      </c>
    </row>
    <row r="1099" spans="1:52" x14ac:dyDescent="0.3">
      <c r="A1099" s="1" t="s">
        <v>5602</v>
      </c>
      <c r="B1099" t="s">
        <v>5603</v>
      </c>
      <c r="C1099" t="s">
        <v>538</v>
      </c>
      <c r="D1099" t="s">
        <v>67</v>
      </c>
      <c r="F1099" t="s">
        <v>3394</v>
      </c>
      <c r="G1099" t="s">
        <v>3394</v>
      </c>
      <c r="H1099" t="s">
        <v>3393</v>
      </c>
      <c r="I1099" t="s">
        <v>5604</v>
      </c>
      <c r="J1099" t="s">
        <v>3395</v>
      </c>
      <c r="K1099" t="s">
        <v>3394</v>
      </c>
      <c r="L1099" t="s">
        <v>3396</v>
      </c>
      <c r="M1099" t="s">
        <v>9820</v>
      </c>
      <c r="N1099" t="s">
        <v>9820</v>
      </c>
      <c r="O1099" t="s">
        <v>9820</v>
      </c>
      <c r="P1099" t="s">
        <v>9821</v>
      </c>
      <c r="Q1099">
        <v>1</v>
      </c>
      <c r="R1099" t="s">
        <v>5601</v>
      </c>
      <c r="AC1099" t="s">
        <v>4345</v>
      </c>
      <c r="AE1099" t="s">
        <v>3394</v>
      </c>
      <c r="AJ1099" t="s">
        <v>4484</v>
      </c>
      <c r="AK1099" t="s">
        <v>3394</v>
      </c>
      <c r="AM1099" t="s">
        <v>3394</v>
      </c>
      <c r="AN1099" t="s">
        <v>3394</v>
      </c>
      <c r="AO1099" t="s">
        <v>3394</v>
      </c>
      <c r="AP1099" t="s">
        <v>3394</v>
      </c>
      <c r="AQ1099" t="s">
        <v>3394</v>
      </c>
      <c r="AR1099" t="s">
        <v>3394</v>
      </c>
      <c r="AS1099" t="s">
        <v>3394</v>
      </c>
      <c r="AT1099" t="s">
        <v>3394</v>
      </c>
      <c r="AU1099" t="s">
        <v>3394</v>
      </c>
      <c r="AV1099" t="s">
        <v>3394</v>
      </c>
      <c r="AW1099" t="s">
        <v>3394</v>
      </c>
      <c r="AX1099" t="s">
        <v>3394</v>
      </c>
      <c r="AZ1099" t="s">
        <v>3394</v>
      </c>
    </row>
    <row r="1100" spans="1:52" x14ac:dyDescent="0.3">
      <c r="A1100" s="1" t="s">
        <v>5605</v>
      </c>
      <c r="B1100" t="s">
        <v>5606</v>
      </c>
      <c r="C1100" t="s">
        <v>538</v>
      </c>
      <c r="D1100" t="s">
        <v>67</v>
      </c>
      <c r="F1100" t="s">
        <v>3394</v>
      </c>
      <c r="G1100" t="s">
        <v>3394</v>
      </c>
      <c r="H1100" t="s">
        <v>3393</v>
      </c>
      <c r="I1100" t="s">
        <v>5607</v>
      </c>
      <c r="J1100" t="s">
        <v>3395</v>
      </c>
      <c r="K1100" t="s">
        <v>3394</v>
      </c>
      <c r="L1100" t="s">
        <v>3396</v>
      </c>
      <c r="M1100" t="s">
        <v>9820</v>
      </c>
      <c r="N1100" t="s">
        <v>9820</v>
      </c>
      <c r="O1100" t="s">
        <v>9820</v>
      </c>
      <c r="P1100" t="s">
        <v>9821</v>
      </c>
      <c r="Q1100">
        <v>1</v>
      </c>
      <c r="R1100" t="s">
        <v>5601</v>
      </c>
      <c r="AC1100" t="s">
        <v>4345</v>
      </c>
      <c r="AE1100" t="s">
        <v>3394</v>
      </c>
      <c r="AJ1100" t="s">
        <v>4484</v>
      </c>
      <c r="AK1100" t="s">
        <v>3394</v>
      </c>
      <c r="AM1100" t="s">
        <v>3394</v>
      </c>
      <c r="AN1100" t="s">
        <v>3394</v>
      </c>
      <c r="AO1100" t="s">
        <v>3394</v>
      </c>
      <c r="AP1100" t="s">
        <v>3394</v>
      </c>
      <c r="AQ1100" t="s">
        <v>3394</v>
      </c>
      <c r="AR1100" t="s">
        <v>3394</v>
      </c>
      <c r="AS1100" t="s">
        <v>3394</v>
      </c>
      <c r="AT1100" t="s">
        <v>3394</v>
      </c>
      <c r="AU1100" t="s">
        <v>3394</v>
      </c>
      <c r="AV1100" t="s">
        <v>3394</v>
      </c>
      <c r="AW1100" t="s">
        <v>3394</v>
      </c>
      <c r="AX1100" t="s">
        <v>3394</v>
      </c>
      <c r="AZ1100" t="s">
        <v>3394</v>
      </c>
    </row>
    <row r="1101" spans="1:52" x14ac:dyDescent="0.3">
      <c r="A1101" s="1" t="s">
        <v>5608</v>
      </c>
      <c r="B1101" t="s">
        <v>5609</v>
      </c>
      <c r="C1101" t="s">
        <v>538</v>
      </c>
      <c r="D1101" t="s">
        <v>67</v>
      </c>
      <c r="F1101" t="s">
        <v>3394</v>
      </c>
      <c r="G1101" t="s">
        <v>3394</v>
      </c>
      <c r="H1101" t="s">
        <v>3393</v>
      </c>
      <c r="I1101" t="s">
        <v>5610</v>
      </c>
      <c r="J1101" t="s">
        <v>3395</v>
      </c>
      <c r="K1101" t="s">
        <v>3394</v>
      </c>
      <c r="L1101" t="s">
        <v>3396</v>
      </c>
      <c r="M1101" t="s">
        <v>9820</v>
      </c>
      <c r="N1101" t="s">
        <v>9820</v>
      </c>
      <c r="O1101" t="s">
        <v>9820</v>
      </c>
      <c r="P1101" t="s">
        <v>9821</v>
      </c>
      <c r="Q1101">
        <v>1</v>
      </c>
      <c r="R1101" t="s">
        <v>5601</v>
      </c>
      <c r="AC1101" t="s">
        <v>4345</v>
      </c>
      <c r="AE1101" t="s">
        <v>3394</v>
      </c>
      <c r="AJ1101" t="s">
        <v>4484</v>
      </c>
      <c r="AK1101" t="s">
        <v>3394</v>
      </c>
      <c r="AM1101" t="s">
        <v>3394</v>
      </c>
      <c r="AN1101" t="s">
        <v>3394</v>
      </c>
      <c r="AO1101" t="s">
        <v>3394</v>
      </c>
      <c r="AP1101" t="s">
        <v>3394</v>
      </c>
      <c r="AQ1101" t="s">
        <v>3394</v>
      </c>
      <c r="AR1101" t="s">
        <v>3394</v>
      </c>
      <c r="AS1101" t="s">
        <v>3394</v>
      </c>
      <c r="AT1101" t="s">
        <v>3394</v>
      </c>
      <c r="AU1101" t="s">
        <v>3394</v>
      </c>
      <c r="AV1101" t="s">
        <v>3394</v>
      </c>
      <c r="AW1101" t="s">
        <v>3394</v>
      </c>
      <c r="AX1101" t="s">
        <v>3394</v>
      </c>
      <c r="AZ1101" t="s">
        <v>3394</v>
      </c>
    </row>
    <row r="1102" spans="1:52" x14ac:dyDescent="0.3">
      <c r="A1102" s="1" t="s">
        <v>5611</v>
      </c>
      <c r="B1102" t="s">
        <v>5612</v>
      </c>
      <c r="C1102" t="s">
        <v>538</v>
      </c>
      <c r="D1102" t="s">
        <v>67</v>
      </c>
      <c r="F1102" t="s">
        <v>3394</v>
      </c>
      <c r="G1102" t="s">
        <v>3394</v>
      </c>
      <c r="H1102" t="s">
        <v>3393</v>
      </c>
      <c r="I1102" t="s">
        <v>5613</v>
      </c>
      <c r="J1102" t="s">
        <v>3395</v>
      </c>
      <c r="K1102" t="s">
        <v>3394</v>
      </c>
      <c r="L1102" t="s">
        <v>3396</v>
      </c>
      <c r="M1102" t="s">
        <v>9820</v>
      </c>
      <c r="N1102" t="s">
        <v>9820</v>
      </c>
      <c r="O1102" t="s">
        <v>9820</v>
      </c>
      <c r="P1102" t="s">
        <v>9821</v>
      </c>
      <c r="Q1102">
        <v>1</v>
      </c>
      <c r="R1102" t="s">
        <v>5614</v>
      </c>
      <c r="AC1102" t="s">
        <v>4345</v>
      </c>
      <c r="AE1102" t="s">
        <v>3394</v>
      </c>
      <c r="AJ1102" t="s">
        <v>4484</v>
      </c>
      <c r="AK1102" t="s">
        <v>3394</v>
      </c>
      <c r="AM1102" t="s">
        <v>3394</v>
      </c>
      <c r="AN1102" t="s">
        <v>3394</v>
      </c>
      <c r="AO1102" t="s">
        <v>3394</v>
      </c>
      <c r="AP1102" t="s">
        <v>3394</v>
      </c>
      <c r="AQ1102" t="s">
        <v>3394</v>
      </c>
      <c r="AR1102" t="s">
        <v>3394</v>
      </c>
      <c r="AS1102" t="s">
        <v>3394</v>
      </c>
      <c r="AT1102" t="s">
        <v>3394</v>
      </c>
      <c r="AU1102" t="s">
        <v>3394</v>
      </c>
      <c r="AV1102" t="s">
        <v>3394</v>
      </c>
      <c r="AW1102" t="s">
        <v>3394</v>
      </c>
      <c r="AX1102" t="s">
        <v>3394</v>
      </c>
      <c r="AZ1102" t="s">
        <v>3394</v>
      </c>
    </row>
    <row r="1103" spans="1:52" x14ac:dyDescent="0.3">
      <c r="A1103" s="1" t="s">
        <v>5615</v>
      </c>
      <c r="B1103" t="s">
        <v>5616</v>
      </c>
      <c r="C1103" t="s">
        <v>538</v>
      </c>
      <c r="D1103" t="s">
        <v>67</v>
      </c>
      <c r="F1103" t="s">
        <v>3394</v>
      </c>
      <c r="G1103" t="s">
        <v>3394</v>
      </c>
      <c r="H1103" t="s">
        <v>3393</v>
      </c>
      <c r="I1103" t="s">
        <v>3395</v>
      </c>
      <c r="J1103" t="s">
        <v>3395</v>
      </c>
      <c r="K1103" t="s">
        <v>3394</v>
      </c>
      <c r="L1103" t="s">
        <v>3396</v>
      </c>
      <c r="M1103" t="s">
        <v>9820</v>
      </c>
      <c r="N1103" t="s">
        <v>9820</v>
      </c>
      <c r="O1103" t="s">
        <v>9820</v>
      </c>
      <c r="P1103" t="s">
        <v>9821</v>
      </c>
      <c r="Q1103">
        <v>1</v>
      </c>
      <c r="R1103" t="s">
        <v>5614</v>
      </c>
      <c r="AC1103" t="s">
        <v>4345</v>
      </c>
      <c r="AE1103" t="s">
        <v>3394</v>
      </c>
      <c r="AJ1103" t="s">
        <v>4484</v>
      </c>
      <c r="AK1103" t="s">
        <v>3394</v>
      </c>
      <c r="AM1103" t="s">
        <v>3394</v>
      </c>
      <c r="AN1103" t="s">
        <v>3394</v>
      </c>
      <c r="AO1103" t="s">
        <v>3394</v>
      </c>
      <c r="AP1103" t="s">
        <v>3394</v>
      </c>
      <c r="AQ1103" t="s">
        <v>3394</v>
      </c>
      <c r="AR1103" t="s">
        <v>3394</v>
      </c>
      <c r="AS1103" t="s">
        <v>3394</v>
      </c>
      <c r="AT1103" t="s">
        <v>3394</v>
      </c>
      <c r="AU1103" t="s">
        <v>3394</v>
      </c>
      <c r="AV1103" t="s">
        <v>3394</v>
      </c>
      <c r="AW1103" t="s">
        <v>3394</v>
      </c>
      <c r="AX1103" t="s">
        <v>3394</v>
      </c>
      <c r="AZ1103" t="s">
        <v>3394</v>
      </c>
    </row>
    <row r="1104" spans="1:52" x14ac:dyDescent="0.3">
      <c r="A1104" s="1" t="s">
        <v>5617</v>
      </c>
      <c r="B1104" t="s">
        <v>5618</v>
      </c>
      <c r="C1104" t="s">
        <v>538</v>
      </c>
      <c r="D1104" t="s">
        <v>67</v>
      </c>
      <c r="F1104" t="s">
        <v>3394</v>
      </c>
      <c r="G1104" t="s">
        <v>3394</v>
      </c>
      <c r="H1104" t="s">
        <v>3393</v>
      </c>
      <c r="I1104" t="s">
        <v>5619</v>
      </c>
      <c r="J1104" t="s">
        <v>3395</v>
      </c>
      <c r="K1104" t="s">
        <v>3394</v>
      </c>
      <c r="L1104" t="s">
        <v>3396</v>
      </c>
      <c r="M1104" t="s">
        <v>9820</v>
      </c>
      <c r="N1104" t="s">
        <v>9820</v>
      </c>
      <c r="O1104" t="s">
        <v>9820</v>
      </c>
      <c r="P1104" t="s">
        <v>9821</v>
      </c>
      <c r="Q1104">
        <v>1</v>
      </c>
      <c r="R1104" t="s">
        <v>5614</v>
      </c>
      <c r="AC1104" t="s">
        <v>4345</v>
      </c>
      <c r="AE1104" t="s">
        <v>3394</v>
      </c>
      <c r="AJ1104" t="s">
        <v>4484</v>
      </c>
      <c r="AK1104" t="s">
        <v>3394</v>
      </c>
      <c r="AM1104" t="s">
        <v>3394</v>
      </c>
      <c r="AN1104" t="s">
        <v>3394</v>
      </c>
      <c r="AO1104" t="s">
        <v>3394</v>
      </c>
      <c r="AP1104" t="s">
        <v>3394</v>
      </c>
      <c r="AQ1104" t="s">
        <v>3394</v>
      </c>
      <c r="AR1104" t="s">
        <v>3394</v>
      </c>
      <c r="AS1104" t="s">
        <v>3394</v>
      </c>
      <c r="AT1104" t="s">
        <v>3394</v>
      </c>
      <c r="AU1104" t="s">
        <v>3394</v>
      </c>
      <c r="AV1104" t="s">
        <v>3394</v>
      </c>
      <c r="AW1104" t="s">
        <v>3394</v>
      </c>
      <c r="AX1104" t="s">
        <v>3394</v>
      </c>
      <c r="AZ1104" t="s">
        <v>3394</v>
      </c>
    </row>
    <row r="1105" spans="1:52" x14ac:dyDescent="0.3">
      <c r="A1105" s="1" t="s">
        <v>5620</v>
      </c>
      <c r="B1105" t="s">
        <v>5621</v>
      </c>
      <c r="C1105" t="s">
        <v>538</v>
      </c>
      <c r="D1105" t="s">
        <v>67</v>
      </c>
      <c r="F1105" t="s">
        <v>3394</v>
      </c>
      <c r="G1105" t="s">
        <v>3394</v>
      </c>
      <c r="H1105" t="s">
        <v>3393</v>
      </c>
      <c r="I1105" t="s">
        <v>5622</v>
      </c>
      <c r="J1105" t="s">
        <v>3395</v>
      </c>
      <c r="K1105" t="s">
        <v>3394</v>
      </c>
      <c r="L1105" t="s">
        <v>3396</v>
      </c>
      <c r="M1105" t="s">
        <v>9820</v>
      </c>
      <c r="N1105" t="s">
        <v>9820</v>
      </c>
      <c r="O1105" t="s">
        <v>9820</v>
      </c>
      <c r="P1105" t="s">
        <v>9821</v>
      </c>
      <c r="Q1105">
        <v>1</v>
      </c>
      <c r="R1105" t="s">
        <v>5614</v>
      </c>
      <c r="AC1105" t="s">
        <v>4345</v>
      </c>
      <c r="AE1105" t="s">
        <v>3394</v>
      </c>
      <c r="AJ1105" t="s">
        <v>4484</v>
      </c>
      <c r="AK1105" t="s">
        <v>3394</v>
      </c>
      <c r="AM1105" t="s">
        <v>3394</v>
      </c>
      <c r="AN1105" t="s">
        <v>3394</v>
      </c>
      <c r="AO1105" t="s">
        <v>3394</v>
      </c>
      <c r="AP1105" t="s">
        <v>3394</v>
      </c>
      <c r="AQ1105" t="s">
        <v>3394</v>
      </c>
      <c r="AR1105" t="s">
        <v>3394</v>
      </c>
      <c r="AS1105" t="s">
        <v>3394</v>
      </c>
      <c r="AT1105" t="s">
        <v>3394</v>
      </c>
      <c r="AU1105" t="s">
        <v>3394</v>
      </c>
      <c r="AV1105" t="s">
        <v>3394</v>
      </c>
      <c r="AW1105" t="s">
        <v>3394</v>
      </c>
      <c r="AX1105" t="s">
        <v>3394</v>
      </c>
      <c r="AZ1105" t="s">
        <v>3394</v>
      </c>
    </row>
    <row r="1106" spans="1:52" x14ac:dyDescent="0.3">
      <c r="A1106" s="1" t="s">
        <v>5623</v>
      </c>
      <c r="B1106" t="s">
        <v>5624</v>
      </c>
      <c r="C1106" t="s">
        <v>538</v>
      </c>
      <c r="D1106" t="s">
        <v>67</v>
      </c>
      <c r="F1106" t="s">
        <v>3394</v>
      </c>
      <c r="G1106" t="s">
        <v>3394</v>
      </c>
      <c r="H1106" t="s">
        <v>3393</v>
      </c>
      <c r="I1106" t="s">
        <v>5625</v>
      </c>
      <c r="J1106" t="s">
        <v>3395</v>
      </c>
      <c r="K1106" t="s">
        <v>3394</v>
      </c>
      <c r="L1106" t="s">
        <v>3396</v>
      </c>
      <c r="M1106" t="s">
        <v>9820</v>
      </c>
      <c r="N1106" t="s">
        <v>9820</v>
      </c>
      <c r="O1106" t="s">
        <v>9820</v>
      </c>
      <c r="P1106" t="s">
        <v>9821</v>
      </c>
      <c r="Q1106">
        <v>1</v>
      </c>
      <c r="R1106" t="s">
        <v>5614</v>
      </c>
      <c r="AC1106" t="s">
        <v>4345</v>
      </c>
      <c r="AE1106" t="s">
        <v>3394</v>
      </c>
      <c r="AJ1106" t="s">
        <v>4484</v>
      </c>
      <c r="AK1106" t="s">
        <v>3394</v>
      </c>
      <c r="AM1106" t="s">
        <v>3394</v>
      </c>
      <c r="AN1106" t="s">
        <v>3394</v>
      </c>
      <c r="AO1106" t="s">
        <v>3394</v>
      </c>
      <c r="AP1106" t="s">
        <v>3394</v>
      </c>
      <c r="AQ1106" t="s">
        <v>3394</v>
      </c>
      <c r="AR1106" t="s">
        <v>3394</v>
      </c>
      <c r="AS1106" t="s">
        <v>3394</v>
      </c>
      <c r="AT1106" t="s">
        <v>3394</v>
      </c>
      <c r="AU1106" t="s">
        <v>3394</v>
      </c>
      <c r="AV1106" t="s">
        <v>3394</v>
      </c>
      <c r="AW1106" t="s">
        <v>3394</v>
      </c>
      <c r="AX1106" t="s">
        <v>3394</v>
      </c>
      <c r="AZ1106" t="s">
        <v>3394</v>
      </c>
    </row>
    <row r="1107" spans="1:52" x14ac:dyDescent="0.3">
      <c r="A1107" s="1" t="s">
        <v>5626</v>
      </c>
      <c r="B1107" t="s">
        <v>5627</v>
      </c>
      <c r="C1107" t="s">
        <v>538</v>
      </c>
      <c r="D1107" t="s">
        <v>67</v>
      </c>
      <c r="F1107" t="s">
        <v>3394</v>
      </c>
      <c r="G1107" t="s">
        <v>3394</v>
      </c>
      <c r="H1107" t="s">
        <v>3393</v>
      </c>
      <c r="I1107" t="s">
        <v>5628</v>
      </c>
      <c r="J1107" t="s">
        <v>3395</v>
      </c>
      <c r="K1107" t="s">
        <v>3394</v>
      </c>
      <c r="L1107" t="s">
        <v>3396</v>
      </c>
      <c r="M1107" t="s">
        <v>9820</v>
      </c>
      <c r="N1107" t="s">
        <v>9820</v>
      </c>
      <c r="O1107" t="s">
        <v>9820</v>
      </c>
      <c r="P1107" t="s">
        <v>9821</v>
      </c>
      <c r="Q1107">
        <v>1</v>
      </c>
      <c r="R1107" t="s">
        <v>5629</v>
      </c>
      <c r="AC1107" t="s">
        <v>4345</v>
      </c>
      <c r="AE1107" t="s">
        <v>3394</v>
      </c>
      <c r="AK1107" t="s">
        <v>3394</v>
      </c>
      <c r="AM1107" t="s">
        <v>3394</v>
      </c>
      <c r="AN1107" t="s">
        <v>3394</v>
      </c>
      <c r="AO1107" t="s">
        <v>3394</v>
      </c>
      <c r="AP1107" t="s">
        <v>3394</v>
      </c>
      <c r="AQ1107" t="s">
        <v>3394</v>
      </c>
      <c r="AR1107" t="s">
        <v>3394</v>
      </c>
      <c r="AS1107" t="s">
        <v>3394</v>
      </c>
      <c r="AT1107" t="s">
        <v>3394</v>
      </c>
      <c r="AU1107" t="s">
        <v>3394</v>
      </c>
      <c r="AV1107" t="s">
        <v>3394</v>
      </c>
      <c r="AW1107" t="s">
        <v>3394</v>
      </c>
      <c r="AX1107" t="s">
        <v>3394</v>
      </c>
      <c r="AZ1107" t="s">
        <v>3394</v>
      </c>
    </row>
    <row r="1108" spans="1:52" x14ac:dyDescent="0.3">
      <c r="A1108" s="1" t="s">
        <v>5630</v>
      </c>
      <c r="B1108" t="s">
        <v>5631</v>
      </c>
      <c r="C1108" t="s">
        <v>538</v>
      </c>
      <c r="D1108" t="s">
        <v>67</v>
      </c>
      <c r="F1108" t="s">
        <v>3394</v>
      </c>
      <c r="G1108" t="s">
        <v>3394</v>
      </c>
      <c r="H1108" t="s">
        <v>3393</v>
      </c>
      <c r="I1108" t="s">
        <v>5632</v>
      </c>
      <c r="J1108" t="s">
        <v>3395</v>
      </c>
      <c r="K1108" t="s">
        <v>3394</v>
      </c>
      <c r="L1108" t="s">
        <v>3396</v>
      </c>
      <c r="M1108" t="s">
        <v>9820</v>
      </c>
      <c r="N1108" t="s">
        <v>9820</v>
      </c>
      <c r="O1108" t="s">
        <v>9820</v>
      </c>
      <c r="P1108" t="s">
        <v>9821</v>
      </c>
      <c r="Q1108">
        <v>1</v>
      </c>
      <c r="R1108" t="s">
        <v>5633</v>
      </c>
      <c r="AC1108" t="s">
        <v>4345</v>
      </c>
      <c r="AE1108" t="s">
        <v>3394</v>
      </c>
      <c r="AK1108" t="s">
        <v>3394</v>
      </c>
      <c r="AM1108" t="s">
        <v>3394</v>
      </c>
      <c r="AN1108" t="s">
        <v>3394</v>
      </c>
      <c r="AO1108" t="s">
        <v>3394</v>
      </c>
      <c r="AP1108" t="s">
        <v>3394</v>
      </c>
      <c r="AQ1108" t="s">
        <v>3394</v>
      </c>
      <c r="AR1108" t="s">
        <v>3394</v>
      </c>
      <c r="AS1108" t="s">
        <v>3394</v>
      </c>
      <c r="AT1108" t="s">
        <v>3394</v>
      </c>
      <c r="AU1108" t="s">
        <v>3394</v>
      </c>
      <c r="AV1108" t="s">
        <v>3394</v>
      </c>
      <c r="AW1108" t="s">
        <v>3394</v>
      </c>
      <c r="AX1108" t="s">
        <v>3394</v>
      </c>
      <c r="AZ1108" t="s">
        <v>3394</v>
      </c>
    </row>
    <row r="1109" spans="1:52" x14ac:dyDescent="0.3">
      <c r="A1109" s="1" t="s">
        <v>5634</v>
      </c>
      <c r="B1109" t="s">
        <v>5635</v>
      </c>
      <c r="C1109" t="s">
        <v>538</v>
      </c>
      <c r="D1109" t="s">
        <v>67</v>
      </c>
      <c r="F1109" t="s">
        <v>3394</v>
      </c>
      <c r="G1109" t="s">
        <v>3394</v>
      </c>
      <c r="H1109" t="s">
        <v>3393</v>
      </c>
      <c r="I1109" t="s">
        <v>5636</v>
      </c>
      <c r="J1109" t="s">
        <v>3395</v>
      </c>
      <c r="K1109" t="s">
        <v>3394</v>
      </c>
      <c r="L1109" t="s">
        <v>3396</v>
      </c>
      <c r="M1109" t="s">
        <v>9820</v>
      </c>
      <c r="N1109" t="s">
        <v>9820</v>
      </c>
      <c r="O1109" t="s">
        <v>9820</v>
      </c>
      <c r="P1109" t="s">
        <v>9821</v>
      </c>
      <c r="Q1109">
        <v>1</v>
      </c>
      <c r="R1109" t="s">
        <v>5633</v>
      </c>
      <c r="AC1109" t="s">
        <v>4345</v>
      </c>
      <c r="AE1109" t="s">
        <v>3394</v>
      </c>
      <c r="AK1109" t="s">
        <v>3394</v>
      </c>
      <c r="AM1109" t="s">
        <v>3394</v>
      </c>
      <c r="AN1109" t="s">
        <v>3394</v>
      </c>
      <c r="AO1109" t="s">
        <v>3394</v>
      </c>
      <c r="AP1109" t="s">
        <v>3394</v>
      </c>
      <c r="AQ1109" t="s">
        <v>3394</v>
      </c>
      <c r="AR1109" t="s">
        <v>3394</v>
      </c>
      <c r="AS1109" t="s">
        <v>3394</v>
      </c>
      <c r="AT1109" t="s">
        <v>3394</v>
      </c>
      <c r="AU1109" t="s">
        <v>3394</v>
      </c>
      <c r="AV1109" t="s">
        <v>3394</v>
      </c>
      <c r="AW1109" t="s">
        <v>3394</v>
      </c>
      <c r="AX1109" t="s">
        <v>3394</v>
      </c>
      <c r="AZ1109" t="s">
        <v>3394</v>
      </c>
    </row>
    <row r="1110" spans="1:52" x14ac:dyDescent="0.3">
      <c r="A1110" s="1" t="s">
        <v>5637</v>
      </c>
      <c r="B1110" t="s">
        <v>5638</v>
      </c>
      <c r="C1110" t="s">
        <v>538</v>
      </c>
      <c r="D1110" t="s">
        <v>67</v>
      </c>
      <c r="F1110" t="s">
        <v>3394</v>
      </c>
      <c r="G1110" t="s">
        <v>3394</v>
      </c>
      <c r="H1110" t="s">
        <v>3393</v>
      </c>
      <c r="I1110" t="s">
        <v>5639</v>
      </c>
      <c r="J1110" t="s">
        <v>3395</v>
      </c>
      <c r="K1110" t="s">
        <v>3394</v>
      </c>
      <c r="L1110" t="s">
        <v>3396</v>
      </c>
      <c r="M1110" t="s">
        <v>9820</v>
      </c>
      <c r="N1110" t="s">
        <v>9820</v>
      </c>
      <c r="O1110" t="s">
        <v>9820</v>
      </c>
      <c r="P1110" t="s">
        <v>9821</v>
      </c>
      <c r="Q1110">
        <v>1</v>
      </c>
      <c r="R1110" t="s">
        <v>5633</v>
      </c>
      <c r="AC1110" t="s">
        <v>4345</v>
      </c>
      <c r="AE1110" t="s">
        <v>3394</v>
      </c>
      <c r="AK1110" t="s">
        <v>3394</v>
      </c>
      <c r="AM1110" t="s">
        <v>3394</v>
      </c>
      <c r="AN1110" t="s">
        <v>3394</v>
      </c>
      <c r="AO1110" t="s">
        <v>3394</v>
      </c>
      <c r="AP1110" t="s">
        <v>3394</v>
      </c>
      <c r="AQ1110" t="s">
        <v>3394</v>
      </c>
      <c r="AR1110" t="s">
        <v>3394</v>
      </c>
      <c r="AS1110" t="s">
        <v>3394</v>
      </c>
      <c r="AT1110" t="s">
        <v>3394</v>
      </c>
      <c r="AU1110" t="s">
        <v>3394</v>
      </c>
      <c r="AV1110" t="s">
        <v>3394</v>
      </c>
      <c r="AW1110" t="s">
        <v>3394</v>
      </c>
      <c r="AX1110" t="s">
        <v>3394</v>
      </c>
      <c r="AZ1110" t="s">
        <v>3394</v>
      </c>
    </row>
    <row r="1111" spans="1:52" x14ac:dyDescent="0.3">
      <c r="A1111" s="1" t="s">
        <v>5640</v>
      </c>
      <c r="B1111" t="s">
        <v>5641</v>
      </c>
      <c r="C1111" t="s">
        <v>538</v>
      </c>
      <c r="D1111" t="s">
        <v>67</v>
      </c>
      <c r="F1111" t="s">
        <v>3394</v>
      </c>
      <c r="G1111" t="s">
        <v>3394</v>
      </c>
      <c r="H1111" t="s">
        <v>3393</v>
      </c>
      <c r="I1111" t="s">
        <v>3395</v>
      </c>
      <c r="J1111" t="s">
        <v>3395</v>
      </c>
      <c r="K1111" t="s">
        <v>3394</v>
      </c>
      <c r="L1111" t="s">
        <v>3396</v>
      </c>
      <c r="M1111" t="s">
        <v>9820</v>
      </c>
      <c r="N1111" t="s">
        <v>9820</v>
      </c>
      <c r="O1111" t="s">
        <v>9820</v>
      </c>
      <c r="P1111" t="s">
        <v>9821</v>
      </c>
      <c r="Q1111">
        <v>1</v>
      </c>
      <c r="R1111" t="s">
        <v>5633</v>
      </c>
      <c r="AC1111" t="s">
        <v>4345</v>
      </c>
      <c r="AE1111" t="s">
        <v>3394</v>
      </c>
      <c r="AK1111" t="s">
        <v>3394</v>
      </c>
      <c r="AM1111" t="s">
        <v>3394</v>
      </c>
      <c r="AN1111" t="s">
        <v>3394</v>
      </c>
      <c r="AO1111" t="s">
        <v>3394</v>
      </c>
      <c r="AP1111" t="s">
        <v>3394</v>
      </c>
      <c r="AQ1111" t="s">
        <v>3394</v>
      </c>
      <c r="AR1111" t="s">
        <v>3394</v>
      </c>
      <c r="AS1111" t="s">
        <v>3394</v>
      </c>
      <c r="AT1111" t="s">
        <v>3394</v>
      </c>
      <c r="AU1111" t="s">
        <v>3394</v>
      </c>
      <c r="AV1111" t="s">
        <v>3394</v>
      </c>
      <c r="AW1111" t="s">
        <v>3394</v>
      </c>
      <c r="AX1111" t="s">
        <v>3394</v>
      </c>
      <c r="AZ1111" t="s">
        <v>3394</v>
      </c>
    </row>
    <row r="1112" spans="1:52" x14ac:dyDescent="0.3">
      <c r="A1112" s="1" t="s">
        <v>5642</v>
      </c>
      <c r="B1112" t="s">
        <v>5643</v>
      </c>
      <c r="C1112" t="s">
        <v>334</v>
      </c>
      <c r="D1112" t="s">
        <v>75</v>
      </c>
      <c r="F1112" t="s">
        <v>3393</v>
      </c>
      <c r="G1112" t="s">
        <v>3394</v>
      </c>
      <c r="H1112" t="s">
        <v>3393</v>
      </c>
      <c r="I1112" t="s">
        <v>5644</v>
      </c>
      <c r="J1112" t="s">
        <v>3395</v>
      </c>
      <c r="K1112" t="s">
        <v>3394</v>
      </c>
      <c r="L1112" t="s">
        <v>3396</v>
      </c>
      <c r="M1112" t="s">
        <v>9820</v>
      </c>
      <c r="N1112" t="s">
        <v>9820</v>
      </c>
      <c r="O1112" t="s">
        <v>9820</v>
      </c>
      <c r="P1112" t="s">
        <v>9821</v>
      </c>
      <c r="Q1112">
        <v>1</v>
      </c>
      <c r="R1112" t="s">
        <v>5645</v>
      </c>
      <c r="AC1112" t="s">
        <v>4345</v>
      </c>
      <c r="AE1112" t="s">
        <v>3394</v>
      </c>
      <c r="AK1112" t="s">
        <v>3394</v>
      </c>
      <c r="AM1112" t="s">
        <v>3394</v>
      </c>
      <c r="AN1112" t="s">
        <v>3394</v>
      </c>
      <c r="AO1112" t="s">
        <v>3394</v>
      </c>
      <c r="AP1112" t="s">
        <v>3394</v>
      </c>
      <c r="AQ1112" t="s">
        <v>3394</v>
      </c>
      <c r="AR1112" t="s">
        <v>3394</v>
      </c>
      <c r="AS1112" t="s">
        <v>3394</v>
      </c>
      <c r="AT1112" t="s">
        <v>3394</v>
      </c>
      <c r="AU1112" t="s">
        <v>3394</v>
      </c>
      <c r="AV1112" t="s">
        <v>3394</v>
      </c>
      <c r="AW1112" t="s">
        <v>3394</v>
      </c>
      <c r="AX1112" t="s">
        <v>3394</v>
      </c>
      <c r="AZ1112" t="s">
        <v>3394</v>
      </c>
    </row>
    <row r="1113" spans="1:52" x14ac:dyDescent="0.3">
      <c r="A1113" s="1" t="s">
        <v>5646</v>
      </c>
      <c r="B1113" t="s">
        <v>5647</v>
      </c>
      <c r="C1113" t="s">
        <v>492</v>
      </c>
      <c r="D1113" t="s">
        <v>69</v>
      </c>
      <c r="F1113" t="s">
        <v>3393</v>
      </c>
      <c r="G1113" t="s">
        <v>3394</v>
      </c>
      <c r="H1113" t="s">
        <v>3393</v>
      </c>
      <c r="I1113" t="s">
        <v>3395</v>
      </c>
      <c r="J1113" t="s">
        <v>3395</v>
      </c>
      <c r="K1113" t="s">
        <v>3394</v>
      </c>
      <c r="L1113" t="s">
        <v>3965</v>
      </c>
      <c r="M1113" t="s">
        <v>9820</v>
      </c>
      <c r="N1113" t="s">
        <v>9820</v>
      </c>
      <c r="O1113" t="s">
        <v>9820</v>
      </c>
      <c r="P1113" t="s">
        <v>9821</v>
      </c>
      <c r="Q1113">
        <v>1</v>
      </c>
      <c r="R1113" t="s">
        <v>5645</v>
      </c>
      <c r="AC1113" t="s">
        <v>4345</v>
      </c>
      <c r="AE1113" t="s">
        <v>3394</v>
      </c>
      <c r="AK1113" t="s">
        <v>3394</v>
      </c>
      <c r="AM1113" t="s">
        <v>3394</v>
      </c>
      <c r="AN1113" t="s">
        <v>3394</v>
      </c>
      <c r="AO1113" t="s">
        <v>3394</v>
      </c>
      <c r="AP1113" t="s">
        <v>3394</v>
      </c>
      <c r="AQ1113" t="s">
        <v>3394</v>
      </c>
      <c r="AR1113" t="s">
        <v>3394</v>
      </c>
      <c r="AS1113" t="s">
        <v>3394</v>
      </c>
      <c r="AT1113" t="s">
        <v>3394</v>
      </c>
      <c r="AU1113" t="s">
        <v>3394</v>
      </c>
      <c r="AV1113" t="s">
        <v>3394</v>
      </c>
      <c r="AW1113" t="s">
        <v>3394</v>
      </c>
      <c r="AX1113" t="s">
        <v>3394</v>
      </c>
      <c r="AZ1113" t="s">
        <v>3394</v>
      </c>
    </row>
    <row r="1114" spans="1:52" x14ac:dyDescent="0.3">
      <c r="A1114" s="1" t="s">
        <v>5648</v>
      </c>
      <c r="B1114" t="s">
        <v>5649</v>
      </c>
      <c r="C1114" t="s">
        <v>4828</v>
      </c>
      <c r="D1114" t="s">
        <v>4829</v>
      </c>
      <c r="F1114" t="s">
        <v>3393</v>
      </c>
      <c r="G1114" t="s">
        <v>3394</v>
      </c>
      <c r="H1114" t="s">
        <v>3393</v>
      </c>
      <c r="I1114" t="s">
        <v>3395</v>
      </c>
      <c r="J1114" t="s">
        <v>3395</v>
      </c>
      <c r="K1114" t="s">
        <v>3394</v>
      </c>
      <c r="L1114" t="s">
        <v>3396</v>
      </c>
      <c r="M1114" t="s">
        <v>9820</v>
      </c>
      <c r="N1114" t="s">
        <v>9820</v>
      </c>
      <c r="O1114" t="s">
        <v>9820</v>
      </c>
      <c r="P1114" t="s">
        <v>9821</v>
      </c>
      <c r="Q1114">
        <v>1</v>
      </c>
      <c r="R1114" t="s">
        <v>5650</v>
      </c>
      <c r="AC1114" t="s">
        <v>4345</v>
      </c>
      <c r="AE1114" t="s">
        <v>3394</v>
      </c>
      <c r="AK1114" t="s">
        <v>3394</v>
      </c>
      <c r="AM1114" t="s">
        <v>3394</v>
      </c>
      <c r="AN1114" t="s">
        <v>3394</v>
      </c>
      <c r="AO1114" t="s">
        <v>3394</v>
      </c>
      <c r="AP1114" t="s">
        <v>3394</v>
      </c>
      <c r="AQ1114" t="s">
        <v>3394</v>
      </c>
      <c r="AR1114" t="s">
        <v>3394</v>
      </c>
      <c r="AS1114" t="s">
        <v>3394</v>
      </c>
      <c r="AT1114" t="s">
        <v>3394</v>
      </c>
      <c r="AU1114" t="s">
        <v>3394</v>
      </c>
      <c r="AV1114" t="s">
        <v>3394</v>
      </c>
      <c r="AW1114" t="s">
        <v>3394</v>
      </c>
      <c r="AX1114" t="s">
        <v>3394</v>
      </c>
      <c r="AZ1114" t="s">
        <v>3394</v>
      </c>
    </row>
    <row r="1115" spans="1:52" x14ac:dyDescent="0.3">
      <c r="A1115" s="1" t="s">
        <v>5651</v>
      </c>
      <c r="B1115" t="s">
        <v>5652</v>
      </c>
      <c r="C1115" t="s">
        <v>538</v>
      </c>
      <c r="D1115" t="s">
        <v>67</v>
      </c>
      <c r="F1115" t="s">
        <v>3394</v>
      </c>
      <c r="G1115" t="s">
        <v>3394</v>
      </c>
      <c r="H1115" t="s">
        <v>3393</v>
      </c>
      <c r="I1115" t="s">
        <v>5653</v>
      </c>
      <c r="J1115" t="s">
        <v>3395</v>
      </c>
      <c r="K1115" t="s">
        <v>3394</v>
      </c>
      <c r="L1115" t="s">
        <v>3396</v>
      </c>
      <c r="M1115" t="s">
        <v>9820</v>
      </c>
      <c r="N1115" t="s">
        <v>9820</v>
      </c>
      <c r="O1115" t="s">
        <v>9820</v>
      </c>
      <c r="P1115" t="s">
        <v>9821</v>
      </c>
      <c r="Q1115">
        <v>1</v>
      </c>
      <c r="R1115" t="s">
        <v>5633</v>
      </c>
      <c r="AC1115" t="s">
        <v>4345</v>
      </c>
      <c r="AE1115" t="s">
        <v>3394</v>
      </c>
      <c r="AK1115" t="s">
        <v>3394</v>
      </c>
      <c r="AM1115" t="s">
        <v>3394</v>
      </c>
      <c r="AN1115" t="s">
        <v>3394</v>
      </c>
      <c r="AO1115" t="s">
        <v>3394</v>
      </c>
      <c r="AP1115" t="s">
        <v>3394</v>
      </c>
      <c r="AQ1115" t="s">
        <v>3394</v>
      </c>
      <c r="AR1115" t="s">
        <v>3394</v>
      </c>
      <c r="AS1115" t="s">
        <v>3394</v>
      </c>
      <c r="AT1115" t="s">
        <v>3394</v>
      </c>
      <c r="AU1115" t="s">
        <v>3394</v>
      </c>
      <c r="AV1115" t="s">
        <v>3394</v>
      </c>
      <c r="AW1115" t="s">
        <v>3394</v>
      </c>
      <c r="AX1115" t="s">
        <v>3394</v>
      </c>
      <c r="AZ1115" t="s">
        <v>3394</v>
      </c>
    </row>
    <row r="1116" spans="1:52" x14ac:dyDescent="0.3">
      <c r="A1116" s="1" t="s">
        <v>5654</v>
      </c>
      <c r="B1116" t="s">
        <v>5655</v>
      </c>
      <c r="C1116" t="s">
        <v>538</v>
      </c>
      <c r="D1116" t="s">
        <v>67</v>
      </c>
      <c r="F1116" t="s">
        <v>3394</v>
      </c>
      <c r="G1116" t="s">
        <v>3394</v>
      </c>
      <c r="H1116" t="s">
        <v>3393</v>
      </c>
      <c r="I1116" t="s">
        <v>5656</v>
      </c>
      <c r="J1116" t="s">
        <v>3395</v>
      </c>
      <c r="K1116" t="s">
        <v>3394</v>
      </c>
      <c r="L1116" t="s">
        <v>3396</v>
      </c>
      <c r="M1116" t="s">
        <v>9820</v>
      </c>
      <c r="N1116" t="s">
        <v>9820</v>
      </c>
      <c r="O1116" t="s">
        <v>9820</v>
      </c>
      <c r="P1116" t="s">
        <v>9821</v>
      </c>
      <c r="Q1116">
        <v>1</v>
      </c>
      <c r="R1116" t="s">
        <v>5657</v>
      </c>
      <c r="AC1116" t="s">
        <v>4345</v>
      </c>
      <c r="AE1116" t="s">
        <v>3394</v>
      </c>
      <c r="AJ1116" t="s">
        <v>4484</v>
      </c>
      <c r="AK1116" t="s">
        <v>3394</v>
      </c>
      <c r="AM1116" t="s">
        <v>3394</v>
      </c>
      <c r="AN1116" t="s">
        <v>3394</v>
      </c>
      <c r="AO1116" t="s">
        <v>3394</v>
      </c>
      <c r="AP1116" t="s">
        <v>3394</v>
      </c>
      <c r="AQ1116" t="s">
        <v>3394</v>
      </c>
      <c r="AR1116" t="s">
        <v>3394</v>
      </c>
      <c r="AS1116" t="s">
        <v>3394</v>
      </c>
      <c r="AT1116" t="s">
        <v>3394</v>
      </c>
      <c r="AU1116" t="s">
        <v>3394</v>
      </c>
      <c r="AV1116" t="s">
        <v>3394</v>
      </c>
      <c r="AW1116" t="s">
        <v>3394</v>
      </c>
      <c r="AX1116" t="s">
        <v>3394</v>
      </c>
      <c r="AZ1116" t="s">
        <v>3394</v>
      </c>
    </row>
    <row r="1117" spans="1:52" x14ac:dyDescent="0.3">
      <c r="A1117" s="1" t="s">
        <v>5658</v>
      </c>
      <c r="B1117" t="s">
        <v>5659</v>
      </c>
      <c r="C1117" t="s">
        <v>4828</v>
      </c>
      <c r="D1117" t="s">
        <v>4829</v>
      </c>
      <c r="F1117" t="s">
        <v>3393</v>
      </c>
      <c r="G1117" t="s">
        <v>3394</v>
      </c>
      <c r="H1117" t="s">
        <v>3393</v>
      </c>
      <c r="I1117" t="s">
        <v>5660</v>
      </c>
      <c r="J1117" t="s">
        <v>3395</v>
      </c>
      <c r="K1117" t="s">
        <v>3394</v>
      </c>
      <c r="L1117" t="s">
        <v>3396</v>
      </c>
      <c r="M1117" t="s">
        <v>9820</v>
      </c>
      <c r="N1117" t="s">
        <v>9820</v>
      </c>
      <c r="O1117" t="s">
        <v>9820</v>
      </c>
      <c r="P1117" t="s">
        <v>9821</v>
      </c>
      <c r="Q1117">
        <v>1</v>
      </c>
      <c r="R1117" t="s">
        <v>5629</v>
      </c>
      <c r="AC1117" t="s">
        <v>4345</v>
      </c>
      <c r="AE1117" t="s">
        <v>3394</v>
      </c>
      <c r="AK1117" t="s">
        <v>3394</v>
      </c>
      <c r="AM1117" t="s">
        <v>3394</v>
      </c>
      <c r="AN1117" t="s">
        <v>3394</v>
      </c>
      <c r="AO1117" t="s">
        <v>3394</v>
      </c>
      <c r="AP1117" t="s">
        <v>3394</v>
      </c>
      <c r="AQ1117" t="s">
        <v>3394</v>
      </c>
      <c r="AR1117" t="s">
        <v>3394</v>
      </c>
      <c r="AS1117" t="s">
        <v>3394</v>
      </c>
      <c r="AT1117" t="s">
        <v>3394</v>
      </c>
      <c r="AU1117" t="s">
        <v>3394</v>
      </c>
      <c r="AV1117" t="s">
        <v>3394</v>
      </c>
      <c r="AW1117" t="s">
        <v>3394</v>
      </c>
      <c r="AX1117" t="s">
        <v>3394</v>
      </c>
      <c r="AZ1117" t="s">
        <v>3394</v>
      </c>
    </row>
    <row r="1118" spans="1:52" x14ac:dyDescent="0.3">
      <c r="A1118" s="1" t="s">
        <v>5661</v>
      </c>
      <c r="B1118" t="s">
        <v>5662</v>
      </c>
      <c r="C1118" t="s">
        <v>616</v>
      </c>
      <c r="D1118" t="s">
        <v>4191</v>
      </c>
      <c r="F1118" t="s">
        <v>3393</v>
      </c>
      <c r="G1118" t="s">
        <v>3393</v>
      </c>
      <c r="H1118" t="s">
        <v>3393</v>
      </c>
      <c r="I1118" t="s">
        <v>5663</v>
      </c>
      <c r="J1118" t="s">
        <v>3395</v>
      </c>
      <c r="K1118" t="s">
        <v>3394</v>
      </c>
      <c r="L1118" t="s">
        <v>3396</v>
      </c>
      <c r="M1118" t="s">
        <v>9820</v>
      </c>
      <c r="N1118" t="s">
        <v>9820</v>
      </c>
      <c r="O1118" t="s">
        <v>9820</v>
      </c>
      <c r="P1118" t="s">
        <v>9821</v>
      </c>
      <c r="Q1118">
        <v>1</v>
      </c>
      <c r="R1118" t="s">
        <v>5664</v>
      </c>
      <c r="AE1118" t="s">
        <v>3394</v>
      </c>
      <c r="AK1118" t="s">
        <v>3394</v>
      </c>
      <c r="AL1118" t="s">
        <v>3394</v>
      </c>
      <c r="AM1118" t="s">
        <v>3394</v>
      </c>
      <c r="AN1118" t="s">
        <v>3394</v>
      </c>
      <c r="AO1118" t="s">
        <v>3394</v>
      </c>
      <c r="AP1118" t="s">
        <v>3394</v>
      </c>
      <c r="AQ1118" t="s">
        <v>3394</v>
      </c>
      <c r="AR1118" t="s">
        <v>3394</v>
      </c>
      <c r="AS1118" t="s">
        <v>3394</v>
      </c>
      <c r="AT1118" t="s">
        <v>3394</v>
      </c>
      <c r="AU1118" t="s">
        <v>3394</v>
      </c>
      <c r="AV1118" t="s">
        <v>3394</v>
      </c>
      <c r="AW1118" t="s">
        <v>3394</v>
      </c>
      <c r="AX1118" t="s">
        <v>3394</v>
      </c>
      <c r="AZ1118" t="s">
        <v>3394</v>
      </c>
    </row>
    <row r="1119" spans="1:52" x14ac:dyDescent="0.3">
      <c r="A1119" s="1" t="s">
        <v>990</v>
      </c>
      <c r="B1119" t="s">
        <v>991</v>
      </c>
      <c r="C1119" t="s">
        <v>4987</v>
      </c>
      <c r="D1119" t="s">
        <v>4988</v>
      </c>
      <c r="F1119" t="s">
        <v>3393</v>
      </c>
      <c r="G1119" t="s">
        <v>3393</v>
      </c>
      <c r="H1119" t="s">
        <v>3393</v>
      </c>
      <c r="I1119" t="s">
        <v>5665</v>
      </c>
      <c r="J1119" t="s">
        <v>3395</v>
      </c>
      <c r="K1119" t="s">
        <v>3394</v>
      </c>
      <c r="L1119" t="s">
        <v>3396</v>
      </c>
      <c r="M1119" t="s">
        <v>9820</v>
      </c>
      <c r="N1119" t="s">
        <v>9820</v>
      </c>
      <c r="O1119" t="s">
        <v>9820</v>
      </c>
      <c r="P1119" t="s">
        <v>9821</v>
      </c>
      <c r="Q1119">
        <v>1</v>
      </c>
      <c r="R1119" t="s">
        <v>5667</v>
      </c>
      <c r="AE1119" t="s">
        <v>3394</v>
      </c>
      <c r="AK1119" t="s">
        <v>3394</v>
      </c>
      <c r="AL1119" t="s">
        <v>3394</v>
      </c>
      <c r="AM1119" t="s">
        <v>3394</v>
      </c>
      <c r="AN1119" t="s">
        <v>3394</v>
      </c>
      <c r="AO1119" t="s">
        <v>3394</v>
      </c>
      <c r="AP1119" t="s">
        <v>3394</v>
      </c>
      <c r="AQ1119" t="s">
        <v>3394</v>
      </c>
      <c r="AR1119" t="s">
        <v>3394</v>
      </c>
      <c r="AS1119" t="s">
        <v>3394</v>
      </c>
      <c r="AT1119" t="s">
        <v>3394</v>
      </c>
      <c r="AU1119" t="s">
        <v>3394</v>
      </c>
      <c r="AV1119" t="s">
        <v>3394</v>
      </c>
      <c r="AW1119" t="s">
        <v>3394</v>
      </c>
      <c r="AX1119" t="s">
        <v>3394</v>
      </c>
      <c r="AZ1119" t="s">
        <v>3394</v>
      </c>
    </row>
    <row r="1120" spans="1:52" x14ac:dyDescent="0.3">
      <c r="A1120" s="1" t="s">
        <v>993</v>
      </c>
      <c r="B1120" t="s">
        <v>994</v>
      </c>
      <c r="C1120" t="s">
        <v>4987</v>
      </c>
      <c r="D1120" t="s">
        <v>4988</v>
      </c>
      <c r="F1120" t="s">
        <v>3393</v>
      </c>
      <c r="G1120" t="s">
        <v>3393</v>
      </c>
      <c r="H1120" t="s">
        <v>3393</v>
      </c>
      <c r="I1120" t="s">
        <v>5628</v>
      </c>
      <c r="J1120" t="s">
        <v>3395</v>
      </c>
      <c r="K1120" t="s">
        <v>3394</v>
      </c>
      <c r="L1120" t="s">
        <v>3396</v>
      </c>
      <c r="M1120" t="s">
        <v>9820</v>
      </c>
      <c r="N1120" t="s">
        <v>9820</v>
      </c>
      <c r="O1120" t="s">
        <v>9820</v>
      </c>
      <c r="P1120" t="s">
        <v>9821</v>
      </c>
      <c r="Q1120">
        <v>1</v>
      </c>
      <c r="R1120" t="s">
        <v>5667</v>
      </c>
      <c r="AE1120" t="s">
        <v>3394</v>
      </c>
      <c r="AK1120" t="s">
        <v>3394</v>
      </c>
      <c r="AL1120" t="s">
        <v>3394</v>
      </c>
      <c r="AM1120" t="s">
        <v>3394</v>
      </c>
      <c r="AN1120" t="s">
        <v>3394</v>
      </c>
      <c r="AO1120" t="s">
        <v>3394</v>
      </c>
      <c r="AP1120" t="s">
        <v>3394</v>
      </c>
      <c r="AQ1120" t="s">
        <v>3394</v>
      </c>
      <c r="AR1120" t="s">
        <v>3394</v>
      </c>
      <c r="AS1120" t="s">
        <v>3394</v>
      </c>
      <c r="AT1120" t="s">
        <v>3394</v>
      </c>
      <c r="AU1120" t="s">
        <v>3394</v>
      </c>
      <c r="AV1120" t="s">
        <v>3394</v>
      </c>
      <c r="AW1120" t="s">
        <v>3394</v>
      </c>
      <c r="AX1120" t="s">
        <v>3394</v>
      </c>
      <c r="AZ1120" t="s">
        <v>3394</v>
      </c>
    </row>
    <row r="1121" spans="1:52" x14ac:dyDescent="0.3">
      <c r="A1121" s="1" t="s">
        <v>996</v>
      </c>
      <c r="B1121" t="s">
        <v>997</v>
      </c>
      <c r="C1121" t="s">
        <v>4987</v>
      </c>
      <c r="D1121" t="s">
        <v>4988</v>
      </c>
      <c r="F1121" t="s">
        <v>3393</v>
      </c>
      <c r="G1121" t="s">
        <v>3393</v>
      </c>
      <c r="H1121" t="s">
        <v>3393</v>
      </c>
      <c r="I1121" t="s">
        <v>5668</v>
      </c>
      <c r="J1121" t="s">
        <v>3395</v>
      </c>
      <c r="K1121" t="s">
        <v>3394</v>
      </c>
      <c r="L1121" t="s">
        <v>3396</v>
      </c>
      <c r="M1121" t="s">
        <v>9820</v>
      </c>
      <c r="N1121" t="s">
        <v>9820</v>
      </c>
      <c r="O1121" t="s">
        <v>9820</v>
      </c>
      <c r="P1121" t="s">
        <v>9821</v>
      </c>
      <c r="Q1121">
        <v>1</v>
      </c>
      <c r="R1121" t="s">
        <v>5667</v>
      </c>
      <c r="AE1121" t="s">
        <v>3394</v>
      </c>
      <c r="AK1121" t="s">
        <v>3394</v>
      </c>
      <c r="AL1121" t="s">
        <v>3394</v>
      </c>
      <c r="AM1121" t="s">
        <v>3394</v>
      </c>
      <c r="AN1121" t="s">
        <v>3394</v>
      </c>
      <c r="AO1121" t="s">
        <v>3394</v>
      </c>
      <c r="AP1121" t="s">
        <v>3394</v>
      </c>
      <c r="AQ1121" t="s">
        <v>3394</v>
      </c>
      <c r="AR1121" t="s">
        <v>3394</v>
      </c>
      <c r="AS1121" t="s">
        <v>3394</v>
      </c>
      <c r="AT1121" t="s">
        <v>3394</v>
      </c>
      <c r="AU1121" t="s">
        <v>3394</v>
      </c>
      <c r="AV1121" t="s">
        <v>3394</v>
      </c>
      <c r="AW1121" t="s">
        <v>3394</v>
      </c>
      <c r="AX1121" t="s">
        <v>3394</v>
      </c>
      <c r="AZ1121" t="s">
        <v>3394</v>
      </c>
    </row>
    <row r="1122" spans="1:52" x14ac:dyDescent="0.3">
      <c r="A1122" s="1" t="s">
        <v>999</v>
      </c>
      <c r="B1122" t="s">
        <v>1000</v>
      </c>
      <c r="C1122" t="s">
        <v>4987</v>
      </c>
      <c r="D1122" t="s">
        <v>4988</v>
      </c>
      <c r="F1122" t="s">
        <v>3393</v>
      </c>
      <c r="G1122" t="s">
        <v>3393</v>
      </c>
      <c r="H1122" t="s">
        <v>3393</v>
      </c>
      <c r="I1122" t="s">
        <v>5669</v>
      </c>
      <c r="J1122" t="s">
        <v>3395</v>
      </c>
      <c r="K1122" t="s">
        <v>3394</v>
      </c>
      <c r="L1122" t="s">
        <v>3396</v>
      </c>
      <c r="M1122" t="s">
        <v>9820</v>
      </c>
      <c r="N1122" t="s">
        <v>9820</v>
      </c>
      <c r="O1122" t="s">
        <v>9820</v>
      </c>
      <c r="P1122" t="s">
        <v>9821</v>
      </c>
      <c r="Q1122">
        <v>1</v>
      </c>
      <c r="R1122" t="s">
        <v>5667</v>
      </c>
      <c r="AE1122" t="s">
        <v>3394</v>
      </c>
      <c r="AK1122" t="s">
        <v>3394</v>
      </c>
      <c r="AL1122" t="s">
        <v>3394</v>
      </c>
      <c r="AM1122" t="s">
        <v>3394</v>
      </c>
      <c r="AN1122" t="s">
        <v>3394</v>
      </c>
      <c r="AO1122" t="s">
        <v>3394</v>
      </c>
      <c r="AP1122" t="s">
        <v>3394</v>
      </c>
      <c r="AQ1122" t="s">
        <v>3394</v>
      </c>
      <c r="AR1122" t="s">
        <v>3394</v>
      </c>
      <c r="AS1122" t="s">
        <v>3394</v>
      </c>
      <c r="AT1122" t="s">
        <v>3394</v>
      </c>
      <c r="AU1122" t="s">
        <v>3394</v>
      </c>
      <c r="AV1122" t="s">
        <v>3394</v>
      </c>
      <c r="AW1122" t="s">
        <v>3394</v>
      </c>
      <c r="AX1122" t="s">
        <v>3394</v>
      </c>
      <c r="AZ1122" t="s">
        <v>3394</v>
      </c>
    </row>
    <row r="1123" spans="1:52" x14ac:dyDescent="0.3">
      <c r="A1123" s="1" t="s">
        <v>1017</v>
      </c>
      <c r="B1123" t="s">
        <v>1018</v>
      </c>
      <c r="C1123" t="s">
        <v>719</v>
      </c>
      <c r="D1123" t="s">
        <v>68</v>
      </c>
      <c r="F1123" t="s">
        <v>3393</v>
      </c>
      <c r="G1123" t="s">
        <v>3393</v>
      </c>
      <c r="H1123" t="s">
        <v>3393</v>
      </c>
      <c r="I1123" t="s">
        <v>5670</v>
      </c>
      <c r="J1123" t="s">
        <v>3395</v>
      </c>
      <c r="K1123" t="s">
        <v>3394</v>
      </c>
      <c r="L1123" t="s">
        <v>3396</v>
      </c>
      <c r="M1123" t="s">
        <v>56</v>
      </c>
      <c r="N1123" t="s">
        <v>68</v>
      </c>
      <c r="O1123" t="s">
        <v>9836</v>
      </c>
      <c r="P1123" t="s">
        <v>9821</v>
      </c>
      <c r="Q1123">
        <v>15</v>
      </c>
      <c r="R1123" t="s">
        <v>5671</v>
      </c>
      <c r="AE1123" t="s">
        <v>3394</v>
      </c>
      <c r="AK1123" t="s">
        <v>3394</v>
      </c>
      <c r="AL1123" t="s">
        <v>3394</v>
      </c>
      <c r="AM1123" t="s">
        <v>3394</v>
      </c>
      <c r="AN1123" t="s">
        <v>3394</v>
      </c>
      <c r="AO1123" t="s">
        <v>3394</v>
      </c>
      <c r="AP1123" t="s">
        <v>3394</v>
      </c>
      <c r="AQ1123" t="s">
        <v>3394</v>
      </c>
      <c r="AR1123" t="s">
        <v>3394</v>
      </c>
      <c r="AS1123" t="s">
        <v>3394</v>
      </c>
      <c r="AT1123" t="s">
        <v>3394</v>
      </c>
      <c r="AU1123" t="s">
        <v>3394</v>
      </c>
      <c r="AV1123" t="s">
        <v>3394</v>
      </c>
      <c r="AW1123" t="s">
        <v>3394</v>
      </c>
      <c r="AX1123" t="s">
        <v>3394</v>
      </c>
      <c r="AZ1123" t="s">
        <v>3394</v>
      </c>
    </row>
    <row r="1124" spans="1:52" x14ac:dyDescent="0.3">
      <c r="A1124" s="1" t="s">
        <v>1194</v>
      </c>
      <c r="B1124" t="s">
        <v>1195</v>
      </c>
      <c r="C1124" t="s">
        <v>660</v>
      </c>
      <c r="D1124" t="s">
        <v>4833</v>
      </c>
      <c r="F1124" t="s">
        <v>3393</v>
      </c>
      <c r="G1124" t="s">
        <v>3393</v>
      </c>
      <c r="H1124" t="s">
        <v>3393</v>
      </c>
      <c r="I1124" t="s">
        <v>5672</v>
      </c>
      <c r="J1124" t="s">
        <v>3395</v>
      </c>
      <c r="K1124" t="s">
        <v>3394</v>
      </c>
      <c r="L1124" t="s">
        <v>3396</v>
      </c>
      <c r="M1124" t="s">
        <v>4829</v>
      </c>
      <c r="N1124" t="s">
        <v>4833</v>
      </c>
      <c r="O1124" t="s">
        <v>9820</v>
      </c>
      <c r="P1124" t="s">
        <v>9821</v>
      </c>
      <c r="Q1124">
        <v>1</v>
      </c>
      <c r="R1124" t="s">
        <v>5673</v>
      </c>
      <c r="AE1124" t="s">
        <v>3394</v>
      </c>
      <c r="AK1124" t="s">
        <v>3394</v>
      </c>
      <c r="AL1124" t="s">
        <v>3394</v>
      </c>
      <c r="AM1124" t="s">
        <v>3394</v>
      </c>
      <c r="AN1124" t="s">
        <v>3394</v>
      </c>
      <c r="AO1124" t="s">
        <v>3394</v>
      </c>
      <c r="AP1124" t="s">
        <v>3394</v>
      </c>
      <c r="AQ1124" t="s">
        <v>3394</v>
      </c>
      <c r="AR1124" t="s">
        <v>3394</v>
      </c>
      <c r="AS1124" t="s">
        <v>3394</v>
      </c>
      <c r="AT1124" t="s">
        <v>3394</v>
      </c>
      <c r="AU1124" t="s">
        <v>3394</v>
      </c>
      <c r="AV1124" t="s">
        <v>3394</v>
      </c>
      <c r="AW1124" t="s">
        <v>3394</v>
      </c>
      <c r="AX1124" t="s">
        <v>3394</v>
      </c>
      <c r="AZ1124" t="s">
        <v>3394</v>
      </c>
    </row>
    <row r="1125" spans="1:52" x14ac:dyDescent="0.3">
      <c r="A1125" s="1" t="s">
        <v>1221</v>
      </c>
      <c r="B1125" t="s">
        <v>1222</v>
      </c>
      <c r="C1125" t="s">
        <v>719</v>
      </c>
      <c r="D1125" t="s">
        <v>68</v>
      </c>
      <c r="F1125" t="s">
        <v>3393</v>
      </c>
      <c r="G1125" t="s">
        <v>3393</v>
      </c>
      <c r="H1125" t="s">
        <v>3393</v>
      </c>
      <c r="I1125" t="s">
        <v>5674</v>
      </c>
      <c r="J1125" t="s">
        <v>3395</v>
      </c>
      <c r="K1125" t="s">
        <v>3394</v>
      </c>
      <c r="L1125" t="s">
        <v>3396</v>
      </c>
      <c r="M1125" t="s">
        <v>4829</v>
      </c>
      <c r="N1125" t="s">
        <v>68</v>
      </c>
      <c r="O1125" t="s">
        <v>9836</v>
      </c>
      <c r="P1125" t="s">
        <v>9821</v>
      </c>
      <c r="Q1125">
        <v>1</v>
      </c>
      <c r="R1125" t="s">
        <v>5675</v>
      </c>
      <c r="AE1125" t="s">
        <v>3394</v>
      </c>
      <c r="AK1125" t="s">
        <v>3394</v>
      </c>
      <c r="AL1125" t="s">
        <v>3394</v>
      </c>
      <c r="AM1125" t="s">
        <v>3394</v>
      </c>
      <c r="AN1125" t="s">
        <v>3394</v>
      </c>
      <c r="AO1125" t="s">
        <v>3394</v>
      </c>
      <c r="AP1125" t="s">
        <v>3394</v>
      </c>
      <c r="AQ1125" t="s">
        <v>3394</v>
      </c>
      <c r="AR1125" t="s">
        <v>3394</v>
      </c>
      <c r="AS1125" t="s">
        <v>3394</v>
      </c>
      <c r="AT1125" t="s">
        <v>3394</v>
      </c>
      <c r="AU1125" t="s">
        <v>3394</v>
      </c>
      <c r="AV1125" t="s">
        <v>3394</v>
      </c>
      <c r="AW1125" t="s">
        <v>3394</v>
      </c>
      <c r="AX1125" t="s">
        <v>3394</v>
      </c>
      <c r="AZ1125" t="s">
        <v>3394</v>
      </c>
    </row>
    <row r="1126" spans="1:52" x14ac:dyDescent="0.3">
      <c r="A1126" s="1" t="s">
        <v>5676</v>
      </c>
      <c r="B1126" t="s">
        <v>5677</v>
      </c>
      <c r="C1126" t="s">
        <v>719</v>
      </c>
      <c r="D1126" t="s">
        <v>68</v>
      </c>
      <c r="F1126" t="s">
        <v>3393</v>
      </c>
      <c r="G1126" t="s">
        <v>3394</v>
      </c>
      <c r="H1126" t="s">
        <v>3393</v>
      </c>
      <c r="I1126" t="s">
        <v>3395</v>
      </c>
      <c r="J1126" t="s">
        <v>3395</v>
      </c>
      <c r="K1126" t="s">
        <v>3394</v>
      </c>
      <c r="L1126" t="s">
        <v>3396</v>
      </c>
      <c r="M1126" t="s">
        <v>9820</v>
      </c>
      <c r="N1126" t="s">
        <v>9820</v>
      </c>
      <c r="O1126" t="s">
        <v>9820</v>
      </c>
      <c r="P1126" t="s">
        <v>9821</v>
      </c>
      <c r="Q1126">
        <v>1</v>
      </c>
      <c r="R1126" t="s">
        <v>5678</v>
      </c>
      <c r="AE1126" t="s">
        <v>3394</v>
      </c>
      <c r="AK1126" t="s">
        <v>3394</v>
      </c>
      <c r="AL1126" t="s">
        <v>3394</v>
      </c>
      <c r="AM1126" t="s">
        <v>3394</v>
      </c>
      <c r="AN1126" t="s">
        <v>3394</v>
      </c>
      <c r="AO1126" t="s">
        <v>3394</v>
      </c>
      <c r="AP1126" t="s">
        <v>3394</v>
      </c>
      <c r="AQ1126" t="s">
        <v>3394</v>
      </c>
      <c r="AR1126" t="s">
        <v>3394</v>
      </c>
      <c r="AS1126" t="s">
        <v>3394</v>
      </c>
      <c r="AT1126" t="s">
        <v>3394</v>
      </c>
      <c r="AU1126" t="s">
        <v>3394</v>
      </c>
      <c r="AV1126" t="s">
        <v>3394</v>
      </c>
      <c r="AW1126" t="s">
        <v>3394</v>
      </c>
      <c r="AX1126" t="s">
        <v>3394</v>
      </c>
      <c r="AZ1126" t="s">
        <v>3394</v>
      </c>
    </row>
    <row r="1127" spans="1:52" x14ac:dyDescent="0.3">
      <c r="A1127" s="1" t="s">
        <v>9617</v>
      </c>
      <c r="B1127" t="s">
        <v>9618</v>
      </c>
      <c r="C1127" t="s">
        <v>719</v>
      </c>
      <c r="D1127" t="s">
        <v>68</v>
      </c>
      <c r="F1127" t="s">
        <v>3393</v>
      </c>
      <c r="G1127" t="s">
        <v>3393</v>
      </c>
      <c r="H1127" t="s">
        <v>3393</v>
      </c>
      <c r="I1127" t="s">
        <v>3395</v>
      </c>
      <c r="J1127" t="s">
        <v>3395</v>
      </c>
      <c r="K1127" t="s">
        <v>3394</v>
      </c>
      <c r="L1127" t="s">
        <v>3396</v>
      </c>
      <c r="M1127" t="s">
        <v>9820</v>
      </c>
      <c r="N1127" t="s">
        <v>9820</v>
      </c>
      <c r="O1127" t="s">
        <v>9820</v>
      </c>
      <c r="P1127" t="s">
        <v>9821</v>
      </c>
      <c r="Q1127">
        <v>1</v>
      </c>
      <c r="R1127" t="s">
        <v>9619</v>
      </c>
      <c r="AE1127" t="s">
        <v>3394</v>
      </c>
      <c r="AJ1127" t="s">
        <v>4484</v>
      </c>
      <c r="AK1127" t="s">
        <v>3394</v>
      </c>
      <c r="AL1127" t="s">
        <v>3394</v>
      </c>
      <c r="AM1127" t="s">
        <v>3394</v>
      </c>
      <c r="AN1127" t="s">
        <v>3394</v>
      </c>
      <c r="AO1127" t="s">
        <v>3394</v>
      </c>
      <c r="AP1127" t="s">
        <v>3394</v>
      </c>
      <c r="AQ1127" t="s">
        <v>3394</v>
      </c>
      <c r="AR1127" t="s">
        <v>4195</v>
      </c>
      <c r="AS1127" t="s">
        <v>3394</v>
      </c>
      <c r="AT1127" t="s">
        <v>3394</v>
      </c>
      <c r="AU1127" t="s">
        <v>3394</v>
      </c>
      <c r="AV1127" t="s">
        <v>3394</v>
      </c>
      <c r="AW1127" t="s">
        <v>3394</v>
      </c>
      <c r="AX1127" t="s">
        <v>3394</v>
      </c>
      <c r="AZ1127" t="s">
        <v>3394</v>
      </c>
    </row>
    <row r="1128" spans="1:52" x14ac:dyDescent="0.3">
      <c r="A1128" s="1" t="s">
        <v>10577</v>
      </c>
      <c r="B1128" t="s">
        <v>10578</v>
      </c>
      <c r="C1128" t="s">
        <v>705</v>
      </c>
      <c r="D1128" t="s">
        <v>5732</v>
      </c>
      <c r="F1128" t="s">
        <v>3393</v>
      </c>
      <c r="G1128" t="s">
        <v>3393</v>
      </c>
      <c r="H1128" t="s">
        <v>3393</v>
      </c>
      <c r="I1128" t="s">
        <v>4821</v>
      </c>
      <c r="J1128" t="s">
        <v>3395</v>
      </c>
      <c r="K1128" t="s">
        <v>4342</v>
      </c>
      <c r="L1128" t="s">
        <v>3396</v>
      </c>
      <c r="M1128" t="s">
        <v>11352</v>
      </c>
      <c r="N1128" t="s">
        <v>11353</v>
      </c>
      <c r="O1128" t="s">
        <v>9820</v>
      </c>
      <c r="P1128" t="s">
        <v>9842</v>
      </c>
      <c r="Q1128">
        <v>1</v>
      </c>
      <c r="R1128" t="s">
        <v>5821</v>
      </c>
      <c r="AE1128" t="s">
        <v>3394</v>
      </c>
      <c r="AJ1128" t="s">
        <v>3414</v>
      </c>
      <c r="AK1128" t="s">
        <v>3394</v>
      </c>
      <c r="AL1128" t="s">
        <v>3394</v>
      </c>
      <c r="AM1128" t="s">
        <v>3394</v>
      </c>
      <c r="AN1128" t="s">
        <v>3394</v>
      </c>
      <c r="AO1128" t="s">
        <v>3394</v>
      </c>
      <c r="AP1128" t="s">
        <v>3394</v>
      </c>
      <c r="AQ1128" t="s">
        <v>3394</v>
      </c>
      <c r="AR1128" t="s">
        <v>3394</v>
      </c>
      <c r="AS1128" t="s">
        <v>3394</v>
      </c>
      <c r="AT1128" t="s">
        <v>3394</v>
      </c>
      <c r="AU1128" t="s">
        <v>3394</v>
      </c>
      <c r="AV1128" t="s">
        <v>3394</v>
      </c>
      <c r="AW1128" t="s">
        <v>3394</v>
      </c>
      <c r="AX1128" t="s">
        <v>3394</v>
      </c>
      <c r="AZ1128" t="s">
        <v>3394</v>
      </c>
    </row>
    <row r="1129" spans="1:52" x14ac:dyDescent="0.3">
      <c r="A1129" s="1" t="s">
        <v>5679</v>
      </c>
      <c r="B1129" t="s">
        <v>5680</v>
      </c>
      <c r="C1129" t="s">
        <v>616</v>
      </c>
      <c r="D1129" t="s">
        <v>4191</v>
      </c>
      <c r="F1129" t="s">
        <v>3393</v>
      </c>
      <c r="G1129" t="s">
        <v>3394</v>
      </c>
      <c r="H1129" t="s">
        <v>3393</v>
      </c>
      <c r="I1129" t="s">
        <v>5681</v>
      </c>
      <c r="J1129" t="s">
        <v>3395</v>
      </c>
      <c r="K1129" t="s">
        <v>3394</v>
      </c>
      <c r="L1129" t="s">
        <v>4448</v>
      </c>
      <c r="M1129" t="s">
        <v>66</v>
      </c>
      <c r="N1129" t="s">
        <v>66</v>
      </c>
      <c r="O1129" t="s">
        <v>9820</v>
      </c>
      <c r="P1129" t="s">
        <v>9821</v>
      </c>
      <c r="Q1129">
        <v>18</v>
      </c>
      <c r="R1129" t="s">
        <v>5682</v>
      </c>
      <c r="AE1129" t="s">
        <v>3394</v>
      </c>
      <c r="AJ1129" t="s">
        <v>4484</v>
      </c>
      <c r="AK1129" t="s">
        <v>3394</v>
      </c>
      <c r="AL1129" t="s">
        <v>3394</v>
      </c>
      <c r="AM1129" t="s">
        <v>3394</v>
      </c>
      <c r="AN1129" t="s">
        <v>3394</v>
      </c>
      <c r="AO1129" t="s">
        <v>3394</v>
      </c>
      <c r="AP1129" t="s">
        <v>3394</v>
      </c>
      <c r="AQ1129" t="s">
        <v>3394</v>
      </c>
      <c r="AR1129" t="s">
        <v>3394</v>
      </c>
      <c r="AS1129" t="s">
        <v>3394</v>
      </c>
      <c r="AT1129" t="s">
        <v>3394</v>
      </c>
      <c r="AU1129" t="s">
        <v>3394</v>
      </c>
      <c r="AV1129" t="s">
        <v>3394</v>
      </c>
      <c r="AW1129" t="s">
        <v>3394</v>
      </c>
      <c r="AX1129" t="s">
        <v>3394</v>
      </c>
      <c r="AZ1129" t="s">
        <v>3394</v>
      </c>
    </row>
    <row r="1130" spans="1:52" x14ac:dyDescent="0.3">
      <c r="A1130" s="1" t="s">
        <v>5683</v>
      </c>
      <c r="B1130" t="s">
        <v>5684</v>
      </c>
      <c r="C1130" t="s">
        <v>538</v>
      </c>
      <c r="D1130" t="s">
        <v>67</v>
      </c>
      <c r="F1130" t="s">
        <v>3393</v>
      </c>
      <c r="G1130" t="s">
        <v>3393</v>
      </c>
      <c r="H1130" t="s">
        <v>3393</v>
      </c>
      <c r="I1130" t="s">
        <v>5685</v>
      </c>
      <c r="J1130" t="s">
        <v>3395</v>
      </c>
      <c r="K1130" t="s">
        <v>3394</v>
      </c>
      <c r="L1130" t="s">
        <v>3396</v>
      </c>
      <c r="M1130" t="s">
        <v>9820</v>
      </c>
      <c r="N1130" t="s">
        <v>9820</v>
      </c>
      <c r="O1130" t="s">
        <v>9820</v>
      </c>
      <c r="P1130" t="s">
        <v>9821</v>
      </c>
      <c r="Q1130">
        <v>1</v>
      </c>
      <c r="R1130" t="s">
        <v>5673</v>
      </c>
      <c r="AE1130" t="s">
        <v>3394</v>
      </c>
      <c r="AK1130" t="s">
        <v>3394</v>
      </c>
      <c r="AL1130" t="s">
        <v>3394</v>
      </c>
      <c r="AM1130" t="s">
        <v>3394</v>
      </c>
      <c r="AN1130" t="s">
        <v>3394</v>
      </c>
      <c r="AO1130" t="s">
        <v>3394</v>
      </c>
      <c r="AP1130" t="s">
        <v>3394</v>
      </c>
      <c r="AQ1130" t="s">
        <v>3394</v>
      </c>
      <c r="AR1130" t="s">
        <v>3394</v>
      </c>
      <c r="AS1130" t="s">
        <v>3394</v>
      </c>
      <c r="AT1130" t="s">
        <v>3394</v>
      </c>
      <c r="AU1130" t="s">
        <v>3394</v>
      </c>
      <c r="AV1130" t="s">
        <v>3394</v>
      </c>
      <c r="AW1130" t="s">
        <v>3394</v>
      </c>
      <c r="AX1130" t="s">
        <v>3394</v>
      </c>
      <c r="AZ1130" t="s">
        <v>3394</v>
      </c>
    </row>
    <row r="1131" spans="1:52" x14ac:dyDescent="0.3">
      <c r="A1131" s="1" t="s">
        <v>5686</v>
      </c>
      <c r="B1131" t="s">
        <v>5687</v>
      </c>
      <c r="C1131" t="s">
        <v>538</v>
      </c>
      <c r="D1131" t="s">
        <v>67</v>
      </c>
      <c r="F1131" t="s">
        <v>3393</v>
      </c>
      <c r="G1131" t="s">
        <v>3393</v>
      </c>
      <c r="H1131" t="s">
        <v>3393</v>
      </c>
      <c r="I1131" t="s">
        <v>5688</v>
      </c>
      <c r="J1131" t="s">
        <v>3395</v>
      </c>
      <c r="K1131" t="s">
        <v>3394</v>
      </c>
      <c r="L1131" t="s">
        <v>3396</v>
      </c>
      <c r="M1131" t="s">
        <v>9820</v>
      </c>
      <c r="N1131" t="s">
        <v>9820</v>
      </c>
      <c r="O1131" t="s">
        <v>9820</v>
      </c>
      <c r="P1131" t="s">
        <v>9821</v>
      </c>
      <c r="Q1131">
        <v>1</v>
      </c>
      <c r="R1131" t="s">
        <v>5673</v>
      </c>
      <c r="AE1131" t="s">
        <v>3394</v>
      </c>
      <c r="AK1131" t="s">
        <v>3394</v>
      </c>
      <c r="AL1131" t="s">
        <v>3394</v>
      </c>
      <c r="AM1131" t="s">
        <v>3394</v>
      </c>
      <c r="AN1131" t="s">
        <v>3394</v>
      </c>
      <c r="AO1131" t="s">
        <v>3394</v>
      </c>
      <c r="AP1131" t="s">
        <v>3394</v>
      </c>
      <c r="AQ1131" t="s">
        <v>3394</v>
      </c>
      <c r="AR1131" t="s">
        <v>3394</v>
      </c>
      <c r="AS1131" t="s">
        <v>3394</v>
      </c>
      <c r="AT1131" t="s">
        <v>3394</v>
      </c>
      <c r="AU1131" t="s">
        <v>3394</v>
      </c>
      <c r="AV1131" t="s">
        <v>3394</v>
      </c>
      <c r="AW1131" t="s">
        <v>3394</v>
      </c>
      <c r="AX1131" t="s">
        <v>3394</v>
      </c>
      <c r="AZ1131" t="s">
        <v>3394</v>
      </c>
    </row>
    <row r="1132" spans="1:52" x14ac:dyDescent="0.3">
      <c r="A1132" s="1" t="s">
        <v>5689</v>
      </c>
      <c r="B1132" t="s">
        <v>5690</v>
      </c>
      <c r="C1132" t="s">
        <v>538</v>
      </c>
      <c r="D1132" t="s">
        <v>67</v>
      </c>
      <c r="F1132" t="s">
        <v>3393</v>
      </c>
      <c r="G1132" t="s">
        <v>3393</v>
      </c>
      <c r="H1132" t="s">
        <v>3393</v>
      </c>
      <c r="I1132" t="s">
        <v>3395</v>
      </c>
      <c r="J1132" t="s">
        <v>3395</v>
      </c>
      <c r="K1132" t="s">
        <v>3394</v>
      </c>
      <c r="L1132" t="s">
        <v>3396</v>
      </c>
      <c r="M1132" t="s">
        <v>9820</v>
      </c>
      <c r="N1132" t="s">
        <v>9820</v>
      </c>
      <c r="O1132" t="s">
        <v>9820</v>
      </c>
      <c r="P1132" t="s">
        <v>9821</v>
      </c>
      <c r="Q1132">
        <v>1</v>
      </c>
      <c r="R1132" t="s">
        <v>5673</v>
      </c>
      <c r="AE1132" t="s">
        <v>3394</v>
      </c>
      <c r="AK1132" t="s">
        <v>3394</v>
      </c>
      <c r="AL1132" t="s">
        <v>3394</v>
      </c>
      <c r="AM1132" t="s">
        <v>3394</v>
      </c>
      <c r="AN1132" t="s">
        <v>3394</v>
      </c>
      <c r="AO1132" t="s">
        <v>3394</v>
      </c>
      <c r="AP1132" t="s">
        <v>3394</v>
      </c>
      <c r="AQ1132" t="s">
        <v>3394</v>
      </c>
      <c r="AR1132" t="s">
        <v>3394</v>
      </c>
      <c r="AS1132" t="s">
        <v>3394</v>
      </c>
      <c r="AT1132" t="s">
        <v>3394</v>
      </c>
      <c r="AU1132" t="s">
        <v>3394</v>
      </c>
      <c r="AV1132" t="s">
        <v>3394</v>
      </c>
      <c r="AW1132" t="s">
        <v>3394</v>
      </c>
      <c r="AX1132" t="s">
        <v>3394</v>
      </c>
      <c r="AZ1132" t="s">
        <v>3394</v>
      </c>
    </row>
    <row r="1133" spans="1:52" x14ac:dyDescent="0.3">
      <c r="A1133" s="1" t="s">
        <v>5691</v>
      </c>
      <c r="B1133" t="s">
        <v>5692</v>
      </c>
      <c r="C1133" t="s">
        <v>538</v>
      </c>
      <c r="D1133" t="s">
        <v>67</v>
      </c>
      <c r="F1133" t="s">
        <v>3393</v>
      </c>
      <c r="G1133" t="s">
        <v>3393</v>
      </c>
      <c r="H1133" t="s">
        <v>3393</v>
      </c>
      <c r="I1133" t="s">
        <v>3395</v>
      </c>
      <c r="J1133" t="s">
        <v>3395</v>
      </c>
      <c r="K1133" t="s">
        <v>3394</v>
      </c>
      <c r="L1133" t="s">
        <v>3396</v>
      </c>
      <c r="M1133" t="s">
        <v>9820</v>
      </c>
      <c r="N1133" t="s">
        <v>9820</v>
      </c>
      <c r="O1133" t="s">
        <v>9820</v>
      </c>
      <c r="P1133" t="s">
        <v>9821</v>
      </c>
      <c r="Q1133">
        <v>1</v>
      </c>
      <c r="R1133" t="s">
        <v>5673</v>
      </c>
      <c r="AE1133" t="s">
        <v>3394</v>
      </c>
      <c r="AK1133" t="s">
        <v>3394</v>
      </c>
      <c r="AL1133" t="s">
        <v>3394</v>
      </c>
      <c r="AM1133" t="s">
        <v>3394</v>
      </c>
      <c r="AN1133" t="s">
        <v>3394</v>
      </c>
      <c r="AO1133" t="s">
        <v>3394</v>
      </c>
      <c r="AP1133" t="s">
        <v>3394</v>
      </c>
      <c r="AQ1133" t="s">
        <v>3394</v>
      </c>
      <c r="AR1133" t="s">
        <v>3394</v>
      </c>
      <c r="AS1133" t="s">
        <v>3394</v>
      </c>
      <c r="AT1133" t="s">
        <v>3394</v>
      </c>
      <c r="AU1133" t="s">
        <v>3394</v>
      </c>
      <c r="AV1133" t="s">
        <v>3394</v>
      </c>
      <c r="AW1133" t="s">
        <v>3394</v>
      </c>
      <c r="AX1133" t="s">
        <v>3394</v>
      </c>
      <c r="AZ1133" t="s">
        <v>3394</v>
      </c>
    </row>
    <row r="1134" spans="1:52" x14ac:dyDescent="0.3">
      <c r="A1134" s="1" t="s">
        <v>5693</v>
      </c>
      <c r="B1134" t="s">
        <v>5694</v>
      </c>
      <c r="C1134" t="s">
        <v>538</v>
      </c>
      <c r="D1134" t="s">
        <v>67</v>
      </c>
      <c r="F1134" t="s">
        <v>3393</v>
      </c>
      <c r="G1134" t="s">
        <v>3393</v>
      </c>
      <c r="H1134" t="s">
        <v>3393</v>
      </c>
      <c r="I1134" t="s">
        <v>5695</v>
      </c>
      <c r="J1134" t="s">
        <v>3395</v>
      </c>
      <c r="K1134" t="s">
        <v>3394</v>
      </c>
      <c r="L1134" t="s">
        <v>3396</v>
      </c>
      <c r="M1134" t="s">
        <v>9820</v>
      </c>
      <c r="N1134" t="s">
        <v>9820</v>
      </c>
      <c r="O1134" t="s">
        <v>9820</v>
      </c>
      <c r="P1134" t="s">
        <v>9821</v>
      </c>
      <c r="Q1134">
        <v>1</v>
      </c>
      <c r="R1134" t="s">
        <v>5673</v>
      </c>
      <c r="AE1134" t="s">
        <v>3394</v>
      </c>
      <c r="AK1134" t="s">
        <v>3394</v>
      </c>
      <c r="AL1134" t="s">
        <v>3394</v>
      </c>
      <c r="AM1134" t="s">
        <v>3394</v>
      </c>
      <c r="AN1134" t="s">
        <v>3394</v>
      </c>
      <c r="AO1134" t="s">
        <v>3394</v>
      </c>
      <c r="AP1134" t="s">
        <v>3394</v>
      </c>
      <c r="AQ1134" t="s">
        <v>3394</v>
      </c>
      <c r="AR1134" t="s">
        <v>3394</v>
      </c>
      <c r="AS1134" t="s">
        <v>3394</v>
      </c>
      <c r="AT1134" t="s">
        <v>3394</v>
      </c>
      <c r="AU1134" t="s">
        <v>3394</v>
      </c>
      <c r="AV1134" t="s">
        <v>3394</v>
      </c>
      <c r="AW1134" t="s">
        <v>3394</v>
      </c>
      <c r="AX1134" t="s">
        <v>3394</v>
      </c>
      <c r="AZ1134" t="s">
        <v>3394</v>
      </c>
    </row>
    <row r="1135" spans="1:52" x14ac:dyDescent="0.3">
      <c r="A1135" s="1" t="s">
        <v>5696</v>
      </c>
      <c r="B1135" t="s">
        <v>5697</v>
      </c>
      <c r="C1135" t="s">
        <v>538</v>
      </c>
      <c r="D1135" t="s">
        <v>67</v>
      </c>
      <c r="F1135" t="s">
        <v>3393</v>
      </c>
      <c r="G1135" t="s">
        <v>3393</v>
      </c>
      <c r="H1135" t="s">
        <v>3393</v>
      </c>
      <c r="I1135" t="s">
        <v>3395</v>
      </c>
      <c r="J1135" t="s">
        <v>3395</v>
      </c>
      <c r="K1135" t="s">
        <v>3394</v>
      </c>
      <c r="L1135" t="s">
        <v>3396</v>
      </c>
      <c r="M1135" t="s">
        <v>9820</v>
      </c>
      <c r="N1135" t="s">
        <v>9820</v>
      </c>
      <c r="O1135" t="s">
        <v>9820</v>
      </c>
      <c r="P1135" t="s">
        <v>9821</v>
      </c>
      <c r="Q1135">
        <v>1</v>
      </c>
      <c r="R1135" t="s">
        <v>5673</v>
      </c>
      <c r="AE1135" t="s">
        <v>3394</v>
      </c>
      <c r="AK1135" t="s">
        <v>3394</v>
      </c>
      <c r="AL1135" t="s">
        <v>3394</v>
      </c>
      <c r="AM1135" t="s">
        <v>3394</v>
      </c>
      <c r="AN1135" t="s">
        <v>3394</v>
      </c>
      <c r="AO1135" t="s">
        <v>3394</v>
      </c>
      <c r="AP1135" t="s">
        <v>3394</v>
      </c>
      <c r="AQ1135" t="s">
        <v>3394</v>
      </c>
      <c r="AR1135" t="s">
        <v>3394</v>
      </c>
      <c r="AS1135" t="s">
        <v>3394</v>
      </c>
      <c r="AT1135" t="s">
        <v>3394</v>
      </c>
      <c r="AU1135" t="s">
        <v>3394</v>
      </c>
      <c r="AV1135" t="s">
        <v>3394</v>
      </c>
      <c r="AW1135" t="s">
        <v>3394</v>
      </c>
      <c r="AX1135" t="s">
        <v>3394</v>
      </c>
      <c r="AZ1135" t="s">
        <v>3394</v>
      </c>
    </row>
    <row r="1136" spans="1:52" x14ac:dyDescent="0.3">
      <c r="A1136" s="1" t="s">
        <v>5698</v>
      </c>
      <c r="B1136" t="s">
        <v>5699</v>
      </c>
      <c r="C1136" t="s">
        <v>538</v>
      </c>
      <c r="D1136" t="s">
        <v>67</v>
      </c>
      <c r="F1136" t="s">
        <v>3393</v>
      </c>
      <c r="G1136" t="s">
        <v>3393</v>
      </c>
      <c r="H1136" t="s">
        <v>3393</v>
      </c>
      <c r="I1136" t="s">
        <v>9684</v>
      </c>
      <c r="J1136" t="s">
        <v>3395</v>
      </c>
      <c r="K1136" t="s">
        <v>3394</v>
      </c>
      <c r="L1136" t="s">
        <v>3396</v>
      </c>
      <c r="M1136" t="s">
        <v>9820</v>
      </c>
      <c r="N1136" t="s">
        <v>9820</v>
      </c>
      <c r="O1136" t="s">
        <v>9820</v>
      </c>
      <c r="P1136" t="s">
        <v>9821</v>
      </c>
      <c r="Q1136">
        <v>1</v>
      </c>
      <c r="R1136" t="s">
        <v>5673</v>
      </c>
      <c r="AE1136" t="s">
        <v>3394</v>
      </c>
      <c r="AK1136" t="s">
        <v>3394</v>
      </c>
      <c r="AL1136" t="s">
        <v>3394</v>
      </c>
      <c r="AM1136" t="s">
        <v>3394</v>
      </c>
      <c r="AN1136" t="s">
        <v>3394</v>
      </c>
      <c r="AO1136" t="s">
        <v>3394</v>
      </c>
      <c r="AP1136" t="s">
        <v>3394</v>
      </c>
      <c r="AQ1136" t="s">
        <v>3394</v>
      </c>
      <c r="AR1136" t="s">
        <v>3394</v>
      </c>
      <c r="AS1136" t="s">
        <v>3394</v>
      </c>
      <c r="AT1136" t="s">
        <v>3394</v>
      </c>
      <c r="AU1136" t="s">
        <v>3394</v>
      </c>
      <c r="AV1136" t="s">
        <v>3394</v>
      </c>
      <c r="AW1136" t="s">
        <v>3394</v>
      </c>
      <c r="AX1136" t="s">
        <v>3394</v>
      </c>
      <c r="AZ1136" t="s">
        <v>3394</v>
      </c>
    </row>
    <row r="1137" spans="1:52" x14ac:dyDescent="0.3">
      <c r="A1137" s="1" t="s">
        <v>5700</v>
      </c>
      <c r="B1137" t="s">
        <v>5701</v>
      </c>
      <c r="C1137" t="s">
        <v>538</v>
      </c>
      <c r="D1137" t="s">
        <v>67</v>
      </c>
      <c r="F1137" t="s">
        <v>3393</v>
      </c>
      <c r="G1137" t="s">
        <v>3393</v>
      </c>
      <c r="H1137" t="s">
        <v>3393</v>
      </c>
      <c r="I1137" t="s">
        <v>5702</v>
      </c>
      <c r="J1137" t="s">
        <v>3395</v>
      </c>
      <c r="K1137" t="s">
        <v>3394</v>
      </c>
      <c r="L1137" t="s">
        <v>3396</v>
      </c>
      <c r="M1137" t="s">
        <v>9820</v>
      </c>
      <c r="N1137" t="s">
        <v>9820</v>
      </c>
      <c r="O1137" t="s">
        <v>9820</v>
      </c>
      <c r="P1137" t="s">
        <v>9821</v>
      </c>
      <c r="Q1137">
        <v>1</v>
      </c>
      <c r="R1137" t="s">
        <v>5673</v>
      </c>
      <c r="AE1137" t="s">
        <v>3394</v>
      </c>
      <c r="AK1137" t="s">
        <v>3394</v>
      </c>
      <c r="AL1137" t="s">
        <v>3394</v>
      </c>
      <c r="AM1137" t="s">
        <v>3394</v>
      </c>
      <c r="AN1137" t="s">
        <v>3394</v>
      </c>
      <c r="AO1137" t="s">
        <v>3394</v>
      </c>
      <c r="AP1137" t="s">
        <v>3394</v>
      </c>
      <c r="AQ1137" t="s">
        <v>3394</v>
      </c>
      <c r="AR1137" t="s">
        <v>3394</v>
      </c>
      <c r="AS1137" t="s">
        <v>3394</v>
      </c>
      <c r="AT1137" t="s">
        <v>3394</v>
      </c>
      <c r="AU1137" t="s">
        <v>3394</v>
      </c>
      <c r="AV1137" t="s">
        <v>3394</v>
      </c>
      <c r="AW1137" t="s">
        <v>3394</v>
      </c>
      <c r="AX1137" t="s">
        <v>3394</v>
      </c>
      <c r="AZ1137" t="s">
        <v>3394</v>
      </c>
    </row>
    <row r="1138" spans="1:52" x14ac:dyDescent="0.3">
      <c r="A1138" s="1" t="s">
        <v>5703</v>
      </c>
      <c r="B1138" t="s">
        <v>5704</v>
      </c>
      <c r="C1138" t="s">
        <v>538</v>
      </c>
      <c r="D1138" t="s">
        <v>67</v>
      </c>
      <c r="F1138" t="s">
        <v>3393</v>
      </c>
      <c r="G1138" t="s">
        <v>3393</v>
      </c>
      <c r="H1138" t="s">
        <v>3393</v>
      </c>
      <c r="I1138" t="s">
        <v>5705</v>
      </c>
      <c r="J1138" t="s">
        <v>3395</v>
      </c>
      <c r="K1138" t="s">
        <v>3394</v>
      </c>
      <c r="L1138" t="s">
        <v>3396</v>
      </c>
      <c r="M1138" t="s">
        <v>9820</v>
      </c>
      <c r="N1138" t="s">
        <v>9820</v>
      </c>
      <c r="O1138" t="s">
        <v>9820</v>
      </c>
      <c r="P1138" t="s">
        <v>9821</v>
      </c>
      <c r="Q1138">
        <v>1</v>
      </c>
      <c r="R1138" t="s">
        <v>5673</v>
      </c>
      <c r="AE1138" t="s">
        <v>3394</v>
      </c>
      <c r="AK1138" t="s">
        <v>3394</v>
      </c>
      <c r="AL1138" t="s">
        <v>3394</v>
      </c>
      <c r="AM1138" t="s">
        <v>3394</v>
      </c>
      <c r="AN1138" t="s">
        <v>3394</v>
      </c>
      <c r="AO1138" t="s">
        <v>3394</v>
      </c>
      <c r="AP1138" t="s">
        <v>3394</v>
      </c>
      <c r="AQ1138" t="s">
        <v>3394</v>
      </c>
      <c r="AR1138" t="s">
        <v>3394</v>
      </c>
      <c r="AS1138" t="s">
        <v>3394</v>
      </c>
      <c r="AT1138" t="s">
        <v>3394</v>
      </c>
      <c r="AU1138" t="s">
        <v>3394</v>
      </c>
      <c r="AV1138" t="s">
        <v>3394</v>
      </c>
      <c r="AW1138" t="s">
        <v>3394</v>
      </c>
      <c r="AX1138" t="s">
        <v>3394</v>
      </c>
      <c r="AZ1138" t="s">
        <v>3394</v>
      </c>
    </row>
    <row r="1139" spans="1:52" x14ac:dyDescent="0.3">
      <c r="A1139" s="1" t="s">
        <v>5706</v>
      </c>
      <c r="B1139" t="s">
        <v>5707</v>
      </c>
      <c r="C1139" t="s">
        <v>1086</v>
      </c>
      <c r="D1139" t="s">
        <v>5708</v>
      </c>
      <c r="F1139" t="s">
        <v>3393</v>
      </c>
      <c r="G1139" t="s">
        <v>3393</v>
      </c>
      <c r="H1139" t="s">
        <v>3393</v>
      </c>
      <c r="I1139" t="s">
        <v>5709</v>
      </c>
      <c r="J1139" t="s">
        <v>3395</v>
      </c>
      <c r="K1139" t="s">
        <v>3394</v>
      </c>
      <c r="L1139" t="s">
        <v>3396</v>
      </c>
      <c r="M1139" t="s">
        <v>9820</v>
      </c>
      <c r="N1139" t="s">
        <v>9820</v>
      </c>
      <c r="O1139" t="s">
        <v>9820</v>
      </c>
      <c r="P1139" t="s">
        <v>9821</v>
      </c>
      <c r="Q1139">
        <v>1</v>
      </c>
      <c r="R1139" t="s">
        <v>5710</v>
      </c>
      <c r="AE1139" t="s">
        <v>3394</v>
      </c>
      <c r="AK1139" t="s">
        <v>3394</v>
      </c>
      <c r="AL1139" t="s">
        <v>3394</v>
      </c>
      <c r="AM1139" t="s">
        <v>3394</v>
      </c>
      <c r="AN1139" t="s">
        <v>3394</v>
      </c>
      <c r="AO1139" t="s">
        <v>3394</v>
      </c>
      <c r="AP1139" t="s">
        <v>3394</v>
      </c>
      <c r="AQ1139" t="s">
        <v>3394</v>
      </c>
      <c r="AR1139" t="s">
        <v>3394</v>
      </c>
      <c r="AS1139" t="s">
        <v>3394</v>
      </c>
      <c r="AT1139" t="s">
        <v>3394</v>
      </c>
      <c r="AU1139" t="s">
        <v>3394</v>
      </c>
      <c r="AV1139" t="s">
        <v>3394</v>
      </c>
      <c r="AW1139" t="s">
        <v>3394</v>
      </c>
      <c r="AX1139" t="s">
        <v>3394</v>
      </c>
      <c r="AZ1139" t="s">
        <v>3394</v>
      </c>
    </row>
    <row r="1140" spans="1:52" x14ac:dyDescent="0.3">
      <c r="A1140" s="1" t="s">
        <v>11354</v>
      </c>
      <c r="B1140" t="s">
        <v>11355</v>
      </c>
      <c r="C1140" t="s">
        <v>1517</v>
      </c>
      <c r="D1140" t="s">
        <v>5908</v>
      </c>
      <c r="F1140" t="s">
        <v>3393</v>
      </c>
      <c r="G1140" t="s">
        <v>3394</v>
      </c>
      <c r="H1140" t="s">
        <v>3394</v>
      </c>
      <c r="I1140" t="s">
        <v>11356</v>
      </c>
      <c r="J1140" t="s">
        <v>3395</v>
      </c>
      <c r="K1140" t="s">
        <v>3394</v>
      </c>
      <c r="L1140" t="s">
        <v>3396</v>
      </c>
      <c r="M1140" t="s">
        <v>5908</v>
      </c>
      <c r="N1140" t="s">
        <v>5908</v>
      </c>
      <c r="O1140" t="s">
        <v>9836</v>
      </c>
      <c r="P1140" t="s">
        <v>9842</v>
      </c>
      <c r="Q1140">
        <v>1</v>
      </c>
      <c r="R1140" t="s">
        <v>5673</v>
      </c>
      <c r="AE1140" t="s">
        <v>3394</v>
      </c>
      <c r="AK1140" t="s">
        <v>3394</v>
      </c>
      <c r="AL1140" t="s">
        <v>3394</v>
      </c>
      <c r="AM1140" t="s">
        <v>3394</v>
      </c>
      <c r="AN1140" t="s">
        <v>3394</v>
      </c>
      <c r="AO1140" t="s">
        <v>3394</v>
      </c>
      <c r="AP1140" t="s">
        <v>3394</v>
      </c>
      <c r="AQ1140" t="s">
        <v>3394</v>
      </c>
      <c r="AR1140" t="s">
        <v>3394</v>
      </c>
      <c r="AS1140" t="s">
        <v>3394</v>
      </c>
      <c r="AT1140" t="s">
        <v>3394</v>
      </c>
      <c r="AU1140" t="s">
        <v>3394</v>
      </c>
      <c r="AV1140" t="s">
        <v>3394</v>
      </c>
      <c r="AW1140" t="s">
        <v>3394</v>
      </c>
      <c r="AX1140" t="s">
        <v>3394</v>
      </c>
      <c r="AZ1140" t="s">
        <v>3394</v>
      </c>
    </row>
    <row r="1141" spans="1:52" x14ac:dyDescent="0.3">
      <c r="A1141" s="1" t="s">
        <v>11357</v>
      </c>
      <c r="B1141" t="s">
        <v>11358</v>
      </c>
      <c r="C1141" t="s">
        <v>1517</v>
      </c>
      <c r="D1141" t="s">
        <v>5908</v>
      </c>
      <c r="F1141" t="s">
        <v>3393</v>
      </c>
      <c r="G1141" t="s">
        <v>3394</v>
      </c>
      <c r="H1141" t="s">
        <v>3393</v>
      </c>
      <c r="I1141" t="s">
        <v>3395</v>
      </c>
      <c r="J1141" t="s">
        <v>3395</v>
      </c>
      <c r="K1141" t="s">
        <v>4342</v>
      </c>
      <c r="L1141" t="s">
        <v>3396</v>
      </c>
      <c r="O1141" t="s">
        <v>9836</v>
      </c>
      <c r="P1141" t="s">
        <v>9842</v>
      </c>
      <c r="Q1141">
        <v>1</v>
      </c>
      <c r="R1141" t="s">
        <v>5673</v>
      </c>
      <c r="AE1141" t="s">
        <v>3394</v>
      </c>
      <c r="AK1141" t="s">
        <v>3394</v>
      </c>
      <c r="AL1141" t="s">
        <v>3394</v>
      </c>
      <c r="AM1141" t="s">
        <v>3394</v>
      </c>
      <c r="AN1141" t="s">
        <v>3394</v>
      </c>
      <c r="AO1141" t="s">
        <v>3394</v>
      </c>
      <c r="AP1141" t="s">
        <v>3394</v>
      </c>
      <c r="AQ1141" t="s">
        <v>3394</v>
      </c>
      <c r="AR1141" t="s">
        <v>3394</v>
      </c>
      <c r="AS1141" t="s">
        <v>3394</v>
      </c>
      <c r="AT1141" t="s">
        <v>3394</v>
      </c>
      <c r="AU1141" t="s">
        <v>3394</v>
      </c>
      <c r="AV1141" t="s">
        <v>3394</v>
      </c>
      <c r="AW1141" t="s">
        <v>3394</v>
      </c>
      <c r="AX1141" t="s">
        <v>3394</v>
      </c>
      <c r="AZ1141" t="s">
        <v>3393</v>
      </c>
    </row>
    <row r="1142" spans="1:52" x14ac:dyDescent="0.3">
      <c r="A1142" s="1" t="s">
        <v>11359</v>
      </c>
      <c r="B1142" t="s">
        <v>11360</v>
      </c>
      <c r="C1142" t="s">
        <v>1517</v>
      </c>
      <c r="D1142" t="s">
        <v>5908</v>
      </c>
      <c r="F1142" t="s">
        <v>3393</v>
      </c>
      <c r="G1142" t="s">
        <v>3394</v>
      </c>
      <c r="H1142" t="s">
        <v>3393</v>
      </c>
      <c r="I1142" t="s">
        <v>3395</v>
      </c>
      <c r="J1142" t="s">
        <v>3395</v>
      </c>
      <c r="K1142" t="s">
        <v>4342</v>
      </c>
      <c r="L1142" t="s">
        <v>3396</v>
      </c>
      <c r="O1142" t="s">
        <v>9836</v>
      </c>
      <c r="P1142" t="s">
        <v>9842</v>
      </c>
      <c r="Q1142">
        <v>1</v>
      </c>
      <c r="R1142" t="s">
        <v>5673</v>
      </c>
      <c r="AE1142" t="s">
        <v>3394</v>
      </c>
      <c r="AK1142" t="s">
        <v>3394</v>
      </c>
      <c r="AL1142" t="s">
        <v>3394</v>
      </c>
      <c r="AM1142" t="s">
        <v>3394</v>
      </c>
      <c r="AN1142" t="s">
        <v>3394</v>
      </c>
      <c r="AO1142" t="s">
        <v>3394</v>
      </c>
      <c r="AP1142" t="s">
        <v>3394</v>
      </c>
      <c r="AQ1142" t="s">
        <v>3394</v>
      </c>
      <c r="AR1142" t="s">
        <v>3394</v>
      </c>
      <c r="AS1142" t="s">
        <v>3394</v>
      </c>
      <c r="AT1142" t="s">
        <v>3394</v>
      </c>
      <c r="AU1142" t="s">
        <v>3394</v>
      </c>
      <c r="AV1142" t="s">
        <v>3394</v>
      </c>
      <c r="AW1142" t="s">
        <v>3394</v>
      </c>
      <c r="AX1142" t="s">
        <v>3394</v>
      </c>
      <c r="AZ1142" t="s">
        <v>3393</v>
      </c>
    </row>
    <row r="1143" spans="1:52" x14ac:dyDescent="0.3">
      <c r="A1143" s="1" t="s">
        <v>5711</v>
      </c>
      <c r="B1143" t="s">
        <v>5712</v>
      </c>
      <c r="C1143" t="s">
        <v>492</v>
      </c>
      <c r="D1143" t="s">
        <v>69</v>
      </c>
      <c r="F1143" t="s">
        <v>3393</v>
      </c>
      <c r="G1143" t="s">
        <v>3394</v>
      </c>
      <c r="H1143" t="s">
        <v>3393</v>
      </c>
      <c r="I1143" t="s">
        <v>5713</v>
      </c>
      <c r="J1143" t="s">
        <v>3395</v>
      </c>
      <c r="K1143" t="s">
        <v>3394</v>
      </c>
      <c r="L1143" t="s">
        <v>3965</v>
      </c>
      <c r="M1143" t="s">
        <v>9820</v>
      </c>
      <c r="N1143" t="s">
        <v>9820</v>
      </c>
      <c r="O1143" t="s">
        <v>9820</v>
      </c>
      <c r="P1143" t="s">
        <v>9821</v>
      </c>
      <c r="Q1143">
        <v>1</v>
      </c>
      <c r="R1143" t="s">
        <v>5671</v>
      </c>
      <c r="AC1143" t="s">
        <v>4345</v>
      </c>
      <c r="AE1143" t="s">
        <v>3394</v>
      </c>
      <c r="AK1143" t="s">
        <v>3394</v>
      </c>
      <c r="AM1143" t="s">
        <v>3394</v>
      </c>
      <c r="AN1143" t="s">
        <v>3394</v>
      </c>
      <c r="AO1143" t="s">
        <v>3394</v>
      </c>
      <c r="AP1143" t="s">
        <v>3394</v>
      </c>
      <c r="AQ1143" t="s">
        <v>3394</v>
      </c>
      <c r="AR1143" t="s">
        <v>3394</v>
      </c>
      <c r="AS1143" t="s">
        <v>3394</v>
      </c>
      <c r="AT1143" t="s">
        <v>3394</v>
      </c>
      <c r="AU1143" t="s">
        <v>3394</v>
      </c>
      <c r="AV1143" t="s">
        <v>3394</v>
      </c>
      <c r="AW1143" t="s">
        <v>3394</v>
      </c>
      <c r="AX1143" t="s">
        <v>3394</v>
      </c>
      <c r="AZ1143" t="s">
        <v>3394</v>
      </c>
    </row>
    <row r="1144" spans="1:52" x14ac:dyDescent="0.3">
      <c r="A1144" s="1" t="s">
        <v>5714</v>
      </c>
      <c r="B1144" t="s">
        <v>5715</v>
      </c>
      <c r="C1144" t="s">
        <v>4891</v>
      </c>
      <c r="D1144" t="s">
        <v>4892</v>
      </c>
      <c r="F1144" t="s">
        <v>3394</v>
      </c>
      <c r="G1144" t="s">
        <v>3394</v>
      </c>
      <c r="H1144" t="s">
        <v>3393</v>
      </c>
      <c r="I1144" t="s">
        <v>3395</v>
      </c>
      <c r="J1144" t="s">
        <v>3395</v>
      </c>
      <c r="K1144" t="s">
        <v>3394</v>
      </c>
      <c r="L1144" t="s">
        <v>3396</v>
      </c>
      <c r="M1144" t="s">
        <v>9820</v>
      </c>
      <c r="N1144" t="s">
        <v>9820</v>
      </c>
      <c r="O1144" t="s">
        <v>9820</v>
      </c>
      <c r="P1144" t="s">
        <v>9821</v>
      </c>
      <c r="Q1144">
        <v>1</v>
      </c>
      <c r="R1144" t="s">
        <v>5716</v>
      </c>
      <c r="AC1144" t="s">
        <v>4345</v>
      </c>
      <c r="AE1144" t="s">
        <v>3394</v>
      </c>
      <c r="AK1144" t="s">
        <v>3394</v>
      </c>
      <c r="AM1144" t="s">
        <v>3394</v>
      </c>
      <c r="AN1144" t="s">
        <v>3394</v>
      </c>
      <c r="AO1144" t="s">
        <v>3394</v>
      </c>
      <c r="AP1144" t="s">
        <v>3394</v>
      </c>
      <c r="AQ1144" t="s">
        <v>3394</v>
      </c>
      <c r="AR1144" t="s">
        <v>3394</v>
      </c>
      <c r="AS1144" t="s">
        <v>3394</v>
      </c>
      <c r="AT1144" t="s">
        <v>3394</v>
      </c>
      <c r="AU1144" t="s">
        <v>3394</v>
      </c>
      <c r="AV1144" t="s">
        <v>3394</v>
      </c>
      <c r="AW1144" t="s">
        <v>3394</v>
      </c>
      <c r="AX1144" t="s">
        <v>3394</v>
      </c>
      <c r="AZ1144" t="s">
        <v>3394</v>
      </c>
    </row>
    <row r="1145" spans="1:52" x14ac:dyDescent="0.3">
      <c r="A1145" s="1" t="s">
        <v>5717</v>
      </c>
      <c r="B1145" t="s">
        <v>5718</v>
      </c>
      <c r="C1145" t="s">
        <v>277</v>
      </c>
      <c r="D1145" t="s">
        <v>4307</v>
      </c>
      <c r="F1145" t="s">
        <v>3393</v>
      </c>
      <c r="G1145" t="s">
        <v>3393</v>
      </c>
      <c r="H1145" t="s">
        <v>3393</v>
      </c>
      <c r="I1145" t="s">
        <v>5719</v>
      </c>
      <c r="J1145" t="s">
        <v>3395</v>
      </c>
      <c r="K1145" t="s">
        <v>3394</v>
      </c>
      <c r="L1145" t="s">
        <v>3396</v>
      </c>
      <c r="M1145" t="s">
        <v>9820</v>
      </c>
      <c r="N1145" t="s">
        <v>9820</v>
      </c>
      <c r="O1145" t="s">
        <v>9820</v>
      </c>
      <c r="P1145" t="s">
        <v>9821</v>
      </c>
      <c r="Q1145">
        <v>1</v>
      </c>
      <c r="R1145" t="s">
        <v>3397</v>
      </c>
      <c r="AE1145" t="s">
        <v>3394</v>
      </c>
      <c r="AK1145" t="s">
        <v>3394</v>
      </c>
      <c r="AM1145" t="s">
        <v>3394</v>
      </c>
      <c r="AN1145" t="s">
        <v>3394</v>
      </c>
      <c r="AO1145" t="s">
        <v>3394</v>
      </c>
      <c r="AP1145" t="s">
        <v>4195</v>
      </c>
      <c r="AQ1145" t="s">
        <v>4195</v>
      </c>
      <c r="AR1145" t="s">
        <v>4195</v>
      </c>
      <c r="AS1145" t="s">
        <v>3394</v>
      </c>
      <c r="AT1145" t="s">
        <v>3394</v>
      </c>
      <c r="AU1145" t="s">
        <v>3394</v>
      </c>
      <c r="AV1145" t="s">
        <v>3394</v>
      </c>
      <c r="AW1145" t="s">
        <v>3394</v>
      </c>
      <c r="AX1145" t="s">
        <v>3394</v>
      </c>
      <c r="AY1145" t="s">
        <v>5720</v>
      </c>
      <c r="AZ1145" t="s">
        <v>3394</v>
      </c>
    </row>
    <row r="1146" spans="1:52" x14ac:dyDescent="0.3">
      <c r="A1146" s="1" t="s">
        <v>274</v>
      </c>
      <c r="B1146" t="s">
        <v>275</v>
      </c>
      <c r="C1146" t="s">
        <v>277</v>
      </c>
      <c r="D1146" t="s">
        <v>4307</v>
      </c>
      <c r="E1146" t="s">
        <v>276</v>
      </c>
      <c r="F1146" t="s">
        <v>3393</v>
      </c>
      <c r="G1146" t="s">
        <v>3394</v>
      </c>
      <c r="H1146" t="s">
        <v>3393</v>
      </c>
      <c r="I1146" t="s">
        <v>5721</v>
      </c>
      <c r="J1146" t="s">
        <v>3395</v>
      </c>
      <c r="K1146" t="s">
        <v>3394</v>
      </c>
      <c r="L1146" t="s">
        <v>3396</v>
      </c>
      <c r="M1146" t="s">
        <v>9820</v>
      </c>
      <c r="N1146" t="s">
        <v>9820</v>
      </c>
      <c r="O1146" t="s">
        <v>9820</v>
      </c>
      <c r="P1146" t="s">
        <v>9821</v>
      </c>
      <c r="Q1146">
        <v>1</v>
      </c>
      <c r="R1146" t="s">
        <v>5682</v>
      </c>
      <c r="AC1146" t="s">
        <v>4345</v>
      </c>
      <c r="AE1146" t="s">
        <v>3394</v>
      </c>
      <c r="AK1146" t="s">
        <v>4195</v>
      </c>
      <c r="AL1146" t="s">
        <v>3394</v>
      </c>
      <c r="AM1146" t="s">
        <v>4195</v>
      </c>
      <c r="AN1146" t="s">
        <v>3394</v>
      </c>
      <c r="AO1146" t="s">
        <v>4195</v>
      </c>
      <c r="AP1146" t="s">
        <v>4195</v>
      </c>
      <c r="AQ1146" t="s">
        <v>4195</v>
      </c>
      <c r="AR1146" t="s">
        <v>4195</v>
      </c>
      <c r="AS1146" t="s">
        <v>3394</v>
      </c>
      <c r="AT1146" t="s">
        <v>3394</v>
      </c>
      <c r="AU1146" t="s">
        <v>3394</v>
      </c>
      <c r="AV1146" t="s">
        <v>4195</v>
      </c>
      <c r="AW1146" t="s">
        <v>3394</v>
      </c>
      <c r="AX1146" t="s">
        <v>3394</v>
      </c>
      <c r="AY1146" t="s">
        <v>5722</v>
      </c>
      <c r="AZ1146" t="s">
        <v>3394</v>
      </c>
    </row>
    <row r="1147" spans="1:52" x14ac:dyDescent="0.3">
      <c r="A1147" s="1" t="s">
        <v>364</v>
      </c>
      <c r="B1147" t="s">
        <v>365</v>
      </c>
      <c r="C1147" t="s">
        <v>4891</v>
      </c>
      <c r="D1147" t="s">
        <v>4892</v>
      </c>
      <c r="E1147" t="s">
        <v>366</v>
      </c>
      <c r="F1147" t="s">
        <v>3394</v>
      </c>
      <c r="G1147" t="s">
        <v>3393</v>
      </c>
      <c r="H1147" t="s">
        <v>3393</v>
      </c>
      <c r="I1147" t="s">
        <v>5723</v>
      </c>
      <c r="J1147" t="s">
        <v>3395</v>
      </c>
      <c r="K1147" t="s">
        <v>3394</v>
      </c>
      <c r="L1147" t="s">
        <v>3396</v>
      </c>
      <c r="M1147" t="s">
        <v>9820</v>
      </c>
      <c r="N1147" t="s">
        <v>9820</v>
      </c>
      <c r="O1147" t="s">
        <v>9820</v>
      </c>
      <c r="P1147" t="s">
        <v>9821</v>
      </c>
      <c r="Q1147">
        <v>1</v>
      </c>
      <c r="R1147" t="s">
        <v>5633</v>
      </c>
      <c r="AC1147" t="s">
        <v>4345</v>
      </c>
      <c r="AE1147" t="s">
        <v>3394</v>
      </c>
      <c r="AK1147" t="s">
        <v>3394</v>
      </c>
      <c r="AM1147" t="s">
        <v>3394</v>
      </c>
      <c r="AN1147" t="s">
        <v>3394</v>
      </c>
      <c r="AO1147" t="s">
        <v>3394</v>
      </c>
      <c r="AP1147" t="s">
        <v>3394</v>
      </c>
      <c r="AQ1147" t="s">
        <v>3394</v>
      </c>
      <c r="AR1147" t="s">
        <v>3394</v>
      </c>
      <c r="AS1147" t="s">
        <v>3394</v>
      </c>
      <c r="AT1147" t="s">
        <v>3394</v>
      </c>
      <c r="AU1147" t="s">
        <v>3394</v>
      </c>
      <c r="AV1147" t="s">
        <v>3394</v>
      </c>
      <c r="AW1147" t="s">
        <v>3394</v>
      </c>
      <c r="AX1147" t="s">
        <v>3394</v>
      </c>
      <c r="AY1147" t="s">
        <v>5724</v>
      </c>
      <c r="AZ1147" t="s">
        <v>3394</v>
      </c>
    </row>
    <row r="1148" spans="1:52" x14ac:dyDescent="0.3">
      <c r="A1148" s="1" t="s">
        <v>2684</v>
      </c>
      <c r="B1148" t="s">
        <v>2685</v>
      </c>
      <c r="C1148" t="s">
        <v>5725</v>
      </c>
      <c r="D1148" t="s">
        <v>58</v>
      </c>
      <c r="E1148" t="s">
        <v>2686</v>
      </c>
      <c r="F1148" t="s">
        <v>3393</v>
      </c>
      <c r="G1148" t="s">
        <v>3393</v>
      </c>
      <c r="H1148" t="s">
        <v>3393</v>
      </c>
      <c r="I1148" t="s">
        <v>5726</v>
      </c>
      <c r="J1148" t="s">
        <v>3395</v>
      </c>
      <c r="K1148" t="s">
        <v>3394</v>
      </c>
      <c r="L1148" t="s">
        <v>3396</v>
      </c>
      <c r="M1148" t="s">
        <v>58</v>
      </c>
      <c r="N1148" t="s">
        <v>58</v>
      </c>
      <c r="O1148" t="s">
        <v>9820</v>
      </c>
      <c r="P1148" t="s">
        <v>9821</v>
      </c>
      <c r="Q1148">
        <v>1</v>
      </c>
      <c r="R1148" t="s">
        <v>5727</v>
      </c>
      <c r="AC1148" t="s">
        <v>4345</v>
      </c>
      <c r="AE1148" t="s">
        <v>3394</v>
      </c>
      <c r="AK1148" t="s">
        <v>4195</v>
      </c>
      <c r="AL1148" t="s">
        <v>3394</v>
      </c>
      <c r="AM1148" t="s">
        <v>4195</v>
      </c>
      <c r="AN1148" t="s">
        <v>3394</v>
      </c>
      <c r="AO1148" t="s">
        <v>3394</v>
      </c>
      <c r="AP1148" t="s">
        <v>4195</v>
      </c>
      <c r="AQ1148" t="s">
        <v>3394</v>
      </c>
      <c r="AR1148" t="s">
        <v>4195</v>
      </c>
      <c r="AS1148" t="s">
        <v>3394</v>
      </c>
      <c r="AT1148" t="s">
        <v>3394</v>
      </c>
      <c r="AU1148" t="s">
        <v>3394</v>
      </c>
      <c r="AV1148" t="s">
        <v>4195</v>
      </c>
      <c r="AW1148" t="s">
        <v>3394</v>
      </c>
      <c r="AX1148" t="s">
        <v>3394</v>
      </c>
      <c r="AY1148" t="s">
        <v>5728</v>
      </c>
      <c r="AZ1148" t="s">
        <v>3394</v>
      </c>
    </row>
    <row r="1149" spans="1:52" x14ac:dyDescent="0.3">
      <c r="A1149" s="1" t="s">
        <v>3021</v>
      </c>
      <c r="B1149" t="s">
        <v>3022</v>
      </c>
      <c r="C1149" t="s">
        <v>4891</v>
      </c>
      <c r="D1149" t="s">
        <v>4892</v>
      </c>
      <c r="E1149" t="s">
        <v>3023</v>
      </c>
      <c r="F1149" t="s">
        <v>3393</v>
      </c>
      <c r="G1149" t="s">
        <v>3393</v>
      </c>
      <c r="H1149" t="s">
        <v>3393</v>
      </c>
      <c r="I1149" t="s">
        <v>5729</v>
      </c>
      <c r="J1149" t="s">
        <v>3395</v>
      </c>
      <c r="K1149" t="s">
        <v>3394</v>
      </c>
      <c r="L1149" t="s">
        <v>3396</v>
      </c>
      <c r="M1149" t="s">
        <v>9820</v>
      </c>
      <c r="N1149" t="s">
        <v>9820</v>
      </c>
      <c r="O1149" t="s">
        <v>9820</v>
      </c>
      <c r="P1149" t="s">
        <v>9821</v>
      </c>
      <c r="Q1149">
        <v>1</v>
      </c>
      <c r="R1149" t="s">
        <v>3397</v>
      </c>
      <c r="AE1149" t="s">
        <v>3394</v>
      </c>
      <c r="AK1149" t="s">
        <v>3394</v>
      </c>
      <c r="AM1149" t="s">
        <v>3394</v>
      </c>
      <c r="AN1149" t="s">
        <v>3394</v>
      </c>
      <c r="AO1149" t="s">
        <v>3394</v>
      </c>
      <c r="AP1149" t="s">
        <v>3394</v>
      </c>
      <c r="AQ1149" t="s">
        <v>3394</v>
      </c>
      <c r="AR1149" t="s">
        <v>3394</v>
      </c>
      <c r="AS1149" t="s">
        <v>3394</v>
      </c>
      <c r="AT1149" t="s">
        <v>3394</v>
      </c>
      <c r="AU1149" t="s">
        <v>3394</v>
      </c>
      <c r="AV1149" t="s">
        <v>3394</v>
      </c>
      <c r="AW1149" t="s">
        <v>3394</v>
      </c>
      <c r="AX1149" t="s">
        <v>3394</v>
      </c>
      <c r="AY1149" t="s">
        <v>5730</v>
      </c>
      <c r="AZ1149" t="s">
        <v>3394</v>
      </c>
    </row>
    <row r="1150" spans="1:52" x14ac:dyDescent="0.3">
      <c r="A1150" s="1" t="s">
        <v>358</v>
      </c>
      <c r="B1150" t="s">
        <v>359</v>
      </c>
      <c r="C1150" t="s">
        <v>676</v>
      </c>
      <c r="D1150" t="s">
        <v>70</v>
      </c>
      <c r="E1150" t="s">
        <v>360</v>
      </c>
      <c r="F1150" t="s">
        <v>3393</v>
      </c>
      <c r="G1150" t="s">
        <v>3393</v>
      </c>
      <c r="H1150" t="s">
        <v>3393</v>
      </c>
      <c r="I1150" t="s">
        <v>11361</v>
      </c>
      <c r="J1150" t="s">
        <v>3395</v>
      </c>
      <c r="K1150" t="s">
        <v>4342</v>
      </c>
      <c r="L1150" t="s">
        <v>3396</v>
      </c>
      <c r="M1150" t="s">
        <v>11362</v>
      </c>
      <c r="N1150" t="s">
        <v>11363</v>
      </c>
      <c r="O1150" t="s">
        <v>9836</v>
      </c>
      <c r="P1150" t="s">
        <v>9862</v>
      </c>
      <c r="Q1150">
        <v>20</v>
      </c>
      <c r="R1150" t="s">
        <v>3397</v>
      </c>
      <c r="AC1150" t="s">
        <v>4345</v>
      </c>
      <c r="AE1150" t="s">
        <v>3394</v>
      </c>
      <c r="AJ1150" t="s">
        <v>5731</v>
      </c>
      <c r="AK1150" t="s">
        <v>3394</v>
      </c>
      <c r="AL1150" t="s">
        <v>3394</v>
      </c>
      <c r="AM1150" t="s">
        <v>3394</v>
      </c>
      <c r="AN1150" t="s">
        <v>3394</v>
      </c>
      <c r="AO1150" t="s">
        <v>3394</v>
      </c>
      <c r="AP1150" t="s">
        <v>3394</v>
      </c>
      <c r="AQ1150" t="s">
        <v>3394</v>
      </c>
      <c r="AR1150" t="s">
        <v>3394</v>
      </c>
      <c r="AS1150" t="s">
        <v>3394</v>
      </c>
      <c r="AT1150" t="s">
        <v>3394</v>
      </c>
      <c r="AU1150" t="s">
        <v>3394</v>
      </c>
      <c r="AV1150" t="s">
        <v>3394</v>
      </c>
      <c r="AW1150" t="s">
        <v>3394</v>
      </c>
      <c r="AX1150" t="s">
        <v>3394</v>
      </c>
      <c r="AZ1150" t="s">
        <v>3394</v>
      </c>
    </row>
    <row r="1151" spans="1:52" x14ac:dyDescent="0.3">
      <c r="A1151" s="1" t="s">
        <v>10579</v>
      </c>
      <c r="B1151" t="s">
        <v>10580</v>
      </c>
      <c r="C1151" t="s">
        <v>1582</v>
      </c>
      <c r="D1151" t="s">
        <v>10581</v>
      </c>
      <c r="E1151" t="s">
        <v>10582</v>
      </c>
      <c r="F1151" t="s">
        <v>3393</v>
      </c>
      <c r="G1151" t="s">
        <v>3393</v>
      </c>
      <c r="H1151" t="s">
        <v>3393</v>
      </c>
      <c r="I1151" t="s">
        <v>11364</v>
      </c>
      <c r="J1151" t="s">
        <v>3395</v>
      </c>
      <c r="K1151" t="s">
        <v>4342</v>
      </c>
      <c r="L1151" t="s">
        <v>3396</v>
      </c>
      <c r="M1151" t="s">
        <v>11352</v>
      </c>
      <c r="N1151" t="s">
        <v>11365</v>
      </c>
      <c r="O1151" t="s">
        <v>9836</v>
      </c>
      <c r="P1151" t="s">
        <v>9842</v>
      </c>
      <c r="Q1151">
        <v>1</v>
      </c>
      <c r="R1151" t="s">
        <v>5629</v>
      </c>
      <c r="AE1151" t="s">
        <v>3394</v>
      </c>
      <c r="AJ1151" t="s">
        <v>3414</v>
      </c>
      <c r="AK1151" t="s">
        <v>3394</v>
      </c>
      <c r="AL1151" t="s">
        <v>3394</v>
      </c>
      <c r="AM1151" t="s">
        <v>3394</v>
      </c>
      <c r="AN1151" t="s">
        <v>3394</v>
      </c>
      <c r="AO1151" t="s">
        <v>3394</v>
      </c>
      <c r="AP1151" t="s">
        <v>3394</v>
      </c>
      <c r="AQ1151" t="s">
        <v>3394</v>
      </c>
      <c r="AR1151" t="s">
        <v>3394</v>
      </c>
      <c r="AS1151" t="s">
        <v>3394</v>
      </c>
      <c r="AT1151" t="s">
        <v>3394</v>
      </c>
      <c r="AU1151" t="s">
        <v>3394</v>
      </c>
      <c r="AV1151" t="s">
        <v>3394</v>
      </c>
      <c r="AW1151" t="s">
        <v>3394</v>
      </c>
      <c r="AX1151" t="s">
        <v>3394</v>
      </c>
      <c r="AZ1151" t="s">
        <v>3394</v>
      </c>
    </row>
    <row r="1152" spans="1:52" x14ac:dyDescent="0.3">
      <c r="A1152" s="1" t="s">
        <v>2105</v>
      </c>
      <c r="B1152" t="s">
        <v>2106</v>
      </c>
      <c r="C1152" t="s">
        <v>676</v>
      </c>
      <c r="D1152" t="s">
        <v>70</v>
      </c>
      <c r="E1152" t="s">
        <v>2108</v>
      </c>
      <c r="F1152" t="s">
        <v>3393</v>
      </c>
      <c r="G1152" t="s">
        <v>3393</v>
      </c>
      <c r="H1152" t="s">
        <v>3393</v>
      </c>
      <c r="I1152" t="s">
        <v>11366</v>
      </c>
      <c r="J1152" t="s">
        <v>3395</v>
      </c>
      <c r="K1152" t="s">
        <v>4342</v>
      </c>
      <c r="L1152" t="s">
        <v>3396</v>
      </c>
      <c r="M1152" t="s">
        <v>11362</v>
      </c>
      <c r="N1152" t="s">
        <v>11363</v>
      </c>
      <c r="O1152" t="s">
        <v>9836</v>
      </c>
      <c r="P1152" t="s">
        <v>9821</v>
      </c>
      <c r="Q1152">
        <v>24</v>
      </c>
      <c r="R1152" t="s">
        <v>5671</v>
      </c>
      <c r="AE1152" t="s">
        <v>3394</v>
      </c>
      <c r="AJ1152" t="s">
        <v>5745</v>
      </c>
      <c r="AK1152" t="s">
        <v>3394</v>
      </c>
      <c r="AL1152" t="s">
        <v>3394</v>
      </c>
      <c r="AM1152" t="s">
        <v>3394</v>
      </c>
      <c r="AN1152" t="s">
        <v>3394</v>
      </c>
      <c r="AO1152" t="s">
        <v>3394</v>
      </c>
      <c r="AP1152" t="s">
        <v>3394</v>
      </c>
      <c r="AQ1152" t="s">
        <v>3394</v>
      </c>
      <c r="AR1152" t="s">
        <v>3394</v>
      </c>
      <c r="AS1152" t="s">
        <v>3394</v>
      </c>
      <c r="AT1152" t="s">
        <v>3394</v>
      </c>
      <c r="AU1152" t="s">
        <v>3394</v>
      </c>
      <c r="AV1152" t="s">
        <v>3394</v>
      </c>
      <c r="AW1152" t="s">
        <v>3394</v>
      </c>
      <c r="AX1152" t="s">
        <v>3394</v>
      </c>
      <c r="AZ1152" t="s">
        <v>3394</v>
      </c>
    </row>
    <row r="1153" spans="1:52" x14ac:dyDescent="0.3">
      <c r="A1153" s="1" t="s">
        <v>2423</v>
      </c>
      <c r="B1153" t="s">
        <v>2424</v>
      </c>
      <c r="C1153" t="s">
        <v>676</v>
      </c>
      <c r="D1153" t="s">
        <v>70</v>
      </c>
      <c r="E1153" t="s">
        <v>2425</v>
      </c>
      <c r="F1153" t="s">
        <v>3393</v>
      </c>
      <c r="G1153" t="s">
        <v>3393</v>
      </c>
      <c r="H1153" t="s">
        <v>3393</v>
      </c>
      <c r="I1153" t="s">
        <v>3395</v>
      </c>
      <c r="J1153" t="s">
        <v>3395</v>
      </c>
      <c r="K1153" t="s">
        <v>3394</v>
      </c>
      <c r="L1153" t="s">
        <v>3396</v>
      </c>
      <c r="M1153" t="s">
        <v>11362</v>
      </c>
      <c r="N1153" t="s">
        <v>11363</v>
      </c>
      <c r="O1153" t="s">
        <v>9836</v>
      </c>
      <c r="P1153" t="s">
        <v>9821</v>
      </c>
      <c r="Q1153">
        <v>1</v>
      </c>
      <c r="R1153" t="s">
        <v>3397</v>
      </c>
      <c r="AC1153" t="s">
        <v>4345</v>
      </c>
      <c r="AE1153" t="s">
        <v>3394</v>
      </c>
      <c r="AJ1153" t="s">
        <v>5731</v>
      </c>
      <c r="AK1153" t="s">
        <v>3394</v>
      </c>
      <c r="AL1153" t="s">
        <v>3394</v>
      </c>
      <c r="AM1153" t="s">
        <v>3394</v>
      </c>
      <c r="AN1153" t="s">
        <v>3394</v>
      </c>
      <c r="AO1153" t="s">
        <v>3394</v>
      </c>
      <c r="AP1153" t="s">
        <v>3394</v>
      </c>
      <c r="AQ1153" t="s">
        <v>3394</v>
      </c>
      <c r="AR1153" t="s">
        <v>3394</v>
      </c>
      <c r="AS1153" t="s">
        <v>3394</v>
      </c>
      <c r="AT1153" t="s">
        <v>3394</v>
      </c>
      <c r="AU1153" t="s">
        <v>3394</v>
      </c>
      <c r="AV1153" t="s">
        <v>3394</v>
      </c>
      <c r="AW1153" t="s">
        <v>3394</v>
      </c>
      <c r="AX1153" t="s">
        <v>3394</v>
      </c>
      <c r="AZ1153" t="s">
        <v>3394</v>
      </c>
    </row>
    <row r="1154" spans="1:52" x14ac:dyDescent="0.3">
      <c r="A1154" s="1" t="s">
        <v>3338</v>
      </c>
      <c r="B1154" t="s">
        <v>3339</v>
      </c>
      <c r="C1154" t="s">
        <v>4983</v>
      </c>
      <c r="D1154" t="s">
        <v>62</v>
      </c>
      <c r="E1154" t="s">
        <v>3340</v>
      </c>
      <c r="F1154" t="s">
        <v>3394</v>
      </c>
      <c r="G1154" t="s">
        <v>3394</v>
      </c>
      <c r="H1154" t="s">
        <v>3393</v>
      </c>
      <c r="I1154" t="s">
        <v>5750</v>
      </c>
      <c r="J1154" t="s">
        <v>3395</v>
      </c>
      <c r="K1154" t="s">
        <v>3394</v>
      </c>
      <c r="L1154" t="s">
        <v>3396</v>
      </c>
      <c r="M1154" t="s">
        <v>9820</v>
      </c>
      <c r="N1154" t="s">
        <v>9820</v>
      </c>
      <c r="O1154" t="s">
        <v>9820</v>
      </c>
      <c r="P1154" t="s">
        <v>9821</v>
      </c>
      <c r="Q1154">
        <v>1</v>
      </c>
      <c r="R1154" t="s">
        <v>3397</v>
      </c>
      <c r="AC1154" t="s">
        <v>4345</v>
      </c>
      <c r="AE1154" t="s">
        <v>3394</v>
      </c>
      <c r="AJ1154" t="s">
        <v>4484</v>
      </c>
      <c r="AK1154" t="s">
        <v>3394</v>
      </c>
      <c r="AM1154" t="s">
        <v>3394</v>
      </c>
      <c r="AN1154" t="s">
        <v>3394</v>
      </c>
      <c r="AO1154" t="s">
        <v>3394</v>
      </c>
      <c r="AP1154" t="s">
        <v>3394</v>
      </c>
      <c r="AQ1154" t="s">
        <v>3394</v>
      </c>
      <c r="AR1154" t="s">
        <v>3394</v>
      </c>
      <c r="AS1154" t="s">
        <v>3394</v>
      </c>
      <c r="AT1154" t="s">
        <v>3394</v>
      </c>
      <c r="AU1154" t="s">
        <v>3394</v>
      </c>
      <c r="AV1154" t="s">
        <v>3394</v>
      </c>
      <c r="AW1154" t="s">
        <v>3394</v>
      </c>
      <c r="AX1154" t="s">
        <v>3394</v>
      </c>
      <c r="AZ1154" t="s">
        <v>3394</v>
      </c>
    </row>
    <row r="1155" spans="1:52" x14ac:dyDescent="0.3">
      <c r="A1155" s="1" t="s">
        <v>135</v>
      </c>
      <c r="B1155" t="s">
        <v>136</v>
      </c>
      <c r="C1155" t="s">
        <v>4828</v>
      </c>
      <c r="D1155" t="s">
        <v>4829</v>
      </c>
      <c r="E1155" t="s">
        <v>137</v>
      </c>
      <c r="F1155" t="s">
        <v>3393</v>
      </c>
      <c r="G1155" t="s">
        <v>3394</v>
      </c>
      <c r="H1155" t="s">
        <v>3393</v>
      </c>
      <c r="I1155" t="s">
        <v>5751</v>
      </c>
      <c r="J1155" t="s">
        <v>3395</v>
      </c>
      <c r="K1155" t="s">
        <v>3394</v>
      </c>
      <c r="L1155" t="s">
        <v>3396</v>
      </c>
      <c r="M1155" t="s">
        <v>9820</v>
      </c>
      <c r="N1155" t="s">
        <v>9820</v>
      </c>
      <c r="O1155" t="s">
        <v>9820</v>
      </c>
      <c r="P1155" t="s">
        <v>9821</v>
      </c>
      <c r="Q1155">
        <v>1</v>
      </c>
      <c r="R1155" t="s">
        <v>3397</v>
      </c>
      <c r="AC1155" t="s">
        <v>4345</v>
      </c>
      <c r="AE1155" t="s">
        <v>3394</v>
      </c>
      <c r="AK1155" t="s">
        <v>4195</v>
      </c>
      <c r="AL1155" t="s">
        <v>3394</v>
      </c>
      <c r="AM1155" t="s">
        <v>4195</v>
      </c>
      <c r="AN1155" t="s">
        <v>3394</v>
      </c>
      <c r="AO1155" t="s">
        <v>4195</v>
      </c>
      <c r="AP1155" t="s">
        <v>3394</v>
      </c>
      <c r="AQ1155" t="s">
        <v>4195</v>
      </c>
      <c r="AR1155" t="s">
        <v>4195</v>
      </c>
      <c r="AS1155" t="s">
        <v>3394</v>
      </c>
      <c r="AT1155" t="s">
        <v>3394</v>
      </c>
      <c r="AU1155" t="s">
        <v>4195</v>
      </c>
      <c r="AV1155" t="s">
        <v>4195</v>
      </c>
      <c r="AW1155" t="s">
        <v>3394</v>
      </c>
      <c r="AX1155" t="s">
        <v>3394</v>
      </c>
      <c r="AZ1155" t="s">
        <v>3394</v>
      </c>
    </row>
    <row r="1156" spans="1:52" x14ac:dyDescent="0.3">
      <c r="A1156" s="1" t="s">
        <v>138</v>
      </c>
      <c r="B1156" t="s">
        <v>139</v>
      </c>
      <c r="C1156" t="s">
        <v>4828</v>
      </c>
      <c r="D1156" t="s">
        <v>4829</v>
      </c>
      <c r="E1156" t="s">
        <v>140</v>
      </c>
      <c r="F1156" t="s">
        <v>3393</v>
      </c>
      <c r="G1156" t="s">
        <v>3394</v>
      </c>
      <c r="H1156" t="s">
        <v>3393</v>
      </c>
      <c r="I1156" t="s">
        <v>5751</v>
      </c>
      <c r="J1156" t="s">
        <v>3395</v>
      </c>
      <c r="K1156" t="s">
        <v>3394</v>
      </c>
      <c r="L1156" t="s">
        <v>3396</v>
      </c>
      <c r="M1156" t="s">
        <v>9820</v>
      </c>
      <c r="N1156" t="s">
        <v>9820</v>
      </c>
      <c r="O1156" t="s">
        <v>9820</v>
      </c>
      <c r="P1156" t="s">
        <v>9821</v>
      </c>
      <c r="Q1156">
        <v>1</v>
      </c>
      <c r="R1156" t="s">
        <v>3397</v>
      </c>
      <c r="AC1156" t="s">
        <v>4345</v>
      </c>
      <c r="AE1156" t="s">
        <v>3394</v>
      </c>
      <c r="AK1156" t="s">
        <v>4195</v>
      </c>
      <c r="AM1156" t="s">
        <v>4195</v>
      </c>
      <c r="AN1156" t="s">
        <v>3394</v>
      </c>
      <c r="AO1156" t="s">
        <v>4195</v>
      </c>
      <c r="AP1156" t="s">
        <v>3394</v>
      </c>
      <c r="AQ1156" t="s">
        <v>4195</v>
      </c>
      <c r="AR1156" t="s">
        <v>4195</v>
      </c>
      <c r="AS1156" t="s">
        <v>3394</v>
      </c>
      <c r="AT1156" t="s">
        <v>3394</v>
      </c>
      <c r="AU1156" t="s">
        <v>4195</v>
      </c>
      <c r="AV1156" t="s">
        <v>4195</v>
      </c>
      <c r="AW1156" t="s">
        <v>3394</v>
      </c>
      <c r="AX1156" t="s">
        <v>3394</v>
      </c>
      <c r="AZ1156" t="s">
        <v>3394</v>
      </c>
    </row>
    <row r="1157" spans="1:52" x14ac:dyDescent="0.3">
      <c r="A1157" s="1" t="s">
        <v>2704</v>
      </c>
      <c r="B1157" t="s">
        <v>2705</v>
      </c>
      <c r="C1157" t="s">
        <v>5725</v>
      </c>
      <c r="D1157" t="s">
        <v>58</v>
      </c>
      <c r="E1157" t="s">
        <v>2706</v>
      </c>
      <c r="F1157" t="s">
        <v>3393</v>
      </c>
      <c r="G1157" t="s">
        <v>3393</v>
      </c>
      <c r="H1157" t="s">
        <v>3393</v>
      </c>
      <c r="I1157" t="s">
        <v>5752</v>
      </c>
      <c r="J1157" t="s">
        <v>3395</v>
      </c>
      <c r="K1157" t="s">
        <v>3394</v>
      </c>
      <c r="L1157" t="s">
        <v>3396</v>
      </c>
      <c r="M1157" t="s">
        <v>58</v>
      </c>
      <c r="N1157" t="s">
        <v>58</v>
      </c>
      <c r="O1157" t="s">
        <v>9820</v>
      </c>
      <c r="P1157" t="s">
        <v>9821</v>
      </c>
      <c r="Q1157">
        <v>1</v>
      </c>
      <c r="R1157" t="s">
        <v>5735</v>
      </c>
      <c r="AC1157" t="s">
        <v>4345</v>
      </c>
      <c r="AE1157" t="s">
        <v>3394</v>
      </c>
      <c r="AK1157" t="s">
        <v>4195</v>
      </c>
      <c r="AL1157" t="s">
        <v>3394</v>
      </c>
      <c r="AM1157" t="s">
        <v>4195</v>
      </c>
      <c r="AN1157" t="s">
        <v>3394</v>
      </c>
      <c r="AO1157" t="s">
        <v>3394</v>
      </c>
      <c r="AP1157" t="s">
        <v>4195</v>
      </c>
      <c r="AQ1157" t="s">
        <v>3394</v>
      </c>
      <c r="AR1157" t="s">
        <v>4195</v>
      </c>
      <c r="AS1157" t="s">
        <v>3394</v>
      </c>
      <c r="AT1157" t="s">
        <v>3394</v>
      </c>
      <c r="AU1157" t="s">
        <v>3394</v>
      </c>
      <c r="AV1157" t="s">
        <v>4195</v>
      </c>
      <c r="AW1157" t="s">
        <v>3394</v>
      </c>
      <c r="AX1157" t="s">
        <v>3394</v>
      </c>
      <c r="AZ1157" t="s">
        <v>3394</v>
      </c>
    </row>
    <row r="1158" spans="1:52" x14ac:dyDescent="0.3">
      <c r="A1158" s="1" t="s">
        <v>337</v>
      </c>
      <c r="B1158" t="s">
        <v>338</v>
      </c>
      <c r="C1158" t="s">
        <v>4828</v>
      </c>
      <c r="D1158" t="s">
        <v>4829</v>
      </c>
      <c r="E1158" t="s">
        <v>339</v>
      </c>
      <c r="F1158" t="s">
        <v>3393</v>
      </c>
      <c r="G1158" t="s">
        <v>3394</v>
      </c>
      <c r="H1158" t="s">
        <v>3393</v>
      </c>
      <c r="I1158" t="s">
        <v>5632</v>
      </c>
      <c r="J1158" t="s">
        <v>3395</v>
      </c>
      <c r="K1158" t="s">
        <v>3394</v>
      </c>
      <c r="L1158" t="s">
        <v>3396</v>
      </c>
      <c r="M1158" t="s">
        <v>9820</v>
      </c>
      <c r="N1158" t="s">
        <v>9820</v>
      </c>
      <c r="O1158" t="s">
        <v>9820</v>
      </c>
      <c r="P1158" t="s">
        <v>9821</v>
      </c>
      <c r="Q1158">
        <v>1</v>
      </c>
      <c r="R1158" t="s">
        <v>3397</v>
      </c>
      <c r="AC1158" t="s">
        <v>4345</v>
      </c>
      <c r="AE1158" t="s">
        <v>3394</v>
      </c>
      <c r="AK1158" t="s">
        <v>4195</v>
      </c>
      <c r="AL1158" t="s">
        <v>3394</v>
      </c>
      <c r="AM1158" t="s">
        <v>4195</v>
      </c>
      <c r="AN1158" t="s">
        <v>3394</v>
      </c>
      <c r="AO1158" t="s">
        <v>4195</v>
      </c>
      <c r="AP1158" t="s">
        <v>3394</v>
      </c>
      <c r="AQ1158" t="s">
        <v>4195</v>
      </c>
      <c r="AR1158" t="s">
        <v>4195</v>
      </c>
      <c r="AS1158" t="s">
        <v>3394</v>
      </c>
      <c r="AT1158" t="s">
        <v>3394</v>
      </c>
      <c r="AU1158" t="s">
        <v>4195</v>
      </c>
      <c r="AV1158" t="s">
        <v>3394</v>
      </c>
      <c r="AW1158" t="s">
        <v>3394</v>
      </c>
      <c r="AX1158" t="s">
        <v>3394</v>
      </c>
      <c r="AZ1158" t="s">
        <v>3394</v>
      </c>
    </row>
    <row r="1159" spans="1:52" x14ac:dyDescent="0.3">
      <c r="A1159" s="1" t="s">
        <v>340</v>
      </c>
      <c r="B1159" t="s">
        <v>341</v>
      </c>
      <c r="C1159" t="s">
        <v>4828</v>
      </c>
      <c r="D1159" t="s">
        <v>4829</v>
      </c>
      <c r="E1159" t="s">
        <v>342</v>
      </c>
      <c r="F1159" t="s">
        <v>3393</v>
      </c>
      <c r="G1159" t="s">
        <v>3394</v>
      </c>
      <c r="H1159" t="s">
        <v>3393</v>
      </c>
      <c r="I1159" t="s">
        <v>5632</v>
      </c>
      <c r="J1159" t="s">
        <v>3395</v>
      </c>
      <c r="K1159" t="s">
        <v>3394</v>
      </c>
      <c r="L1159" t="s">
        <v>3396</v>
      </c>
      <c r="M1159" t="s">
        <v>9820</v>
      </c>
      <c r="N1159" t="s">
        <v>9820</v>
      </c>
      <c r="O1159" t="s">
        <v>9820</v>
      </c>
      <c r="P1159" t="s">
        <v>9821</v>
      </c>
      <c r="Q1159">
        <v>1</v>
      </c>
      <c r="R1159" t="s">
        <v>3397</v>
      </c>
      <c r="AC1159" t="s">
        <v>4345</v>
      </c>
      <c r="AE1159" t="s">
        <v>3394</v>
      </c>
      <c r="AK1159" t="s">
        <v>4195</v>
      </c>
      <c r="AL1159" t="s">
        <v>3394</v>
      </c>
      <c r="AM1159" t="s">
        <v>4195</v>
      </c>
      <c r="AN1159" t="s">
        <v>3394</v>
      </c>
      <c r="AO1159" t="s">
        <v>4195</v>
      </c>
      <c r="AP1159" t="s">
        <v>4195</v>
      </c>
      <c r="AQ1159" t="s">
        <v>4195</v>
      </c>
      <c r="AR1159" t="s">
        <v>4195</v>
      </c>
      <c r="AS1159" t="s">
        <v>3394</v>
      </c>
      <c r="AT1159" t="s">
        <v>3394</v>
      </c>
      <c r="AU1159" t="s">
        <v>4195</v>
      </c>
      <c r="AV1159" t="s">
        <v>3394</v>
      </c>
      <c r="AW1159" t="s">
        <v>3394</v>
      </c>
      <c r="AX1159" t="s">
        <v>3394</v>
      </c>
      <c r="AZ1159" t="s">
        <v>3394</v>
      </c>
    </row>
    <row r="1160" spans="1:52" x14ac:dyDescent="0.3">
      <c r="A1160" s="1" t="s">
        <v>1520</v>
      </c>
      <c r="B1160" t="s">
        <v>1521</v>
      </c>
      <c r="C1160" t="s">
        <v>719</v>
      </c>
      <c r="D1160" t="s">
        <v>68</v>
      </c>
      <c r="E1160" t="s">
        <v>1522</v>
      </c>
      <c r="F1160" t="s">
        <v>3393</v>
      </c>
      <c r="G1160" t="s">
        <v>3393</v>
      </c>
      <c r="H1160" t="s">
        <v>3393</v>
      </c>
      <c r="I1160" t="s">
        <v>5753</v>
      </c>
      <c r="J1160" t="s">
        <v>3395</v>
      </c>
      <c r="K1160" t="s">
        <v>3394</v>
      </c>
      <c r="L1160" t="s">
        <v>3396</v>
      </c>
      <c r="M1160" t="s">
        <v>68</v>
      </c>
      <c r="N1160" t="s">
        <v>68</v>
      </c>
      <c r="O1160" t="s">
        <v>9820</v>
      </c>
      <c r="P1160" t="s">
        <v>9821</v>
      </c>
      <c r="Q1160">
        <v>1</v>
      </c>
      <c r="R1160" t="s">
        <v>3397</v>
      </c>
      <c r="AE1160" t="s">
        <v>3394</v>
      </c>
      <c r="AK1160" t="s">
        <v>4195</v>
      </c>
      <c r="AL1160" t="s">
        <v>3394</v>
      </c>
      <c r="AM1160" t="s">
        <v>4195</v>
      </c>
      <c r="AN1160" t="s">
        <v>3394</v>
      </c>
      <c r="AO1160" t="s">
        <v>4195</v>
      </c>
      <c r="AP1160" t="s">
        <v>4195</v>
      </c>
      <c r="AQ1160" t="s">
        <v>4195</v>
      </c>
      <c r="AR1160" t="s">
        <v>4195</v>
      </c>
      <c r="AS1160" t="s">
        <v>3394</v>
      </c>
      <c r="AT1160" t="s">
        <v>3394</v>
      </c>
      <c r="AU1160" t="s">
        <v>4195</v>
      </c>
      <c r="AV1160" t="s">
        <v>3394</v>
      </c>
      <c r="AW1160" t="s">
        <v>3394</v>
      </c>
      <c r="AX1160" t="s">
        <v>3394</v>
      </c>
      <c r="AZ1160" t="s">
        <v>3394</v>
      </c>
    </row>
    <row r="1161" spans="1:52" x14ac:dyDescent="0.3">
      <c r="A1161" s="1" t="s">
        <v>144</v>
      </c>
      <c r="B1161" t="s">
        <v>145</v>
      </c>
      <c r="C1161" t="s">
        <v>4310</v>
      </c>
      <c r="D1161" t="s">
        <v>4311</v>
      </c>
      <c r="E1161" t="s">
        <v>146</v>
      </c>
      <c r="F1161" t="s">
        <v>3393</v>
      </c>
      <c r="G1161" t="s">
        <v>3394</v>
      </c>
      <c r="H1161" t="s">
        <v>3393</v>
      </c>
      <c r="I1161" t="s">
        <v>5761</v>
      </c>
      <c r="J1161" t="s">
        <v>3395</v>
      </c>
      <c r="K1161" t="s">
        <v>3394</v>
      </c>
      <c r="L1161" t="s">
        <v>3396</v>
      </c>
      <c r="M1161" t="s">
        <v>9820</v>
      </c>
      <c r="N1161" t="s">
        <v>9820</v>
      </c>
      <c r="O1161" t="s">
        <v>9820</v>
      </c>
      <c r="P1161" t="s">
        <v>9821</v>
      </c>
      <c r="Q1161">
        <v>1</v>
      </c>
      <c r="R1161" t="s">
        <v>3397</v>
      </c>
      <c r="AC1161" t="s">
        <v>4345</v>
      </c>
      <c r="AE1161" t="s">
        <v>3394</v>
      </c>
      <c r="AK1161" t="s">
        <v>4195</v>
      </c>
      <c r="AL1161" t="s">
        <v>3394</v>
      </c>
      <c r="AM1161" t="s">
        <v>3394</v>
      </c>
      <c r="AN1161" t="s">
        <v>3394</v>
      </c>
      <c r="AO1161" t="s">
        <v>3394</v>
      </c>
      <c r="AP1161" t="s">
        <v>3394</v>
      </c>
      <c r="AQ1161" t="s">
        <v>4195</v>
      </c>
      <c r="AR1161" t="s">
        <v>3394</v>
      </c>
      <c r="AS1161" t="s">
        <v>3394</v>
      </c>
      <c r="AT1161" t="s">
        <v>3394</v>
      </c>
      <c r="AU1161" t="s">
        <v>3394</v>
      </c>
      <c r="AV1161" t="s">
        <v>3394</v>
      </c>
      <c r="AW1161" t="s">
        <v>3394</v>
      </c>
      <c r="AX1161" t="s">
        <v>3394</v>
      </c>
      <c r="AZ1161" t="s">
        <v>3394</v>
      </c>
    </row>
    <row r="1162" spans="1:52" x14ac:dyDescent="0.3">
      <c r="A1162" s="1" t="s">
        <v>147</v>
      </c>
      <c r="B1162" t="s">
        <v>148</v>
      </c>
      <c r="C1162" t="s">
        <v>4310</v>
      </c>
      <c r="D1162" t="s">
        <v>4311</v>
      </c>
      <c r="E1162" t="s">
        <v>149</v>
      </c>
      <c r="F1162" t="s">
        <v>3393</v>
      </c>
      <c r="G1162" t="s">
        <v>3394</v>
      </c>
      <c r="H1162" t="s">
        <v>3393</v>
      </c>
      <c r="I1162" t="s">
        <v>5762</v>
      </c>
      <c r="J1162" t="s">
        <v>3395</v>
      </c>
      <c r="K1162" t="s">
        <v>3394</v>
      </c>
      <c r="L1162" t="s">
        <v>3396</v>
      </c>
      <c r="M1162" t="s">
        <v>9820</v>
      </c>
      <c r="N1162" t="s">
        <v>9820</v>
      </c>
      <c r="O1162" t="s">
        <v>9820</v>
      </c>
      <c r="P1162" t="s">
        <v>9821</v>
      </c>
      <c r="Q1162">
        <v>1</v>
      </c>
      <c r="R1162" t="s">
        <v>3397</v>
      </c>
      <c r="AC1162" t="s">
        <v>4345</v>
      </c>
      <c r="AE1162" t="s">
        <v>3394</v>
      </c>
      <c r="AK1162" t="s">
        <v>4195</v>
      </c>
      <c r="AL1162" t="s">
        <v>3394</v>
      </c>
      <c r="AM1162" t="s">
        <v>3394</v>
      </c>
      <c r="AN1162" t="s">
        <v>3394</v>
      </c>
      <c r="AO1162" t="s">
        <v>3394</v>
      </c>
      <c r="AP1162" t="s">
        <v>3394</v>
      </c>
      <c r="AQ1162" t="s">
        <v>4195</v>
      </c>
      <c r="AR1162" t="s">
        <v>3394</v>
      </c>
      <c r="AS1162" t="s">
        <v>3394</v>
      </c>
      <c r="AT1162" t="s">
        <v>3394</v>
      </c>
      <c r="AU1162" t="s">
        <v>3394</v>
      </c>
      <c r="AV1162" t="s">
        <v>3394</v>
      </c>
      <c r="AW1162" t="s">
        <v>3394</v>
      </c>
      <c r="AX1162" t="s">
        <v>3394</v>
      </c>
      <c r="AZ1162" t="s">
        <v>3394</v>
      </c>
    </row>
    <row r="1163" spans="1:52" x14ac:dyDescent="0.3">
      <c r="A1163" s="1" t="s">
        <v>150</v>
      </c>
      <c r="B1163" t="s">
        <v>151</v>
      </c>
      <c r="C1163" t="s">
        <v>4310</v>
      </c>
      <c r="D1163" t="s">
        <v>4311</v>
      </c>
      <c r="E1163" t="s">
        <v>152</v>
      </c>
      <c r="F1163" t="s">
        <v>3393</v>
      </c>
      <c r="G1163" t="s">
        <v>3394</v>
      </c>
      <c r="H1163" t="s">
        <v>3393</v>
      </c>
      <c r="I1163" t="s">
        <v>5763</v>
      </c>
      <c r="J1163" t="s">
        <v>3395</v>
      </c>
      <c r="K1163" t="s">
        <v>3394</v>
      </c>
      <c r="L1163" t="s">
        <v>3396</v>
      </c>
      <c r="M1163" t="s">
        <v>9820</v>
      </c>
      <c r="N1163" t="s">
        <v>9820</v>
      </c>
      <c r="O1163" t="s">
        <v>9820</v>
      </c>
      <c r="P1163" t="s">
        <v>9821</v>
      </c>
      <c r="Q1163">
        <v>1</v>
      </c>
      <c r="R1163" t="s">
        <v>3397</v>
      </c>
      <c r="AC1163" t="s">
        <v>4345</v>
      </c>
      <c r="AE1163" t="s">
        <v>3394</v>
      </c>
      <c r="AK1163" t="s">
        <v>4195</v>
      </c>
      <c r="AL1163" t="s">
        <v>3394</v>
      </c>
      <c r="AM1163" t="s">
        <v>3394</v>
      </c>
      <c r="AN1163" t="s">
        <v>3394</v>
      </c>
      <c r="AO1163" t="s">
        <v>3394</v>
      </c>
      <c r="AP1163" t="s">
        <v>3394</v>
      </c>
      <c r="AQ1163" t="s">
        <v>4195</v>
      </c>
      <c r="AR1163" t="s">
        <v>3394</v>
      </c>
      <c r="AS1163" t="s">
        <v>3394</v>
      </c>
      <c r="AT1163" t="s">
        <v>3394</v>
      </c>
      <c r="AU1163" t="s">
        <v>3394</v>
      </c>
      <c r="AV1163" t="s">
        <v>3394</v>
      </c>
      <c r="AW1163" t="s">
        <v>3394</v>
      </c>
      <c r="AX1163" t="s">
        <v>3394</v>
      </c>
      <c r="AZ1163" t="s">
        <v>3394</v>
      </c>
    </row>
    <row r="1164" spans="1:52" x14ac:dyDescent="0.3">
      <c r="A1164" s="1" t="s">
        <v>156</v>
      </c>
      <c r="B1164" t="s">
        <v>157</v>
      </c>
      <c r="C1164" t="s">
        <v>4310</v>
      </c>
      <c r="D1164" t="s">
        <v>4311</v>
      </c>
      <c r="E1164" t="s">
        <v>158</v>
      </c>
      <c r="F1164" t="s">
        <v>3393</v>
      </c>
      <c r="G1164" t="s">
        <v>3394</v>
      </c>
      <c r="H1164" t="s">
        <v>3393</v>
      </c>
      <c r="I1164" t="s">
        <v>5765</v>
      </c>
      <c r="J1164" t="s">
        <v>3395</v>
      </c>
      <c r="K1164" t="s">
        <v>3394</v>
      </c>
      <c r="L1164" t="s">
        <v>3396</v>
      </c>
      <c r="M1164" t="s">
        <v>9820</v>
      </c>
      <c r="N1164" t="s">
        <v>9820</v>
      </c>
      <c r="O1164" t="s">
        <v>9820</v>
      </c>
      <c r="P1164" t="s">
        <v>9821</v>
      </c>
      <c r="Q1164">
        <v>1</v>
      </c>
      <c r="R1164" t="s">
        <v>3397</v>
      </c>
      <c r="AC1164" t="s">
        <v>4345</v>
      </c>
      <c r="AE1164" t="s">
        <v>3394</v>
      </c>
      <c r="AK1164" t="s">
        <v>4195</v>
      </c>
      <c r="AL1164" t="s">
        <v>3394</v>
      </c>
      <c r="AM1164" t="s">
        <v>3394</v>
      </c>
      <c r="AN1164" t="s">
        <v>3394</v>
      </c>
      <c r="AO1164" t="s">
        <v>3394</v>
      </c>
      <c r="AP1164" t="s">
        <v>3394</v>
      </c>
      <c r="AQ1164" t="s">
        <v>4195</v>
      </c>
      <c r="AR1164" t="s">
        <v>3394</v>
      </c>
      <c r="AS1164" t="s">
        <v>3394</v>
      </c>
      <c r="AT1164" t="s">
        <v>3394</v>
      </c>
      <c r="AU1164" t="s">
        <v>3394</v>
      </c>
      <c r="AV1164" t="s">
        <v>3394</v>
      </c>
      <c r="AW1164" t="s">
        <v>3394</v>
      </c>
      <c r="AX1164" t="s">
        <v>3394</v>
      </c>
      <c r="AZ1164" t="s">
        <v>3394</v>
      </c>
    </row>
    <row r="1165" spans="1:52" x14ac:dyDescent="0.3">
      <c r="A1165" s="1" t="s">
        <v>1514</v>
      </c>
      <c r="B1165" t="s">
        <v>1515</v>
      </c>
      <c r="C1165" t="s">
        <v>719</v>
      </c>
      <c r="D1165" t="s">
        <v>68</v>
      </c>
      <c r="E1165" t="s">
        <v>1516</v>
      </c>
      <c r="F1165" t="s">
        <v>3393</v>
      </c>
      <c r="G1165" t="s">
        <v>3393</v>
      </c>
      <c r="H1165" t="s">
        <v>3393</v>
      </c>
      <c r="I1165" t="s">
        <v>5742</v>
      </c>
      <c r="J1165" t="s">
        <v>3395</v>
      </c>
      <c r="K1165" t="s">
        <v>3394</v>
      </c>
      <c r="L1165" t="s">
        <v>3396</v>
      </c>
      <c r="M1165" t="s">
        <v>68</v>
      </c>
      <c r="N1165" t="s">
        <v>68</v>
      </c>
      <c r="O1165" t="s">
        <v>9820</v>
      </c>
      <c r="P1165" t="s">
        <v>9821</v>
      </c>
      <c r="Q1165">
        <v>5</v>
      </c>
      <c r="R1165" t="s">
        <v>3397</v>
      </c>
      <c r="AE1165" t="s">
        <v>3394</v>
      </c>
      <c r="AK1165" t="s">
        <v>4195</v>
      </c>
      <c r="AL1165" t="s">
        <v>3394</v>
      </c>
      <c r="AM1165" t="s">
        <v>4195</v>
      </c>
      <c r="AN1165" t="s">
        <v>3394</v>
      </c>
      <c r="AO1165" t="s">
        <v>4195</v>
      </c>
      <c r="AP1165" t="s">
        <v>4195</v>
      </c>
      <c r="AQ1165" t="s">
        <v>4195</v>
      </c>
      <c r="AR1165" t="s">
        <v>4195</v>
      </c>
      <c r="AS1165" t="s">
        <v>3394</v>
      </c>
      <c r="AT1165" t="s">
        <v>3394</v>
      </c>
      <c r="AU1165" t="s">
        <v>3394</v>
      </c>
      <c r="AV1165" t="s">
        <v>3394</v>
      </c>
      <c r="AW1165" t="s">
        <v>3394</v>
      </c>
      <c r="AX1165" t="s">
        <v>3394</v>
      </c>
      <c r="AZ1165" t="s">
        <v>3394</v>
      </c>
    </row>
    <row r="1166" spans="1:52" x14ac:dyDescent="0.3">
      <c r="A1166" s="1" t="s">
        <v>1284</v>
      </c>
      <c r="B1166" t="s">
        <v>1285</v>
      </c>
      <c r="C1166" t="s">
        <v>719</v>
      </c>
      <c r="D1166" t="s">
        <v>68</v>
      </c>
      <c r="E1166" t="s">
        <v>1286</v>
      </c>
      <c r="F1166" t="s">
        <v>3393</v>
      </c>
      <c r="G1166" t="s">
        <v>3393</v>
      </c>
      <c r="H1166" t="s">
        <v>3393</v>
      </c>
      <c r="I1166" t="s">
        <v>10583</v>
      </c>
      <c r="J1166" t="s">
        <v>3395</v>
      </c>
      <c r="K1166" t="s">
        <v>4342</v>
      </c>
      <c r="L1166" t="s">
        <v>3396</v>
      </c>
      <c r="M1166" t="s">
        <v>11367</v>
      </c>
      <c r="N1166" t="s">
        <v>11368</v>
      </c>
      <c r="O1166" t="s">
        <v>9836</v>
      </c>
      <c r="P1166" t="s">
        <v>9862</v>
      </c>
      <c r="Q1166">
        <v>21</v>
      </c>
      <c r="R1166" t="s">
        <v>5671</v>
      </c>
      <c r="AE1166" t="s">
        <v>3394</v>
      </c>
      <c r="AK1166" t="s">
        <v>3394</v>
      </c>
      <c r="AL1166" t="s">
        <v>3394</v>
      </c>
      <c r="AM1166" t="s">
        <v>4195</v>
      </c>
      <c r="AN1166" t="s">
        <v>3394</v>
      </c>
      <c r="AO1166" t="s">
        <v>4195</v>
      </c>
      <c r="AP1166" t="s">
        <v>3394</v>
      </c>
      <c r="AQ1166" t="s">
        <v>3394</v>
      </c>
      <c r="AR1166" t="s">
        <v>4195</v>
      </c>
      <c r="AS1166" t="s">
        <v>3394</v>
      </c>
      <c r="AT1166" t="s">
        <v>3394</v>
      </c>
      <c r="AU1166" t="s">
        <v>3394</v>
      </c>
      <c r="AV1166" t="s">
        <v>3394</v>
      </c>
      <c r="AW1166" t="s">
        <v>3394</v>
      </c>
      <c r="AX1166" t="s">
        <v>3394</v>
      </c>
      <c r="AZ1166" t="s">
        <v>3394</v>
      </c>
    </row>
    <row r="1167" spans="1:52" x14ac:dyDescent="0.3">
      <c r="A1167" s="1" t="s">
        <v>1287</v>
      </c>
      <c r="B1167" t="s">
        <v>1288</v>
      </c>
      <c r="C1167" t="s">
        <v>719</v>
      </c>
      <c r="D1167" t="s">
        <v>68</v>
      </c>
      <c r="E1167" t="s">
        <v>1289</v>
      </c>
      <c r="F1167" t="s">
        <v>3393</v>
      </c>
      <c r="G1167" t="s">
        <v>3393</v>
      </c>
      <c r="H1167" t="s">
        <v>3393</v>
      </c>
      <c r="I1167" t="s">
        <v>10584</v>
      </c>
      <c r="J1167" t="s">
        <v>3395</v>
      </c>
      <c r="K1167" t="s">
        <v>4342</v>
      </c>
      <c r="L1167" t="s">
        <v>3396</v>
      </c>
      <c r="M1167" t="s">
        <v>11367</v>
      </c>
      <c r="N1167" t="s">
        <v>11369</v>
      </c>
      <c r="O1167" t="s">
        <v>9836</v>
      </c>
      <c r="P1167" t="s">
        <v>9862</v>
      </c>
      <c r="Q1167">
        <v>21</v>
      </c>
      <c r="R1167" t="s">
        <v>5671</v>
      </c>
      <c r="AE1167" t="s">
        <v>3394</v>
      </c>
      <c r="AK1167" t="s">
        <v>3394</v>
      </c>
      <c r="AL1167" t="s">
        <v>3394</v>
      </c>
      <c r="AM1167" t="s">
        <v>4195</v>
      </c>
      <c r="AN1167" t="s">
        <v>3394</v>
      </c>
      <c r="AO1167" t="s">
        <v>4195</v>
      </c>
      <c r="AP1167" t="s">
        <v>3394</v>
      </c>
      <c r="AQ1167" t="s">
        <v>3394</v>
      </c>
      <c r="AR1167" t="s">
        <v>4195</v>
      </c>
      <c r="AS1167" t="s">
        <v>3394</v>
      </c>
      <c r="AT1167" t="s">
        <v>3394</v>
      </c>
      <c r="AU1167" t="s">
        <v>3394</v>
      </c>
      <c r="AV1167" t="s">
        <v>3394</v>
      </c>
      <c r="AW1167" t="s">
        <v>3394</v>
      </c>
      <c r="AX1167" t="s">
        <v>3394</v>
      </c>
      <c r="AZ1167" t="s">
        <v>3394</v>
      </c>
    </row>
    <row r="1168" spans="1:52" x14ac:dyDescent="0.3">
      <c r="A1168" s="1" t="s">
        <v>1293</v>
      </c>
      <c r="B1168" t="s">
        <v>1294</v>
      </c>
      <c r="C1168" t="s">
        <v>719</v>
      </c>
      <c r="D1168" t="s">
        <v>68</v>
      </c>
      <c r="E1168" t="s">
        <v>1295</v>
      </c>
      <c r="F1168" t="s">
        <v>3393</v>
      </c>
      <c r="G1168" t="s">
        <v>3393</v>
      </c>
      <c r="H1168" t="s">
        <v>3393</v>
      </c>
      <c r="I1168" t="s">
        <v>10585</v>
      </c>
      <c r="J1168" t="s">
        <v>3395</v>
      </c>
      <c r="K1168" t="s">
        <v>4195</v>
      </c>
      <c r="L1168" t="s">
        <v>3396</v>
      </c>
      <c r="M1168" t="s">
        <v>54</v>
      </c>
      <c r="N1168" t="s">
        <v>68</v>
      </c>
      <c r="O1168" t="s">
        <v>9820</v>
      </c>
      <c r="P1168" t="s">
        <v>9862</v>
      </c>
      <c r="Q1168">
        <v>11</v>
      </c>
      <c r="R1168" t="s">
        <v>5678</v>
      </c>
      <c r="AE1168" t="s">
        <v>3394</v>
      </c>
      <c r="AK1168" t="s">
        <v>3394</v>
      </c>
      <c r="AL1168" t="s">
        <v>3394</v>
      </c>
      <c r="AM1168" t="s">
        <v>4195</v>
      </c>
      <c r="AN1168" t="s">
        <v>3394</v>
      </c>
      <c r="AO1168" t="s">
        <v>4195</v>
      </c>
      <c r="AP1168" t="s">
        <v>4195</v>
      </c>
      <c r="AQ1168" t="s">
        <v>4195</v>
      </c>
      <c r="AR1168" t="s">
        <v>4195</v>
      </c>
      <c r="AS1168" t="s">
        <v>3394</v>
      </c>
      <c r="AT1168" t="s">
        <v>3394</v>
      </c>
      <c r="AU1168" t="s">
        <v>3394</v>
      </c>
      <c r="AV1168" t="s">
        <v>3394</v>
      </c>
      <c r="AW1168" t="s">
        <v>3394</v>
      </c>
      <c r="AX1168" t="s">
        <v>3394</v>
      </c>
      <c r="AZ1168" t="s">
        <v>3394</v>
      </c>
    </row>
    <row r="1169" spans="1:52" x14ac:dyDescent="0.3">
      <c r="A1169" s="1" t="s">
        <v>1511</v>
      </c>
      <c r="B1169" t="s">
        <v>1512</v>
      </c>
      <c r="C1169" t="s">
        <v>719</v>
      </c>
      <c r="D1169" t="s">
        <v>68</v>
      </c>
      <c r="E1169" t="s">
        <v>1513</v>
      </c>
      <c r="F1169" t="s">
        <v>3393</v>
      </c>
      <c r="G1169" t="s">
        <v>3393</v>
      </c>
      <c r="H1169" t="s">
        <v>3393</v>
      </c>
      <c r="I1169" t="s">
        <v>5741</v>
      </c>
      <c r="J1169" t="s">
        <v>3395</v>
      </c>
      <c r="K1169" t="s">
        <v>4195</v>
      </c>
      <c r="L1169" t="s">
        <v>3396</v>
      </c>
      <c r="M1169" t="s">
        <v>68</v>
      </c>
      <c r="N1169" t="s">
        <v>68</v>
      </c>
      <c r="O1169" t="s">
        <v>9820</v>
      </c>
      <c r="P1169" t="s">
        <v>9821</v>
      </c>
      <c r="Q1169">
        <v>15</v>
      </c>
      <c r="R1169" t="s">
        <v>3397</v>
      </c>
      <c r="AE1169" t="s">
        <v>3394</v>
      </c>
      <c r="AK1169" t="s">
        <v>3394</v>
      </c>
      <c r="AL1169" t="s">
        <v>3394</v>
      </c>
      <c r="AM1169" t="s">
        <v>3394</v>
      </c>
      <c r="AN1169" t="s">
        <v>3394</v>
      </c>
      <c r="AO1169" t="s">
        <v>4195</v>
      </c>
      <c r="AP1169" t="s">
        <v>4195</v>
      </c>
      <c r="AQ1169" t="s">
        <v>4195</v>
      </c>
      <c r="AR1169" t="s">
        <v>4195</v>
      </c>
      <c r="AS1169" t="s">
        <v>3394</v>
      </c>
      <c r="AT1169" t="s">
        <v>3394</v>
      </c>
      <c r="AU1169" t="s">
        <v>3394</v>
      </c>
      <c r="AV1169" t="s">
        <v>3394</v>
      </c>
      <c r="AW1169" t="s">
        <v>3394</v>
      </c>
      <c r="AX1169" t="s">
        <v>3394</v>
      </c>
      <c r="AZ1169" t="s">
        <v>3394</v>
      </c>
    </row>
    <row r="1170" spans="1:52" x14ac:dyDescent="0.3">
      <c r="A1170" s="1" t="s">
        <v>927</v>
      </c>
      <c r="B1170" t="s">
        <v>928</v>
      </c>
      <c r="C1170" t="s">
        <v>719</v>
      </c>
      <c r="D1170" t="s">
        <v>68</v>
      </c>
      <c r="E1170" t="s">
        <v>929</v>
      </c>
      <c r="F1170" t="s">
        <v>3393</v>
      </c>
      <c r="G1170" t="s">
        <v>3393</v>
      </c>
      <c r="H1170" t="s">
        <v>3393</v>
      </c>
      <c r="I1170" t="s">
        <v>10586</v>
      </c>
      <c r="J1170" t="s">
        <v>3395</v>
      </c>
      <c r="K1170" t="s">
        <v>4195</v>
      </c>
      <c r="L1170" t="s">
        <v>3396</v>
      </c>
      <c r="M1170" t="s">
        <v>58</v>
      </c>
      <c r="N1170" t="s">
        <v>68</v>
      </c>
      <c r="O1170" t="s">
        <v>9820</v>
      </c>
      <c r="P1170" t="s">
        <v>9862</v>
      </c>
      <c r="Q1170">
        <v>20</v>
      </c>
      <c r="R1170" t="s">
        <v>5633</v>
      </c>
      <c r="AE1170" t="s">
        <v>3394</v>
      </c>
      <c r="AK1170" t="s">
        <v>3394</v>
      </c>
      <c r="AL1170" t="s">
        <v>3394</v>
      </c>
      <c r="AM1170" t="s">
        <v>4195</v>
      </c>
      <c r="AN1170" t="s">
        <v>3394</v>
      </c>
      <c r="AO1170" t="s">
        <v>3394</v>
      </c>
      <c r="AP1170" t="s">
        <v>4195</v>
      </c>
      <c r="AQ1170" t="s">
        <v>4195</v>
      </c>
      <c r="AR1170" t="s">
        <v>4195</v>
      </c>
      <c r="AS1170" t="s">
        <v>3394</v>
      </c>
      <c r="AT1170" t="s">
        <v>3394</v>
      </c>
      <c r="AU1170" t="s">
        <v>3394</v>
      </c>
      <c r="AV1170" t="s">
        <v>3394</v>
      </c>
      <c r="AW1170" t="s">
        <v>3394</v>
      </c>
      <c r="AX1170" t="s">
        <v>3394</v>
      </c>
      <c r="AZ1170" t="s">
        <v>3394</v>
      </c>
    </row>
    <row r="1171" spans="1:52" x14ac:dyDescent="0.3">
      <c r="A1171" s="1" t="s">
        <v>3045</v>
      </c>
      <c r="B1171" t="s">
        <v>3046</v>
      </c>
      <c r="C1171" t="s">
        <v>277</v>
      </c>
      <c r="D1171" t="s">
        <v>4307</v>
      </c>
      <c r="E1171" t="s">
        <v>3047</v>
      </c>
      <c r="F1171" t="s">
        <v>3393</v>
      </c>
      <c r="G1171" t="s">
        <v>3394</v>
      </c>
      <c r="H1171" t="s">
        <v>3393</v>
      </c>
      <c r="I1171" t="s">
        <v>5754</v>
      </c>
      <c r="J1171" t="s">
        <v>3395</v>
      </c>
      <c r="K1171" t="s">
        <v>3394</v>
      </c>
      <c r="L1171" t="s">
        <v>3396</v>
      </c>
      <c r="M1171" t="s">
        <v>9820</v>
      </c>
      <c r="N1171" t="s">
        <v>9820</v>
      </c>
      <c r="O1171" t="s">
        <v>9820</v>
      </c>
      <c r="P1171" t="s">
        <v>9821</v>
      </c>
      <c r="Q1171">
        <v>1</v>
      </c>
      <c r="R1171" t="s">
        <v>5671</v>
      </c>
      <c r="AC1171" t="s">
        <v>4345</v>
      </c>
      <c r="AE1171" t="s">
        <v>3394</v>
      </c>
      <c r="AK1171" t="s">
        <v>3394</v>
      </c>
      <c r="AL1171" t="s">
        <v>3394</v>
      </c>
      <c r="AM1171" t="s">
        <v>4195</v>
      </c>
      <c r="AN1171" t="s">
        <v>3394</v>
      </c>
      <c r="AO1171" t="s">
        <v>3394</v>
      </c>
      <c r="AP1171" t="s">
        <v>4195</v>
      </c>
      <c r="AQ1171" t="s">
        <v>4195</v>
      </c>
      <c r="AR1171" t="s">
        <v>4195</v>
      </c>
      <c r="AS1171" t="s">
        <v>3394</v>
      </c>
      <c r="AT1171" t="s">
        <v>3394</v>
      </c>
      <c r="AU1171" t="s">
        <v>3394</v>
      </c>
      <c r="AV1171" t="s">
        <v>3394</v>
      </c>
      <c r="AW1171" t="s">
        <v>3394</v>
      </c>
      <c r="AX1171" t="s">
        <v>3394</v>
      </c>
      <c r="AZ1171" t="s">
        <v>3394</v>
      </c>
    </row>
    <row r="1172" spans="1:52" x14ac:dyDescent="0.3">
      <c r="A1172" s="1" t="s">
        <v>1290</v>
      </c>
      <c r="B1172" t="s">
        <v>1291</v>
      </c>
      <c r="C1172" t="s">
        <v>719</v>
      </c>
      <c r="D1172" t="s">
        <v>68</v>
      </c>
      <c r="E1172" t="s">
        <v>1292</v>
      </c>
      <c r="F1172" t="s">
        <v>3393</v>
      </c>
      <c r="G1172" t="s">
        <v>3393</v>
      </c>
      <c r="H1172" t="s">
        <v>3393</v>
      </c>
      <c r="I1172" t="s">
        <v>10587</v>
      </c>
      <c r="J1172" t="s">
        <v>3395</v>
      </c>
      <c r="K1172" t="s">
        <v>4342</v>
      </c>
      <c r="L1172" t="s">
        <v>3396</v>
      </c>
      <c r="M1172" t="s">
        <v>11367</v>
      </c>
      <c r="N1172" t="s">
        <v>11370</v>
      </c>
      <c r="O1172" t="s">
        <v>9836</v>
      </c>
      <c r="P1172" t="s">
        <v>9862</v>
      </c>
      <c r="Q1172">
        <v>21</v>
      </c>
      <c r="R1172" t="s">
        <v>5671</v>
      </c>
      <c r="AE1172" t="s">
        <v>3394</v>
      </c>
      <c r="AK1172" t="s">
        <v>3394</v>
      </c>
      <c r="AL1172" t="s">
        <v>3394</v>
      </c>
      <c r="AM1172" t="s">
        <v>4195</v>
      </c>
      <c r="AN1172" t="s">
        <v>3394</v>
      </c>
      <c r="AO1172" t="s">
        <v>3394</v>
      </c>
      <c r="AP1172" t="s">
        <v>3394</v>
      </c>
      <c r="AQ1172" t="s">
        <v>3394</v>
      </c>
      <c r="AR1172" t="s">
        <v>4195</v>
      </c>
      <c r="AS1172" t="s">
        <v>3394</v>
      </c>
      <c r="AT1172" t="s">
        <v>3394</v>
      </c>
      <c r="AU1172" t="s">
        <v>3394</v>
      </c>
      <c r="AV1172" t="s">
        <v>3394</v>
      </c>
      <c r="AW1172" t="s">
        <v>3394</v>
      </c>
      <c r="AX1172" t="s">
        <v>3394</v>
      </c>
      <c r="AZ1172" t="s">
        <v>3394</v>
      </c>
    </row>
    <row r="1173" spans="1:52" x14ac:dyDescent="0.3">
      <c r="A1173" s="1" t="s">
        <v>392</v>
      </c>
      <c r="B1173" t="s">
        <v>393</v>
      </c>
      <c r="C1173" t="s">
        <v>3963</v>
      </c>
      <c r="D1173" t="s">
        <v>3964</v>
      </c>
      <c r="E1173" t="s">
        <v>394</v>
      </c>
      <c r="F1173" t="s">
        <v>3393</v>
      </c>
      <c r="G1173" t="s">
        <v>3394</v>
      </c>
      <c r="H1173" t="s">
        <v>3393</v>
      </c>
      <c r="I1173" t="s">
        <v>3395</v>
      </c>
      <c r="J1173" t="s">
        <v>3395</v>
      </c>
      <c r="K1173" t="s">
        <v>3394</v>
      </c>
      <c r="L1173" t="s">
        <v>3965</v>
      </c>
      <c r="M1173" t="s">
        <v>3964</v>
      </c>
      <c r="N1173" t="s">
        <v>3964</v>
      </c>
      <c r="O1173" t="s">
        <v>9836</v>
      </c>
      <c r="P1173" t="s">
        <v>9821</v>
      </c>
      <c r="Q1173">
        <v>1</v>
      </c>
      <c r="R1173" t="s">
        <v>3397</v>
      </c>
      <c r="AC1173" t="s">
        <v>4345</v>
      </c>
      <c r="AE1173" t="s">
        <v>3394</v>
      </c>
      <c r="AK1173" t="s">
        <v>3394</v>
      </c>
      <c r="AM1173" t="s">
        <v>3394</v>
      </c>
      <c r="AN1173" t="s">
        <v>3394</v>
      </c>
      <c r="AO1173" t="s">
        <v>3394</v>
      </c>
      <c r="AP1173" t="s">
        <v>3394</v>
      </c>
      <c r="AQ1173" t="s">
        <v>3394</v>
      </c>
      <c r="AR1173" t="s">
        <v>3394</v>
      </c>
      <c r="AS1173" t="s">
        <v>3394</v>
      </c>
      <c r="AT1173" t="s">
        <v>3394</v>
      </c>
      <c r="AU1173" t="s">
        <v>3394</v>
      </c>
      <c r="AV1173" t="s">
        <v>3394</v>
      </c>
      <c r="AW1173" t="s">
        <v>3394</v>
      </c>
      <c r="AX1173" t="s">
        <v>3394</v>
      </c>
      <c r="AZ1173" t="s">
        <v>3393</v>
      </c>
    </row>
    <row r="1174" spans="1:52" x14ac:dyDescent="0.3">
      <c r="A1174" s="1" t="s">
        <v>395</v>
      </c>
      <c r="B1174" t="s">
        <v>396</v>
      </c>
      <c r="C1174" t="s">
        <v>3963</v>
      </c>
      <c r="D1174" t="s">
        <v>3964</v>
      </c>
      <c r="E1174" t="s">
        <v>397</v>
      </c>
      <c r="F1174" t="s">
        <v>3393</v>
      </c>
      <c r="G1174" t="s">
        <v>3394</v>
      </c>
      <c r="H1174" t="s">
        <v>3393</v>
      </c>
      <c r="I1174" t="s">
        <v>3395</v>
      </c>
      <c r="J1174" t="s">
        <v>3395</v>
      </c>
      <c r="K1174" t="s">
        <v>3394</v>
      </c>
      <c r="L1174" t="s">
        <v>3965</v>
      </c>
      <c r="M1174" t="s">
        <v>3964</v>
      </c>
      <c r="N1174" t="s">
        <v>3964</v>
      </c>
      <c r="O1174" t="s">
        <v>9836</v>
      </c>
      <c r="P1174" t="s">
        <v>9821</v>
      </c>
      <c r="Q1174">
        <v>1</v>
      </c>
      <c r="R1174" t="s">
        <v>3397</v>
      </c>
      <c r="AC1174" t="s">
        <v>4345</v>
      </c>
      <c r="AE1174" t="s">
        <v>3394</v>
      </c>
      <c r="AK1174" t="s">
        <v>3394</v>
      </c>
      <c r="AM1174" t="s">
        <v>3394</v>
      </c>
      <c r="AN1174" t="s">
        <v>3394</v>
      </c>
      <c r="AO1174" t="s">
        <v>3394</v>
      </c>
      <c r="AP1174" t="s">
        <v>3394</v>
      </c>
      <c r="AQ1174" t="s">
        <v>3394</v>
      </c>
      <c r="AR1174" t="s">
        <v>3394</v>
      </c>
      <c r="AS1174" t="s">
        <v>3394</v>
      </c>
      <c r="AT1174" t="s">
        <v>3394</v>
      </c>
      <c r="AU1174" t="s">
        <v>3394</v>
      </c>
      <c r="AV1174" t="s">
        <v>3394</v>
      </c>
      <c r="AW1174" t="s">
        <v>3394</v>
      </c>
      <c r="AX1174" t="s">
        <v>3394</v>
      </c>
      <c r="AZ1174" t="s">
        <v>3393</v>
      </c>
    </row>
    <row r="1175" spans="1:52" x14ac:dyDescent="0.3">
      <c r="A1175" s="1" t="s">
        <v>414</v>
      </c>
      <c r="B1175" t="s">
        <v>415</v>
      </c>
      <c r="C1175" t="s">
        <v>3963</v>
      </c>
      <c r="D1175" t="s">
        <v>3964</v>
      </c>
      <c r="E1175" t="s">
        <v>416</v>
      </c>
      <c r="F1175" t="s">
        <v>3393</v>
      </c>
      <c r="G1175" t="s">
        <v>3394</v>
      </c>
      <c r="H1175" t="s">
        <v>3393</v>
      </c>
      <c r="I1175" t="s">
        <v>3395</v>
      </c>
      <c r="J1175" t="s">
        <v>3395</v>
      </c>
      <c r="K1175" t="s">
        <v>3394</v>
      </c>
      <c r="L1175" t="s">
        <v>3965</v>
      </c>
      <c r="M1175" t="s">
        <v>3964</v>
      </c>
      <c r="N1175" t="s">
        <v>3964</v>
      </c>
      <c r="O1175" t="s">
        <v>9836</v>
      </c>
      <c r="P1175" t="s">
        <v>9821</v>
      </c>
      <c r="Q1175">
        <v>1</v>
      </c>
      <c r="R1175" t="s">
        <v>3397</v>
      </c>
      <c r="AC1175" t="s">
        <v>4345</v>
      </c>
      <c r="AE1175" t="s">
        <v>3394</v>
      </c>
      <c r="AK1175" t="s">
        <v>3394</v>
      </c>
      <c r="AM1175" t="s">
        <v>3394</v>
      </c>
      <c r="AN1175" t="s">
        <v>3394</v>
      </c>
      <c r="AO1175" t="s">
        <v>3394</v>
      </c>
      <c r="AP1175" t="s">
        <v>3394</v>
      </c>
      <c r="AQ1175" t="s">
        <v>3394</v>
      </c>
      <c r="AR1175" t="s">
        <v>3394</v>
      </c>
      <c r="AS1175" t="s">
        <v>3394</v>
      </c>
      <c r="AT1175" t="s">
        <v>3394</v>
      </c>
      <c r="AU1175" t="s">
        <v>3394</v>
      </c>
      <c r="AV1175" t="s">
        <v>3394</v>
      </c>
      <c r="AW1175" t="s">
        <v>3394</v>
      </c>
      <c r="AX1175" t="s">
        <v>3394</v>
      </c>
      <c r="AZ1175" t="s">
        <v>3393</v>
      </c>
    </row>
    <row r="1176" spans="1:52" x14ac:dyDescent="0.3">
      <c r="A1176" s="1" t="s">
        <v>420</v>
      </c>
      <c r="B1176" t="s">
        <v>421</v>
      </c>
      <c r="C1176" t="s">
        <v>3963</v>
      </c>
      <c r="D1176" t="s">
        <v>3964</v>
      </c>
      <c r="E1176" t="s">
        <v>422</v>
      </c>
      <c r="F1176" t="s">
        <v>3393</v>
      </c>
      <c r="G1176" t="s">
        <v>3394</v>
      </c>
      <c r="H1176" t="s">
        <v>3393</v>
      </c>
      <c r="I1176" t="s">
        <v>3395</v>
      </c>
      <c r="J1176" t="s">
        <v>3395</v>
      </c>
      <c r="K1176" t="s">
        <v>3394</v>
      </c>
      <c r="L1176" t="s">
        <v>3965</v>
      </c>
      <c r="M1176" t="s">
        <v>3964</v>
      </c>
      <c r="N1176" t="s">
        <v>3964</v>
      </c>
      <c r="O1176" t="s">
        <v>9836</v>
      </c>
      <c r="P1176" t="s">
        <v>9821</v>
      </c>
      <c r="Q1176">
        <v>1</v>
      </c>
      <c r="R1176" t="s">
        <v>3397</v>
      </c>
      <c r="AC1176" t="s">
        <v>4345</v>
      </c>
      <c r="AE1176" t="s">
        <v>3394</v>
      </c>
      <c r="AK1176" t="s">
        <v>3394</v>
      </c>
      <c r="AM1176" t="s">
        <v>3394</v>
      </c>
      <c r="AN1176" t="s">
        <v>3394</v>
      </c>
      <c r="AO1176" t="s">
        <v>3394</v>
      </c>
      <c r="AP1176" t="s">
        <v>3394</v>
      </c>
      <c r="AQ1176" t="s">
        <v>3394</v>
      </c>
      <c r="AR1176" t="s">
        <v>3394</v>
      </c>
      <c r="AS1176" t="s">
        <v>3394</v>
      </c>
      <c r="AT1176" t="s">
        <v>3394</v>
      </c>
      <c r="AU1176" t="s">
        <v>3394</v>
      </c>
      <c r="AV1176" t="s">
        <v>3394</v>
      </c>
      <c r="AW1176" t="s">
        <v>3394</v>
      </c>
      <c r="AX1176" t="s">
        <v>3394</v>
      </c>
      <c r="AZ1176" t="s">
        <v>3393</v>
      </c>
    </row>
    <row r="1177" spans="1:52" x14ac:dyDescent="0.3">
      <c r="A1177" s="1" t="s">
        <v>10588</v>
      </c>
      <c r="B1177" t="s">
        <v>10589</v>
      </c>
      <c r="C1177" t="s">
        <v>1311</v>
      </c>
      <c r="D1177" t="s">
        <v>5857</v>
      </c>
      <c r="E1177" t="s">
        <v>10590</v>
      </c>
      <c r="F1177" t="s">
        <v>3394</v>
      </c>
      <c r="G1177" t="s">
        <v>3393</v>
      </c>
      <c r="H1177" t="s">
        <v>3393</v>
      </c>
      <c r="I1177" t="s">
        <v>10591</v>
      </c>
      <c r="J1177" t="s">
        <v>3395</v>
      </c>
      <c r="K1177" t="s">
        <v>3394</v>
      </c>
      <c r="L1177" t="s">
        <v>3396</v>
      </c>
      <c r="M1177" t="s">
        <v>68</v>
      </c>
      <c r="N1177" t="s">
        <v>5857</v>
      </c>
      <c r="O1177" t="s">
        <v>9836</v>
      </c>
      <c r="P1177" t="s">
        <v>4518</v>
      </c>
      <c r="Q1177">
        <v>1</v>
      </c>
      <c r="R1177" t="s">
        <v>3397</v>
      </c>
      <c r="AE1177" t="s">
        <v>3394</v>
      </c>
      <c r="AK1177" t="s">
        <v>3394</v>
      </c>
      <c r="AL1177" t="s">
        <v>3394</v>
      </c>
      <c r="AM1177" t="s">
        <v>3394</v>
      </c>
      <c r="AN1177" t="s">
        <v>3394</v>
      </c>
      <c r="AO1177" t="s">
        <v>3394</v>
      </c>
      <c r="AP1177" t="s">
        <v>3394</v>
      </c>
      <c r="AQ1177" t="s">
        <v>3394</v>
      </c>
      <c r="AR1177" t="s">
        <v>3394</v>
      </c>
      <c r="AS1177" t="s">
        <v>3394</v>
      </c>
      <c r="AT1177" t="s">
        <v>3394</v>
      </c>
      <c r="AU1177" t="s">
        <v>3394</v>
      </c>
      <c r="AV1177" t="s">
        <v>3394</v>
      </c>
      <c r="AW1177" t="s">
        <v>3394</v>
      </c>
      <c r="AX1177" t="s">
        <v>3394</v>
      </c>
      <c r="AZ1177" t="s">
        <v>3393</v>
      </c>
    </row>
    <row r="1178" spans="1:52" x14ac:dyDescent="0.3">
      <c r="A1178" s="1" t="s">
        <v>10592</v>
      </c>
      <c r="B1178" t="s">
        <v>10593</v>
      </c>
      <c r="C1178" t="s">
        <v>1311</v>
      </c>
      <c r="D1178" t="s">
        <v>5857</v>
      </c>
      <c r="E1178" t="s">
        <v>10594</v>
      </c>
      <c r="F1178" t="s">
        <v>3394</v>
      </c>
      <c r="G1178" t="s">
        <v>3393</v>
      </c>
      <c r="H1178" t="s">
        <v>3393</v>
      </c>
      <c r="I1178" t="s">
        <v>10595</v>
      </c>
      <c r="J1178" t="s">
        <v>3395</v>
      </c>
      <c r="K1178" t="s">
        <v>3394</v>
      </c>
      <c r="L1178" t="s">
        <v>3396</v>
      </c>
      <c r="M1178" t="s">
        <v>68</v>
      </c>
      <c r="N1178" t="s">
        <v>5857</v>
      </c>
      <c r="O1178" t="s">
        <v>9836</v>
      </c>
      <c r="P1178" t="s">
        <v>4518</v>
      </c>
      <c r="Q1178">
        <v>1</v>
      </c>
      <c r="R1178" t="s">
        <v>3397</v>
      </c>
      <c r="AE1178" t="s">
        <v>3394</v>
      </c>
      <c r="AK1178" t="s">
        <v>3394</v>
      </c>
      <c r="AL1178" t="s">
        <v>3394</v>
      </c>
      <c r="AM1178" t="s">
        <v>3394</v>
      </c>
      <c r="AN1178" t="s">
        <v>3394</v>
      </c>
      <c r="AO1178" t="s">
        <v>3394</v>
      </c>
      <c r="AP1178" t="s">
        <v>3394</v>
      </c>
      <c r="AQ1178" t="s">
        <v>3394</v>
      </c>
      <c r="AR1178" t="s">
        <v>3394</v>
      </c>
      <c r="AS1178" t="s">
        <v>3394</v>
      </c>
      <c r="AT1178" t="s">
        <v>3394</v>
      </c>
      <c r="AU1178" t="s">
        <v>3394</v>
      </c>
      <c r="AV1178" t="s">
        <v>3394</v>
      </c>
      <c r="AW1178" t="s">
        <v>3394</v>
      </c>
      <c r="AX1178" t="s">
        <v>3394</v>
      </c>
      <c r="AZ1178" t="s">
        <v>3393</v>
      </c>
    </row>
    <row r="1179" spans="1:52" x14ac:dyDescent="0.3">
      <c r="A1179" s="1" t="s">
        <v>10596</v>
      </c>
      <c r="B1179" t="s">
        <v>10597</v>
      </c>
      <c r="C1179" t="s">
        <v>1311</v>
      </c>
      <c r="D1179" t="s">
        <v>5857</v>
      </c>
      <c r="E1179" t="s">
        <v>10598</v>
      </c>
      <c r="F1179" t="s">
        <v>3394</v>
      </c>
      <c r="G1179" t="s">
        <v>3393</v>
      </c>
      <c r="H1179" t="s">
        <v>3393</v>
      </c>
      <c r="I1179" t="s">
        <v>10599</v>
      </c>
      <c r="J1179" t="s">
        <v>3395</v>
      </c>
      <c r="K1179" t="s">
        <v>3394</v>
      </c>
      <c r="L1179" t="s">
        <v>3396</v>
      </c>
      <c r="M1179" t="s">
        <v>68</v>
      </c>
      <c r="N1179" t="s">
        <v>5857</v>
      </c>
      <c r="O1179" t="s">
        <v>9836</v>
      </c>
      <c r="P1179" t="s">
        <v>4518</v>
      </c>
      <c r="Q1179">
        <v>1</v>
      </c>
      <c r="R1179" t="s">
        <v>3397</v>
      </c>
      <c r="AE1179" t="s">
        <v>3394</v>
      </c>
      <c r="AK1179" t="s">
        <v>3394</v>
      </c>
      <c r="AL1179" t="s">
        <v>3394</v>
      </c>
      <c r="AM1179" t="s">
        <v>3394</v>
      </c>
      <c r="AN1179" t="s">
        <v>3394</v>
      </c>
      <c r="AO1179" t="s">
        <v>3394</v>
      </c>
      <c r="AP1179" t="s">
        <v>3394</v>
      </c>
      <c r="AQ1179" t="s">
        <v>3394</v>
      </c>
      <c r="AR1179" t="s">
        <v>3394</v>
      </c>
      <c r="AS1179" t="s">
        <v>3394</v>
      </c>
      <c r="AT1179" t="s">
        <v>3394</v>
      </c>
      <c r="AU1179" t="s">
        <v>3394</v>
      </c>
      <c r="AV1179" t="s">
        <v>3394</v>
      </c>
      <c r="AW1179" t="s">
        <v>3394</v>
      </c>
      <c r="AX1179" t="s">
        <v>3394</v>
      </c>
      <c r="AZ1179" t="s">
        <v>3393</v>
      </c>
    </row>
    <row r="1180" spans="1:52" x14ac:dyDescent="0.3">
      <c r="A1180" s="1" t="s">
        <v>1953</v>
      </c>
      <c r="B1180" t="s">
        <v>1954</v>
      </c>
      <c r="C1180" t="s">
        <v>492</v>
      </c>
      <c r="D1180" t="s">
        <v>69</v>
      </c>
      <c r="E1180" t="s">
        <v>1955</v>
      </c>
      <c r="F1180" t="s">
        <v>3393</v>
      </c>
      <c r="G1180" t="s">
        <v>3394</v>
      </c>
      <c r="H1180" t="s">
        <v>3393</v>
      </c>
      <c r="I1180" t="s">
        <v>5889</v>
      </c>
      <c r="J1180" t="s">
        <v>3395</v>
      </c>
      <c r="K1180" t="s">
        <v>3394</v>
      </c>
      <c r="L1180" t="s">
        <v>3965</v>
      </c>
      <c r="M1180" t="s">
        <v>9820</v>
      </c>
      <c r="N1180" t="s">
        <v>9820</v>
      </c>
      <c r="O1180" t="s">
        <v>9820</v>
      </c>
      <c r="P1180" t="s">
        <v>9821</v>
      </c>
      <c r="Q1180">
        <v>1</v>
      </c>
      <c r="R1180" t="s">
        <v>3397</v>
      </c>
      <c r="AC1180" t="s">
        <v>4345</v>
      </c>
      <c r="AE1180" t="s">
        <v>3394</v>
      </c>
      <c r="AK1180" t="s">
        <v>3394</v>
      </c>
      <c r="AM1180" t="s">
        <v>3394</v>
      </c>
      <c r="AN1180" t="s">
        <v>3394</v>
      </c>
      <c r="AO1180" t="s">
        <v>3394</v>
      </c>
      <c r="AP1180" t="s">
        <v>3394</v>
      </c>
      <c r="AQ1180" t="s">
        <v>3394</v>
      </c>
      <c r="AR1180" t="s">
        <v>3394</v>
      </c>
      <c r="AS1180" t="s">
        <v>3394</v>
      </c>
      <c r="AT1180" t="s">
        <v>3394</v>
      </c>
      <c r="AU1180" t="s">
        <v>3394</v>
      </c>
      <c r="AV1180" t="s">
        <v>3394</v>
      </c>
      <c r="AW1180" t="s">
        <v>3394</v>
      </c>
      <c r="AX1180" t="s">
        <v>3394</v>
      </c>
      <c r="AZ1180" t="s">
        <v>3393</v>
      </c>
    </row>
    <row r="1181" spans="1:52" x14ac:dyDescent="0.3">
      <c r="A1181" s="1" t="s">
        <v>2011</v>
      </c>
      <c r="B1181" t="s">
        <v>2012</v>
      </c>
      <c r="C1181" t="s">
        <v>492</v>
      </c>
      <c r="D1181" t="s">
        <v>69</v>
      </c>
      <c r="E1181" t="s">
        <v>2013</v>
      </c>
      <c r="F1181" t="s">
        <v>3393</v>
      </c>
      <c r="G1181" t="s">
        <v>3393</v>
      </c>
      <c r="H1181" t="s">
        <v>3393</v>
      </c>
      <c r="I1181" t="s">
        <v>11371</v>
      </c>
      <c r="J1181" t="s">
        <v>3395</v>
      </c>
      <c r="K1181" t="s">
        <v>4342</v>
      </c>
      <c r="L1181" t="s">
        <v>3396</v>
      </c>
      <c r="M1181" t="s">
        <v>69</v>
      </c>
      <c r="N1181" t="s">
        <v>69</v>
      </c>
      <c r="O1181" t="s">
        <v>9836</v>
      </c>
      <c r="P1181" t="s">
        <v>9862</v>
      </c>
      <c r="Q1181">
        <v>325</v>
      </c>
      <c r="R1181" t="s">
        <v>3397</v>
      </c>
      <c r="AE1181" t="s">
        <v>3394</v>
      </c>
      <c r="AK1181" t="s">
        <v>3394</v>
      </c>
      <c r="AL1181" t="s">
        <v>3394</v>
      </c>
      <c r="AM1181" t="s">
        <v>3394</v>
      </c>
      <c r="AN1181" t="s">
        <v>3394</v>
      </c>
      <c r="AO1181" t="s">
        <v>3394</v>
      </c>
      <c r="AP1181" t="s">
        <v>3394</v>
      </c>
      <c r="AQ1181" t="s">
        <v>3394</v>
      </c>
      <c r="AR1181" t="s">
        <v>3394</v>
      </c>
      <c r="AS1181" t="s">
        <v>3394</v>
      </c>
      <c r="AT1181" t="s">
        <v>3394</v>
      </c>
      <c r="AU1181" t="s">
        <v>3394</v>
      </c>
      <c r="AV1181" t="s">
        <v>3394</v>
      </c>
      <c r="AW1181" t="s">
        <v>3394</v>
      </c>
      <c r="AX1181" t="s">
        <v>3394</v>
      </c>
      <c r="AZ1181" t="s">
        <v>3393</v>
      </c>
    </row>
    <row r="1182" spans="1:52" x14ac:dyDescent="0.3">
      <c r="A1182" s="1" t="s">
        <v>2014</v>
      </c>
      <c r="B1182" t="s">
        <v>2015</v>
      </c>
      <c r="C1182" t="s">
        <v>492</v>
      </c>
      <c r="D1182" t="s">
        <v>69</v>
      </c>
      <c r="E1182" t="s">
        <v>2016</v>
      </c>
      <c r="F1182" t="s">
        <v>3393</v>
      </c>
      <c r="G1182" t="s">
        <v>3393</v>
      </c>
      <c r="H1182" t="s">
        <v>3393</v>
      </c>
      <c r="I1182" t="s">
        <v>9894</v>
      </c>
      <c r="J1182" t="s">
        <v>3395</v>
      </c>
      <c r="K1182" t="s">
        <v>3394</v>
      </c>
      <c r="L1182" t="s">
        <v>3396</v>
      </c>
      <c r="M1182" t="s">
        <v>69</v>
      </c>
      <c r="N1182" t="s">
        <v>69</v>
      </c>
      <c r="O1182" t="s">
        <v>9836</v>
      </c>
      <c r="P1182" t="s">
        <v>9862</v>
      </c>
      <c r="Q1182">
        <v>500</v>
      </c>
      <c r="R1182" t="s">
        <v>3397</v>
      </c>
      <c r="AE1182" t="s">
        <v>3394</v>
      </c>
      <c r="AK1182" t="s">
        <v>3394</v>
      </c>
      <c r="AL1182" t="s">
        <v>3394</v>
      </c>
      <c r="AM1182" t="s">
        <v>3394</v>
      </c>
      <c r="AN1182" t="s">
        <v>3394</v>
      </c>
      <c r="AO1182" t="s">
        <v>3394</v>
      </c>
      <c r="AP1182" t="s">
        <v>3394</v>
      </c>
      <c r="AQ1182" t="s">
        <v>3394</v>
      </c>
      <c r="AR1182" t="s">
        <v>3394</v>
      </c>
      <c r="AS1182" t="s">
        <v>3394</v>
      </c>
      <c r="AT1182" t="s">
        <v>3394</v>
      </c>
      <c r="AU1182" t="s">
        <v>3394</v>
      </c>
      <c r="AV1182" t="s">
        <v>3394</v>
      </c>
      <c r="AW1182" t="s">
        <v>3394</v>
      </c>
      <c r="AX1182" t="s">
        <v>3394</v>
      </c>
      <c r="AZ1182" t="s">
        <v>3393</v>
      </c>
    </row>
    <row r="1183" spans="1:52" x14ac:dyDescent="0.3">
      <c r="A1183" s="1" t="s">
        <v>2071</v>
      </c>
      <c r="B1183" t="s">
        <v>10600</v>
      </c>
      <c r="C1183" t="s">
        <v>492</v>
      </c>
      <c r="D1183" t="s">
        <v>69</v>
      </c>
      <c r="E1183" t="s">
        <v>2073</v>
      </c>
      <c r="F1183" t="s">
        <v>3393</v>
      </c>
      <c r="G1183" t="s">
        <v>3393</v>
      </c>
      <c r="H1183" t="s">
        <v>3393</v>
      </c>
      <c r="I1183" t="s">
        <v>11372</v>
      </c>
      <c r="J1183" t="s">
        <v>3395</v>
      </c>
      <c r="K1183" t="s">
        <v>3394</v>
      </c>
      <c r="L1183" t="s">
        <v>3396</v>
      </c>
      <c r="M1183" t="s">
        <v>69</v>
      </c>
      <c r="N1183" t="s">
        <v>69</v>
      </c>
      <c r="O1183" t="s">
        <v>9836</v>
      </c>
      <c r="P1183" t="s">
        <v>9862</v>
      </c>
      <c r="Q1183">
        <v>500</v>
      </c>
      <c r="R1183" t="s">
        <v>3397</v>
      </c>
      <c r="AE1183" t="s">
        <v>3394</v>
      </c>
      <c r="AK1183" t="s">
        <v>3394</v>
      </c>
      <c r="AL1183" t="s">
        <v>3394</v>
      </c>
      <c r="AM1183" t="s">
        <v>3394</v>
      </c>
      <c r="AN1183" t="s">
        <v>3394</v>
      </c>
      <c r="AO1183" t="s">
        <v>3394</v>
      </c>
      <c r="AP1183" t="s">
        <v>3394</v>
      </c>
      <c r="AQ1183" t="s">
        <v>3394</v>
      </c>
      <c r="AR1183" t="s">
        <v>3394</v>
      </c>
      <c r="AS1183" t="s">
        <v>3394</v>
      </c>
      <c r="AT1183" t="s">
        <v>3394</v>
      </c>
      <c r="AU1183" t="s">
        <v>3394</v>
      </c>
      <c r="AV1183" t="s">
        <v>3394</v>
      </c>
      <c r="AW1183" t="s">
        <v>3394</v>
      </c>
      <c r="AX1183" t="s">
        <v>3394</v>
      </c>
      <c r="AZ1183" t="s">
        <v>3393</v>
      </c>
    </row>
    <row r="1184" spans="1:52" x14ac:dyDescent="0.3">
      <c r="A1184" s="1" t="s">
        <v>2119</v>
      </c>
      <c r="B1184" t="s">
        <v>2120</v>
      </c>
      <c r="C1184" t="s">
        <v>492</v>
      </c>
      <c r="D1184" t="s">
        <v>69</v>
      </c>
      <c r="E1184" t="s">
        <v>2121</v>
      </c>
      <c r="F1184" t="s">
        <v>3393</v>
      </c>
      <c r="G1184" t="s">
        <v>3394</v>
      </c>
      <c r="H1184" t="s">
        <v>3393</v>
      </c>
      <c r="I1184" t="s">
        <v>9895</v>
      </c>
      <c r="J1184" t="s">
        <v>3395</v>
      </c>
      <c r="K1184" t="s">
        <v>3394</v>
      </c>
      <c r="L1184" t="s">
        <v>3396</v>
      </c>
      <c r="M1184" t="s">
        <v>69</v>
      </c>
      <c r="N1184" t="s">
        <v>69</v>
      </c>
      <c r="O1184" t="s">
        <v>9836</v>
      </c>
      <c r="P1184" t="s">
        <v>9862</v>
      </c>
      <c r="Q1184">
        <v>100</v>
      </c>
      <c r="R1184" t="s">
        <v>3397</v>
      </c>
      <c r="AE1184" t="s">
        <v>3394</v>
      </c>
      <c r="AK1184" t="s">
        <v>3394</v>
      </c>
      <c r="AL1184" t="s">
        <v>3394</v>
      </c>
      <c r="AM1184" t="s">
        <v>3394</v>
      </c>
      <c r="AN1184" t="s">
        <v>3394</v>
      </c>
      <c r="AO1184" t="s">
        <v>3394</v>
      </c>
      <c r="AP1184" t="s">
        <v>3394</v>
      </c>
      <c r="AQ1184" t="s">
        <v>3394</v>
      </c>
      <c r="AR1184" t="s">
        <v>3394</v>
      </c>
      <c r="AS1184" t="s">
        <v>3394</v>
      </c>
      <c r="AT1184" t="s">
        <v>3394</v>
      </c>
      <c r="AU1184" t="s">
        <v>3394</v>
      </c>
      <c r="AV1184" t="s">
        <v>3394</v>
      </c>
      <c r="AW1184" t="s">
        <v>3394</v>
      </c>
      <c r="AX1184" t="s">
        <v>3394</v>
      </c>
      <c r="AZ1184" t="s">
        <v>3393</v>
      </c>
    </row>
    <row r="1185" spans="1:52" x14ac:dyDescent="0.3">
      <c r="A1185" s="1" t="s">
        <v>2375</v>
      </c>
      <c r="B1185" t="s">
        <v>2376</v>
      </c>
      <c r="C1185" t="s">
        <v>1517</v>
      </c>
      <c r="D1185" t="s">
        <v>5908</v>
      </c>
      <c r="E1185" t="s">
        <v>2377</v>
      </c>
      <c r="F1185" t="s">
        <v>3393</v>
      </c>
      <c r="G1185" t="s">
        <v>3394</v>
      </c>
      <c r="H1185" t="s">
        <v>3393</v>
      </c>
      <c r="I1185" t="s">
        <v>3395</v>
      </c>
      <c r="J1185" t="s">
        <v>3395</v>
      </c>
      <c r="K1185" t="s">
        <v>3394</v>
      </c>
      <c r="L1185" t="s">
        <v>3396</v>
      </c>
      <c r="M1185" t="s">
        <v>9820</v>
      </c>
      <c r="N1185" t="s">
        <v>9820</v>
      </c>
      <c r="O1185" t="s">
        <v>9820</v>
      </c>
      <c r="P1185" t="s">
        <v>9821</v>
      </c>
      <c r="Q1185">
        <v>1</v>
      </c>
      <c r="R1185" t="s">
        <v>3397</v>
      </c>
      <c r="AE1185" t="s">
        <v>3394</v>
      </c>
      <c r="AK1185" t="s">
        <v>3394</v>
      </c>
      <c r="AL1185" t="s">
        <v>3394</v>
      </c>
      <c r="AM1185" t="s">
        <v>3394</v>
      </c>
      <c r="AN1185" t="s">
        <v>3394</v>
      </c>
      <c r="AO1185" t="s">
        <v>3394</v>
      </c>
      <c r="AP1185" t="s">
        <v>3394</v>
      </c>
      <c r="AQ1185" t="s">
        <v>3394</v>
      </c>
      <c r="AR1185" t="s">
        <v>3394</v>
      </c>
      <c r="AS1185" t="s">
        <v>3394</v>
      </c>
      <c r="AT1185" t="s">
        <v>3394</v>
      </c>
      <c r="AU1185" t="s">
        <v>3394</v>
      </c>
      <c r="AV1185" t="s">
        <v>3394</v>
      </c>
      <c r="AW1185" t="s">
        <v>3394</v>
      </c>
      <c r="AX1185" t="s">
        <v>3394</v>
      </c>
      <c r="AZ1185" t="s">
        <v>3393</v>
      </c>
    </row>
    <row r="1186" spans="1:52" x14ac:dyDescent="0.3">
      <c r="A1186" s="1" t="s">
        <v>2387</v>
      </c>
      <c r="B1186" t="s">
        <v>2388</v>
      </c>
      <c r="C1186" t="s">
        <v>646</v>
      </c>
      <c r="D1186" t="s">
        <v>3392</v>
      </c>
      <c r="E1186" t="s">
        <v>2389</v>
      </c>
      <c r="F1186" t="s">
        <v>3393</v>
      </c>
      <c r="G1186" t="s">
        <v>3394</v>
      </c>
      <c r="H1186" t="s">
        <v>3393</v>
      </c>
      <c r="I1186" t="s">
        <v>9080</v>
      </c>
      <c r="J1186" t="s">
        <v>3395</v>
      </c>
      <c r="K1186" t="s">
        <v>3394</v>
      </c>
      <c r="L1186" t="s">
        <v>3396</v>
      </c>
      <c r="M1186" t="s">
        <v>3392</v>
      </c>
      <c r="N1186" t="s">
        <v>3392</v>
      </c>
      <c r="O1186" t="s">
        <v>9836</v>
      </c>
      <c r="P1186" t="s">
        <v>9837</v>
      </c>
      <c r="Q1186">
        <v>1</v>
      </c>
      <c r="R1186" t="s">
        <v>3397</v>
      </c>
      <c r="AE1186" t="s">
        <v>3394</v>
      </c>
      <c r="AK1186" t="s">
        <v>3394</v>
      </c>
      <c r="AL1186" t="s">
        <v>3394</v>
      </c>
      <c r="AM1186" t="s">
        <v>3394</v>
      </c>
      <c r="AN1186" t="s">
        <v>3394</v>
      </c>
      <c r="AO1186" t="s">
        <v>3394</v>
      </c>
      <c r="AP1186" t="s">
        <v>3394</v>
      </c>
      <c r="AQ1186" t="s">
        <v>3394</v>
      </c>
      <c r="AR1186" t="s">
        <v>3394</v>
      </c>
      <c r="AS1186" t="s">
        <v>3394</v>
      </c>
      <c r="AT1186" t="s">
        <v>3394</v>
      </c>
      <c r="AU1186" t="s">
        <v>3394</v>
      </c>
      <c r="AV1186" t="s">
        <v>3394</v>
      </c>
      <c r="AW1186" t="s">
        <v>3394</v>
      </c>
      <c r="AX1186" t="s">
        <v>3394</v>
      </c>
      <c r="AZ1186" t="s">
        <v>3393</v>
      </c>
    </row>
    <row r="1187" spans="1:52" x14ac:dyDescent="0.3">
      <c r="A1187" s="1" t="s">
        <v>9899</v>
      </c>
      <c r="B1187" t="s">
        <v>9900</v>
      </c>
      <c r="C1187" t="s">
        <v>492</v>
      </c>
      <c r="D1187" t="s">
        <v>69</v>
      </c>
      <c r="E1187" t="s">
        <v>9901</v>
      </c>
      <c r="F1187" t="s">
        <v>3393</v>
      </c>
      <c r="G1187" t="s">
        <v>3394</v>
      </c>
      <c r="H1187" t="s">
        <v>3393</v>
      </c>
      <c r="I1187" t="s">
        <v>10601</v>
      </c>
      <c r="J1187" t="s">
        <v>3395</v>
      </c>
      <c r="K1187" t="s">
        <v>4342</v>
      </c>
      <c r="L1187" t="s">
        <v>3965</v>
      </c>
      <c r="M1187" t="s">
        <v>69</v>
      </c>
      <c r="N1187" t="s">
        <v>69</v>
      </c>
      <c r="O1187" t="s">
        <v>9836</v>
      </c>
      <c r="P1187" t="s">
        <v>4518</v>
      </c>
      <c r="Q1187">
        <v>1000</v>
      </c>
      <c r="R1187" t="s">
        <v>3397</v>
      </c>
      <c r="AE1187" t="s">
        <v>3394</v>
      </c>
      <c r="AK1187" t="s">
        <v>3394</v>
      </c>
      <c r="AL1187" t="s">
        <v>3394</v>
      </c>
      <c r="AM1187" t="s">
        <v>3394</v>
      </c>
      <c r="AN1187" t="s">
        <v>3394</v>
      </c>
      <c r="AO1187" t="s">
        <v>3394</v>
      </c>
      <c r="AP1187" t="s">
        <v>3394</v>
      </c>
      <c r="AQ1187" t="s">
        <v>3394</v>
      </c>
      <c r="AR1187" t="s">
        <v>3394</v>
      </c>
      <c r="AS1187" t="s">
        <v>3394</v>
      </c>
      <c r="AT1187" t="s">
        <v>3394</v>
      </c>
      <c r="AU1187" t="s">
        <v>3394</v>
      </c>
      <c r="AV1187" t="s">
        <v>3394</v>
      </c>
      <c r="AW1187" t="s">
        <v>3394</v>
      </c>
      <c r="AX1187" t="s">
        <v>3394</v>
      </c>
      <c r="AZ1187" t="s">
        <v>3393</v>
      </c>
    </row>
    <row r="1188" spans="1:52" x14ac:dyDescent="0.3">
      <c r="A1188" s="1" t="s">
        <v>9902</v>
      </c>
      <c r="B1188" t="s">
        <v>9903</v>
      </c>
      <c r="C1188" t="s">
        <v>492</v>
      </c>
      <c r="D1188" t="s">
        <v>69</v>
      </c>
      <c r="E1188" t="s">
        <v>9904</v>
      </c>
      <c r="F1188" t="s">
        <v>3393</v>
      </c>
      <c r="G1188" t="s">
        <v>3394</v>
      </c>
      <c r="H1188" t="s">
        <v>3393</v>
      </c>
      <c r="I1188" t="s">
        <v>10601</v>
      </c>
      <c r="J1188" t="s">
        <v>3395</v>
      </c>
      <c r="K1188" t="s">
        <v>4195</v>
      </c>
      <c r="L1188" t="s">
        <v>3965</v>
      </c>
      <c r="M1188" t="s">
        <v>69</v>
      </c>
      <c r="N1188" t="s">
        <v>69</v>
      </c>
      <c r="O1188" t="s">
        <v>9836</v>
      </c>
      <c r="P1188" t="s">
        <v>4518</v>
      </c>
      <c r="Q1188">
        <v>500</v>
      </c>
      <c r="R1188" t="s">
        <v>3397</v>
      </c>
      <c r="AE1188" t="s">
        <v>3394</v>
      </c>
      <c r="AK1188" t="s">
        <v>3394</v>
      </c>
      <c r="AL1188" t="s">
        <v>3394</v>
      </c>
      <c r="AM1188" t="s">
        <v>3394</v>
      </c>
      <c r="AN1188" t="s">
        <v>3394</v>
      </c>
      <c r="AO1188" t="s">
        <v>3394</v>
      </c>
      <c r="AP1188" t="s">
        <v>3394</v>
      </c>
      <c r="AQ1188" t="s">
        <v>3394</v>
      </c>
      <c r="AR1188" t="s">
        <v>3394</v>
      </c>
      <c r="AS1188" t="s">
        <v>3394</v>
      </c>
      <c r="AT1188" t="s">
        <v>3394</v>
      </c>
      <c r="AU1188" t="s">
        <v>3394</v>
      </c>
      <c r="AV1188" t="s">
        <v>3394</v>
      </c>
      <c r="AW1188" t="s">
        <v>3394</v>
      </c>
      <c r="AX1188" t="s">
        <v>3394</v>
      </c>
      <c r="AZ1188" t="s">
        <v>3393</v>
      </c>
    </row>
    <row r="1189" spans="1:52" x14ac:dyDescent="0.3">
      <c r="A1189" s="1" t="s">
        <v>2595</v>
      </c>
      <c r="B1189" t="s">
        <v>10602</v>
      </c>
      <c r="C1189" t="s">
        <v>492</v>
      </c>
      <c r="D1189" t="s">
        <v>69</v>
      </c>
      <c r="E1189" t="s">
        <v>2596</v>
      </c>
      <c r="F1189" t="s">
        <v>3393</v>
      </c>
      <c r="G1189" t="s">
        <v>3394</v>
      </c>
      <c r="H1189" t="s">
        <v>3393</v>
      </c>
      <c r="I1189" t="s">
        <v>11373</v>
      </c>
      <c r="J1189" t="s">
        <v>3395</v>
      </c>
      <c r="K1189" t="s">
        <v>3394</v>
      </c>
      <c r="L1189" t="s">
        <v>3965</v>
      </c>
      <c r="M1189" t="s">
        <v>69</v>
      </c>
      <c r="N1189" t="s">
        <v>69</v>
      </c>
      <c r="O1189" t="s">
        <v>9836</v>
      </c>
      <c r="P1189" t="s">
        <v>9837</v>
      </c>
      <c r="Q1189">
        <v>500</v>
      </c>
      <c r="R1189" t="s">
        <v>3397</v>
      </c>
      <c r="AC1189" t="s">
        <v>4345</v>
      </c>
      <c r="AE1189" t="s">
        <v>3394</v>
      </c>
      <c r="AK1189" t="s">
        <v>3394</v>
      </c>
      <c r="AM1189" t="s">
        <v>3394</v>
      </c>
      <c r="AN1189" t="s">
        <v>3394</v>
      </c>
      <c r="AO1189" t="s">
        <v>3394</v>
      </c>
      <c r="AP1189" t="s">
        <v>3394</v>
      </c>
      <c r="AQ1189" t="s">
        <v>3394</v>
      </c>
      <c r="AR1189" t="s">
        <v>3394</v>
      </c>
      <c r="AS1189" t="s">
        <v>3394</v>
      </c>
      <c r="AT1189" t="s">
        <v>3394</v>
      </c>
      <c r="AU1189" t="s">
        <v>3394</v>
      </c>
      <c r="AV1189" t="s">
        <v>3394</v>
      </c>
      <c r="AW1189" t="s">
        <v>3394</v>
      </c>
      <c r="AX1189" t="s">
        <v>3394</v>
      </c>
      <c r="AZ1189" t="s">
        <v>3393</v>
      </c>
    </row>
    <row r="1190" spans="1:52" x14ac:dyDescent="0.3">
      <c r="A1190" s="1" t="s">
        <v>11374</v>
      </c>
      <c r="B1190" t="s">
        <v>11375</v>
      </c>
      <c r="C1190" t="s">
        <v>634</v>
      </c>
      <c r="D1190" t="s">
        <v>4403</v>
      </c>
      <c r="E1190" t="s">
        <v>11376</v>
      </c>
      <c r="F1190" t="s">
        <v>3393</v>
      </c>
      <c r="G1190" t="s">
        <v>3394</v>
      </c>
      <c r="H1190" t="s">
        <v>3393</v>
      </c>
      <c r="I1190" t="s">
        <v>11377</v>
      </c>
      <c r="J1190" t="s">
        <v>3395</v>
      </c>
      <c r="K1190" t="s">
        <v>4342</v>
      </c>
      <c r="L1190" t="s">
        <v>3396</v>
      </c>
      <c r="M1190" t="s">
        <v>11378</v>
      </c>
      <c r="N1190" t="s">
        <v>11379</v>
      </c>
      <c r="O1190" t="s">
        <v>9836</v>
      </c>
      <c r="P1190" t="s">
        <v>9842</v>
      </c>
      <c r="Q1190">
        <v>1</v>
      </c>
      <c r="R1190" t="s">
        <v>3397</v>
      </c>
      <c r="AE1190" t="s">
        <v>3394</v>
      </c>
      <c r="AK1190" t="s">
        <v>3394</v>
      </c>
      <c r="AL1190" t="s">
        <v>3394</v>
      </c>
      <c r="AM1190" t="s">
        <v>3394</v>
      </c>
      <c r="AN1190" t="s">
        <v>3394</v>
      </c>
      <c r="AO1190" t="s">
        <v>3394</v>
      </c>
      <c r="AP1190" t="s">
        <v>3394</v>
      </c>
      <c r="AQ1190" t="s">
        <v>3394</v>
      </c>
      <c r="AR1190" t="s">
        <v>3394</v>
      </c>
      <c r="AS1190" t="s">
        <v>3394</v>
      </c>
      <c r="AT1190" t="s">
        <v>3394</v>
      </c>
      <c r="AU1190" t="s">
        <v>3394</v>
      </c>
      <c r="AV1190" t="s">
        <v>3394</v>
      </c>
      <c r="AW1190" t="s">
        <v>3394</v>
      </c>
      <c r="AX1190" t="s">
        <v>3394</v>
      </c>
      <c r="AZ1190" t="s">
        <v>3393</v>
      </c>
    </row>
    <row r="1191" spans="1:52" x14ac:dyDescent="0.3">
      <c r="A1191" s="1" t="s">
        <v>2822</v>
      </c>
      <c r="B1191" t="s">
        <v>2823</v>
      </c>
      <c r="C1191" t="s">
        <v>492</v>
      </c>
      <c r="D1191" t="s">
        <v>69</v>
      </c>
      <c r="E1191" t="s">
        <v>2824</v>
      </c>
      <c r="F1191" t="s">
        <v>3393</v>
      </c>
      <c r="G1191" t="s">
        <v>3394</v>
      </c>
      <c r="H1191" t="s">
        <v>3393</v>
      </c>
      <c r="I1191" t="s">
        <v>5920</v>
      </c>
      <c r="J1191" t="s">
        <v>3395</v>
      </c>
      <c r="K1191" t="s">
        <v>3394</v>
      </c>
      <c r="L1191" t="s">
        <v>3965</v>
      </c>
      <c r="M1191" t="s">
        <v>9820</v>
      </c>
      <c r="N1191" t="s">
        <v>9820</v>
      </c>
      <c r="O1191" t="s">
        <v>9820</v>
      </c>
      <c r="P1191" t="s">
        <v>9821</v>
      </c>
      <c r="Q1191">
        <v>1</v>
      </c>
      <c r="R1191" t="s">
        <v>3397</v>
      </c>
      <c r="AC1191" t="s">
        <v>4345</v>
      </c>
      <c r="AE1191" t="s">
        <v>3394</v>
      </c>
      <c r="AK1191" t="s">
        <v>3394</v>
      </c>
      <c r="AM1191" t="s">
        <v>3394</v>
      </c>
      <c r="AN1191" t="s">
        <v>3394</v>
      </c>
      <c r="AO1191" t="s">
        <v>3394</v>
      </c>
      <c r="AP1191" t="s">
        <v>3394</v>
      </c>
      <c r="AQ1191" t="s">
        <v>3394</v>
      </c>
      <c r="AR1191" t="s">
        <v>3394</v>
      </c>
      <c r="AS1191" t="s">
        <v>3394</v>
      </c>
      <c r="AT1191" t="s">
        <v>3394</v>
      </c>
      <c r="AU1191" t="s">
        <v>3394</v>
      </c>
      <c r="AV1191" t="s">
        <v>3394</v>
      </c>
      <c r="AW1191" t="s">
        <v>3394</v>
      </c>
      <c r="AX1191" t="s">
        <v>3394</v>
      </c>
      <c r="AZ1191" t="s">
        <v>3393</v>
      </c>
    </row>
    <row r="1192" spans="1:52" x14ac:dyDescent="0.3">
      <c r="A1192" s="1" t="s">
        <v>3012</v>
      </c>
      <c r="B1192" t="s">
        <v>3013</v>
      </c>
      <c r="C1192" t="s">
        <v>492</v>
      </c>
      <c r="D1192" t="s">
        <v>69</v>
      </c>
      <c r="E1192" t="s">
        <v>3014</v>
      </c>
      <c r="F1192" t="s">
        <v>3393</v>
      </c>
      <c r="G1192" t="s">
        <v>3394</v>
      </c>
      <c r="H1192" t="s">
        <v>3393</v>
      </c>
      <c r="I1192" t="s">
        <v>5932</v>
      </c>
      <c r="J1192" t="s">
        <v>3395</v>
      </c>
      <c r="K1192" t="s">
        <v>3394</v>
      </c>
      <c r="L1192" t="s">
        <v>3965</v>
      </c>
      <c r="M1192" t="s">
        <v>9820</v>
      </c>
      <c r="N1192" t="s">
        <v>9820</v>
      </c>
      <c r="O1192" t="s">
        <v>9820</v>
      </c>
      <c r="P1192" t="s">
        <v>9821</v>
      </c>
      <c r="Q1192">
        <v>1</v>
      </c>
      <c r="R1192" t="s">
        <v>3397</v>
      </c>
      <c r="AC1192" t="s">
        <v>4345</v>
      </c>
      <c r="AE1192" t="s">
        <v>3394</v>
      </c>
      <c r="AK1192" t="s">
        <v>3394</v>
      </c>
      <c r="AM1192" t="s">
        <v>3394</v>
      </c>
      <c r="AN1192" t="s">
        <v>3394</v>
      </c>
      <c r="AO1192" t="s">
        <v>3394</v>
      </c>
      <c r="AP1192" t="s">
        <v>3394</v>
      </c>
      <c r="AQ1192" t="s">
        <v>3394</v>
      </c>
      <c r="AR1192" t="s">
        <v>3394</v>
      </c>
      <c r="AS1192" t="s">
        <v>3394</v>
      </c>
      <c r="AT1192" t="s">
        <v>3394</v>
      </c>
      <c r="AU1192" t="s">
        <v>3394</v>
      </c>
      <c r="AV1192" t="s">
        <v>3394</v>
      </c>
      <c r="AW1192" t="s">
        <v>3394</v>
      </c>
      <c r="AX1192" t="s">
        <v>3394</v>
      </c>
      <c r="AZ1192" t="s">
        <v>3393</v>
      </c>
    </row>
    <row r="1193" spans="1:52" x14ac:dyDescent="0.3">
      <c r="A1193" s="1" t="s">
        <v>3097</v>
      </c>
      <c r="B1193" t="s">
        <v>10603</v>
      </c>
      <c r="C1193" t="s">
        <v>492</v>
      </c>
      <c r="D1193" t="s">
        <v>69</v>
      </c>
      <c r="E1193" t="s">
        <v>3099</v>
      </c>
      <c r="F1193" t="s">
        <v>3393</v>
      </c>
      <c r="G1193" t="s">
        <v>3394</v>
      </c>
      <c r="H1193" t="s">
        <v>3393</v>
      </c>
      <c r="I1193" t="s">
        <v>9279</v>
      </c>
      <c r="J1193" t="s">
        <v>3395</v>
      </c>
      <c r="K1193" t="s">
        <v>3394</v>
      </c>
      <c r="L1193" t="s">
        <v>3396</v>
      </c>
      <c r="M1193" t="s">
        <v>69</v>
      </c>
      <c r="N1193" t="s">
        <v>69</v>
      </c>
      <c r="O1193" t="s">
        <v>9836</v>
      </c>
      <c r="P1193" t="s">
        <v>9862</v>
      </c>
      <c r="Q1193">
        <v>500</v>
      </c>
      <c r="R1193" t="s">
        <v>5935</v>
      </c>
      <c r="AC1193" t="s">
        <v>4345</v>
      </c>
      <c r="AE1193" t="s">
        <v>3394</v>
      </c>
      <c r="AK1193" t="s">
        <v>3394</v>
      </c>
      <c r="AM1193" t="s">
        <v>3394</v>
      </c>
      <c r="AN1193" t="s">
        <v>3394</v>
      </c>
      <c r="AO1193" t="s">
        <v>3394</v>
      </c>
      <c r="AP1193" t="s">
        <v>3394</v>
      </c>
      <c r="AQ1193" t="s">
        <v>3394</v>
      </c>
      <c r="AR1193" t="s">
        <v>3394</v>
      </c>
      <c r="AS1193" t="s">
        <v>3394</v>
      </c>
      <c r="AT1193" t="s">
        <v>3394</v>
      </c>
      <c r="AU1193" t="s">
        <v>3394</v>
      </c>
      <c r="AV1193" t="s">
        <v>3394</v>
      </c>
      <c r="AW1193" t="s">
        <v>3394</v>
      </c>
      <c r="AX1193" t="s">
        <v>3394</v>
      </c>
      <c r="AZ1193" t="s">
        <v>3393</v>
      </c>
    </row>
    <row r="1194" spans="1:52" x14ac:dyDescent="0.3">
      <c r="A1194" s="1" t="s">
        <v>111</v>
      </c>
      <c r="B1194" t="s">
        <v>112</v>
      </c>
      <c r="C1194" t="s">
        <v>5755</v>
      </c>
      <c r="D1194" t="s">
        <v>5756</v>
      </c>
      <c r="E1194" t="s">
        <v>113</v>
      </c>
      <c r="F1194" t="s">
        <v>3394</v>
      </c>
      <c r="G1194" t="s">
        <v>3394</v>
      </c>
      <c r="H1194" t="s">
        <v>3393</v>
      </c>
      <c r="I1194" t="s">
        <v>5757</v>
      </c>
      <c r="J1194" t="s">
        <v>3395</v>
      </c>
      <c r="K1194" t="s">
        <v>3394</v>
      </c>
      <c r="L1194" t="s">
        <v>3396</v>
      </c>
      <c r="M1194" t="s">
        <v>9820</v>
      </c>
      <c r="N1194" t="s">
        <v>9820</v>
      </c>
      <c r="O1194" t="s">
        <v>9820</v>
      </c>
      <c r="P1194" t="s">
        <v>9821</v>
      </c>
      <c r="Q1194">
        <v>1</v>
      </c>
      <c r="R1194" t="s">
        <v>3397</v>
      </c>
      <c r="AE1194" t="s">
        <v>3394</v>
      </c>
      <c r="AK1194" t="s">
        <v>3394</v>
      </c>
      <c r="AM1194" t="s">
        <v>3394</v>
      </c>
      <c r="AN1194" t="s">
        <v>3394</v>
      </c>
      <c r="AO1194" t="s">
        <v>3394</v>
      </c>
      <c r="AP1194" t="s">
        <v>3394</v>
      </c>
      <c r="AQ1194" t="s">
        <v>3394</v>
      </c>
      <c r="AR1194" t="s">
        <v>3394</v>
      </c>
      <c r="AS1194" t="s">
        <v>3394</v>
      </c>
      <c r="AT1194" t="s">
        <v>3394</v>
      </c>
      <c r="AU1194" t="s">
        <v>3394</v>
      </c>
      <c r="AV1194" t="s">
        <v>3394</v>
      </c>
      <c r="AW1194" t="s">
        <v>3394</v>
      </c>
      <c r="AX1194" t="s">
        <v>3394</v>
      </c>
      <c r="AZ1194" t="s">
        <v>3394</v>
      </c>
    </row>
    <row r="1195" spans="1:52" x14ac:dyDescent="0.3">
      <c r="A1195" s="1" t="s">
        <v>114</v>
      </c>
      <c r="B1195" t="s">
        <v>115</v>
      </c>
      <c r="C1195" t="s">
        <v>334</v>
      </c>
      <c r="D1195" t="s">
        <v>75</v>
      </c>
      <c r="E1195" t="s">
        <v>116</v>
      </c>
      <c r="F1195" t="s">
        <v>3393</v>
      </c>
      <c r="G1195" t="s">
        <v>3394</v>
      </c>
      <c r="H1195" t="s">
        <v>3393</v>
      </c>
      <c r="I1195" t="s">
        <v>5758</v>
      </c>
      <c r="J1195" t="s">
        <v>3395</v>
      </c>
      <c r="K1195" t="s">
        <v>3394</v>
      </c>
      <c r="L1195" t="s">
        <v>3396</v>
      </c>
      <c r="M1195" t="s">
        <v>9820</v>
      </c>
      <c r="N1195" t="s">
        <v>9820</v>
      </c>
      <c r="O1195" t="s">
        <v>9820</v>
      </c>
      <c r="P1195" t="s">
        <v>9821</v>
      </c>
      <c r="Q1195">
        <v>1</v>
      </c>
      <c r="R1195" t="s">
        <v>5759</v>
      </c>
      <c r="AC1195" t="s">
        <v>4345</v>
      </c>
      <c r="AE1195" t="s">
        <v>3394</v>
      </c>
      <c r="AK1195" t="s">
        <v>3394</v>
      </c>
      <c r="AM1195" t="s">
        <v>3394</v>
      </c>
      <c r="AN1195" t="s">
        <v>3394</v>
      </c>
      <c r="AO1195" t="s">
        <v>3394</v>
      </c>
      <c r="AP1195" t="s">
        <v>3394</v>
      </c>
      <c r="AQ1195" t="s">
        <v>3394</v>
      </c>
      <c r="AR1195" t="s">
        <v>3394</v>
      </c>
      <c r="AS1195" t="s">
        <v>3394</v>
      </c>
      <c r="AT1195" t="s">
        <v>3394</v>
      </c>
      <c r="AU1195" t="s">
        <v>3394</v>
      </c>
      <c r="AV1195" t="s">
        <v>3394</v>
      </c>
      <c r="AW1195" t="s">
        <v>3394</v>
      </c>
      <c r="AX1195" t="s">
        <v>3394</v>
      </c>
      <c r="AZ1195" t="s">
        <v>3394</v>
      </c>
    </row>
    <row r="1196" spans="1:52" x14ac:dyDescent="0.3">
      <c r="A1196" s="1" t="s">
        <v>141</v>
      </c>
      <c r="B1196" t="s">
        <v>142</v>
      </c>
      <c r="C1196" t="s">
        <v>4310</v>
      </c>
      <c r="D1196" t="s">
        <v>4311</v>
      </c>
      <c r="E1196" t="s">
        <v>143</v>
      </c>
      <c r="F1196" t="s">
        <v>3393</v>
      </c>
      <c r="G1196" t="s">
        <v>3394</v>
      </c>
      <c r="H1196" t="s">
        <v>3393</v>
      </c>
      <c r="I1196" t="s">
        <v>5760</v>
      </c>
      <c r="J1196" t="s">
        <v>3395</v>
      </c>
      <c r="K1196" t="s">
        <v>3394</v>
      </c>
      <c r="L1196" t="s">
        <v>3396</v>
      </c>
      <c r="M1196" t="s">
        <v>9820</v>
      </c>
      <c r="N1196" t="s">
        <v>9820</v>
      </c>
      <c r="O1196" t="s">
        <v>9820</v>
      </c>
      <c r="P1196" t="s">
        <v>9821</v>
      </c>
      <c r="Q1196">
        <v>1</v>
      </c>
      <c r="R1196" t="s">
        <v>3397</v>
      </c>
      <c r="AC1196" t="s">
        <v>4345</v>
      </c>
      <c r="AE1196" t="s">
        <v>3394</v>
      </c>
      <c r="AK1196" t="s">
        <v>3394</v>
      </c>
      <c r="AM1196" t="s">
        <v>3394</v>
      </c>
      <c r="AN1196" t="s">
        <v>3394</v>
      </c>
      <c r="AO1196" t="s">
        <v>3394</v>
      </c>
      <c r="AP1196" t="s">
        <v>3394</v>
      </c>
      <c r="AQ1196" t="s">
        <v>3394</v>
      </c>
      <c r="AR1196" t="s">
        <v>3394</v>
      </c>
      <c r="AS1196" t="s">
        <v>3394</v>
      </c>
      <c r="AT1196" t="s">
        <v>3394</v>
      </c>
      <c r="AU1196" t="s">
        <v>3394</v>
      </c>
      <c r="AV1196" t="s">
        <v>3394</v>
      </c>
      <c r="AW1196" t="s">
        <v>3394</v>
      </c>
      <c r="AX1196" t="s">
        <v>3394</v>
      </c>
      <c r="AZ1196" t="s">
        <v>3394</v>
      </c>
    </row>
    <row r="1197" spans="1:52" x14ac:dyDescent="0.3">
      <c r="A1197" s="1" t="s">
        <v>153</v>
      </c>
      <c r="B1197" t="s">
        <v>154</v>
      </c>
      <c r="C1197" t="s">
        <v>4310</v>
      </c>
      <c r="D1197" t="s">
        <v>4311</v>
      </c>
      <c r="E1197" t="s">
        <v>155</v>
      </c>
      <c r="F1197" t="s">
        <v>3393</v>
      </c>
      <c r="G1197" t="s">
        <v>3394</v>
      </c>
      <c r="H1197" t="s">
        <v>3393</v>
      </c>
      <c r="I1197" t="s">
        <v>5764</v>
      </c>
      <c r="J1197" t="s">
        <v>3395</v>
      </c>
      <c r="K1197" t="s">
        <v>3394</v>
      </c>
      <c r="L1197" t="s">
        <v>3396</v>
      </c>
      <c r="M1197" t="s">
        <v>9820</v>
      </c>
      <c r="N1197" t="s">
        <v>9820</v>
      </c>
      <c r="O1197" t="s">
        <v>9820</v>
      </c>
      <c r="P1197" t="s">
        <v>9821</v>
      </c>
      <c r="Q1197">
        <v>1</v>
      </c>
      <c r="R1197" t="s">
        <v>3397</v>
      </c>
      <c r="AC1197" t="s">
        <v>4345</v>
      </c>
      <c r="AE1197" t="s">
        <v>3394</v>
      </c>
      <c r="AK1197" t="s">
        <v>3394</v>
      </c>
      <c r="AM1197" t="s">
        <v>3394</v>
      </c>
      <c r="AN1197" t="s">
        <v>3394</v>
      </c>
      <c r="AO1197" t="s">
        <v>3394</v>
      </c>
      <c r="AP1197" t="s">
        <v>3394</v>
      </c>
      <c r="AQ1197" t="s">
        <v>3394</v>
      </c>
      <c r="AR1197" t="s">
        <v>3394</v>
      </c>
      <c r="AS1197" t="s">
        <v>3394</v>
      </c>
      <c r="AT1197" t="s">
        <v>3394</v>
      </c>
      <c r="AU1197" t="s">
        <v>3394</v>
      </c>
      <c r="AV1197" t="s">
        <v>3394</v>
      </c>
      <c r="AW1197" t="s">
        <v>3394</v>
      </c>
      <c r="AX1197" t="s">
        <v>3394</v>
      </c>
      <c r="AZ1197" t="s">
        <v>3394</v>
      </c>
    </row>
    <row r="1198" spans="1:52" x14ac:dyDescent="0.3">
      <c r="A1198" s="1" t="s">
        <v>159</v>
      </c>
      <c r="B1198" t="s">
        <v>160</v>
      </c>
      <c r="C1198" t="s">
        <v>205</v>
      </c>
      <c r="D1198" t="s">
        <v>55</v>
      </c>
      <c r="E1198" t="s">
        <v>161</v>
      </c>
      <c r="F1198" t="s">
        <v>3393</v>
      </c>
      <c r="G1198" t="s">
        <v>3394</v>
      </c>
      <c r="H1198" t="s">
        <v>3393</v>
      </c>
      <c r="I1198" t="s">
        <v>5766</v>
      </c>
      <c r="J1198" t="s">
        <v>3395</v>
      </c>
      <c r="K1198" t="s">
        <v>3394</v>
      </c>
      <c r="L1198" t="s">
        <v>3396</v>
      </c>
      <c r="M1198" t="s">
        <v>9820</v>
      </c>
      <c r="N1198" t="s">
        <v>9820</v>
      </c>
      <c r="O1198" t="s">
        <v>9820</v>
      </c>
      <c r="P1198" t="s">
        <v>9821</v>
      </c>
      <c r="Q1198">
        <v>1</v>
      </c>
      <c r="R1198" t="s">
        <v>5682</v>
      </c>
      <c r="AC1198" t="s">
        <v>4345</v>
      </c>
      <c r="AE1198" t="s">
        <v>3394</v>
      </c>
      <c r="AK1198" t="s">
        <v>3394</v>
      </c>
      <c r="AM1198" t="s">
        <v>3394</v>
      </c>
      <c r="AN1198" t="s">
        <v>3394</v>
      </c>
      <c r="AO1198" t="s">
        <v>3394</v>
      </c>
      <c r="AP1198" t="s">
        <v>3394</v>
      </c>
      <c r="AQ1198" t="s">
        <v>3394</v>
      </c>
      <c r="AR1198" t="s">
        <v>3394</v>
      </c>
      <c r="AS1198" t="s">
        <v>3394</v>
      </c>
      <c r="AT1198" t="s">
        <v>3394</v>
      </c>
      <c r="AU1198" t="s">
        <v>3394</v>
      </c>
      <c r="AV1198" t="s">
        <v>3394</v>
      </c>
      <c r="AW1198" t="s">
        <v>3394</v>
      </c>
      <c r="AX1198" t="s">
        <v>3394</v>
      </c>
      <c r="AZ1198" t="s">
        <v>3394</v>
      </c>
    </row>
    <row r="1199" spans="1:52" x14ac:dyDescent="0.3">
      <c r="A1199" s="1" t="s">
        <v>162</v>
      </c>
      <c r="B1199" t="s">
        <v>163</v>
      </c>
      <c r="C1199" t="s">
        <v>4310</v>
      </c>
      <c r="D1199" t="s">
        <v>4311</v>
      </c>
      <c r="E1199" t="s">
        <v>164</v>
      </c>
      <c r="F1199" t="s">
        <v>3393</v>
      </c>
      <c r="G1199" t="s">
        <v>3394</v>
      </c>
      <c r="H1199" t="s">
        <v>3393</v>
      </c>
      <c r="I1199" t="s">
        <v>5767</v>
      </c>
      <c r="J1199" t="s">
        <v>3395</v>
      </c>
      <c r="K1199" t="s">
        <v>3394</v>
      </c>
      <c r="L1199" t="s">
        <v>3396</v>
      </c>
      <c r="M1199" t="s">
        <v>9820</v>
      </c>
      <c r="N1199" t="s">
        <v>9820</v>
      </c>
      <c r="O1199" t="s">
        <v>9820</v>
      </c>
      <c r="P1199" t="s">
        <v>9821</v>
      </c>
      <c r="Q1199">
        <v>1</v>
      </c>
      <c r="R1199" t="s">
        <v>3397</v>
      </c>
      <c r="AC1199" t="s">
        <v>4345</v>
      </c>
      <c r="AE1199" t="s">
        <v>3394</v>
      </c>
      <c r="AK1199" t="s">
        <v>3394</v>
      </c>
      <c r="AM1199" t="s">
        <v>3394</v>
      </c>
      <c r="AN1199" t="s">
        <v>3394</v>
      </c>
      <c r="AO1199" t="s">
        <v>3394</v>
      </c>
      <c r="AP1199" t="s">
        <v>3394</v>
      </c>
      <c r="AQ1199" t="s">
        <v>3394</v>
      </c>
      <c r="AR1199" t="s">
        <v>3394</v>
      </c>
      <c r="AS1199" t="s">
        <v>3394</v>
      </c>
      <c r="AT1199" t="s">
        <v>3394</v>
      </c>
      <c r="AU1199" t="s">
        <v>3394</v>
      </c>
      <c r="AV1199" t="s">
        <v>3394</v>
      </c>
      <c r="AW1199" t="s">
        <v>3394</v>
      </c>
      <c r="AX1199" t="s">
        <v>3394</v>
      </c>
      <c r="AZ1199" t="s">
        <v>3394</v>
      </c>
    </row>
    <row r="1200" spans="1:52" x14ac:dyDescent="0.3">
      <c r="A1200" s="1" t="s">
        <v>165</v>
      </c>
      <c r="B1200" t="s">
        <v>166</v>
      </c>
      <c r="C1200" t="s">
        <v>4310</v>
      </c>
      <c r="D1200" t="s">
        <v>4311</v>
      </c>
      <c r="E1200" t="s">
        <v>167</v>
      </c>
      <c r="F1200" t="s">
        <v>3393</v>
      </c>
      <c r="G1200" t="s">
        <v>3394</v>
      </c>
      <c r="H1200" t="s">
        <v>3393</v>
      </c>
      <c r="I1200" t="s">
        <v>5768</v>
      </c>
      <c r="J1200" t="s">
        <v>3395</v>
      </c>
      <c r="K1200" t="s">
        <v>3394</v>
      </c>
      <c r="L1200" t="s">
        <v>3396</v>
      </c>
      <c r="M1200" t="s">
        <v>9820</v>
      </c>
      <c r="N1200" t="s">
        <v>9820</v>
      </c>
      <c r="O1200" t="s">
        <v>9820</v>
      </c>
      <c r="P1200" t="s">
        <v>9821</v>
      </c>
      <c r="Q1200">
        <v>1</v>
      </c>
      <c r="R1200" t="s">
        <v>3397</v>
      </c>
      <c r="AC1200" t="s">
        <v>4345</v>
      </c>
      <c r="AE1200" t="s">
        <v>3394</v>
      </c>
      <c r="AK1200" t="s">
        <v>3394</v>
      </c>
      <c r="AM1200" t="s">
        <v>3394</v>
      </c>
      <c r="AN1200" t="s">
        <v>3394</v>
      </c>
      <c r="AO1200" t="s">
        <v>3394</v>
      </c>
      <c r="AP1200" t="s">
        <v>3394</v>
      </c>
      <c r="AQ1200" t="s">
        <v>3394</v>
      </c>
      <c r="AR1200" t="s">
        <v>3394</v>
      </c>
      <c r="AS1200" t="s">
        <v>3394</v>
      </c>
      <c r="AT1200" t="s">
        <v>3394</v>
      </c>
      <c r="AU1200" t="s">
        <v>3394</v>
      </c>
      <c r="AV1200" t="s">
        <v>3394</v>
      </c>
      <c r="AW1200" t="s">
        <v>3394</v>
      </c>
      <c r="AX1200" t="s">
        <v>3394</v>
      </c>
      <c r="AZ1200" t="s">
        <v>3394</v>
      </c>
    </row>
    <row r="1201" spans="1:52" x14ac:dyDescent="0.3">
      <c r="A1201" s="1" t="s">
        <v>168</v>
      </c>
      <c r="B1201" t="s">
        <v>169</v>
      </c>
      <c r="C1201" t="s">
        <v>4310</v>
      </c>
      <c r="D1201" t="s">
        <v>4311</v>
      </c>
      <c r="E1201" t="s">
        <v>170</v>
      </c>
      <c r="F1201" t="s">
        <v>3393</v>
      </c>
      <c r="G1201" t="s">
        <v>3394</v>
      </c>
      <c r="H1201" t="s">
        <v>3393</v>
      </c>
      <c r="I1201" t="s">
        <v>5769</v>
      </c>
      <c r="J1201" t="s">
        <v>3395</v>
      </c>
      <c r="K1201" t="s">
        <v>3394</v>
      </c>
      <c r="L1201" t="s">
        <v>3396</v>
      </c>
      <c r="M1201" t="s">
        <v>9820</v>
      </c>
      <c r="N1201" t="s">
        <v>9820</v>
      </c>
      <c r="O1201" t="s">
        <v>9820</v>
      </c>
      <c r="P1201" t="s">
        <v>9821</v>
      </c>
      <c r="Q1201">
        <v>1</v>
      </c>
      <c r="R1201" t="s">
        <v>3397</v>
      </c>
      <c r="AC1201" t="s">
        <v>4345</v>
      </c>
      <c r="AE1201" t="s">
        <v>3394</v>
      </c>
      <c r="AK1201" t="s">
        <v>3394</v>
      </c>
      <c r="AM1201" t="s">
        <v>3394</v>
      </c>
      <c r="AN1201" t="s">
        <v>3394</v>
      </c>
      <c r="AO1201" t="s">
        <v>3394</v>
      </c>
      <c r="AP1201" t="s">
        <v>3394</v>
      </c>
      <c r="AQ1201" t="s">
        <v>3394</v>
      </c>
      <c r="AR1201" t="s">
        <v>3394</v>
      </c>
      <c r="AS1201" t="s">
        <v>3394</v>
      </c>
      <c r="AT1201" t="s">
        <v>3394</v>
      </c>
      <c r="AU1201" t="s">
        <v>3394</v>
      </c>
      <c r="AV1201" t="s">
        <v>3394</v>
      </c>
      <c r="AW1201" t="s">
        <v>3394</v>
      </c>
      <c r="AX1201" t="s">
        <v>3394</v>
      </c>
      <c r="AZ1201" t="s">
        <v>3394</v>
      </c>
    </row>
    <row r="1202" spans="1:52" x14ac:dyDescent="0.3">
      <c r="A1202" s="1" t="s">
        <v>171</v>
      </c>
      <c r="B1202" t="s">
        <v>172</v>
      </c>
      <c r="C1202" t="s">
        <v>4310</v>
      </c>
      <c r="D1202" t="s">
        <v>4311</v>
      </c>
      <c r="E1202" t="s">
        <v>173</v>
      </c>
      <c r="F1202" t="s">
        <v>3393</v>
      </c>
      <c r="G1202" t="s">
        <v>3393</v>
      </c>
      <c r="H1202" t="s">
        <v>3393</v>
      </c>
      <c r="I1202" t="s">
        <v>5770</v>
      </c>
      <c r="J1202" t="s">
        <v>3395</v>
      </c>
      <c r="K1202" t="s">
        <v>3394</v>
      </c>
      <c r="L1202" t="s">
        <v>3396</v>
      </c>
      <c r="M1202" t="s">
        <v>9820</v>
      </c>
      <c r="N1202" t="s">
        <v>9820</v>
      </c>
      <c r="O1202" t="s">
        <v>9820</v>
      </c>
      <c r="P1202" t="s">
        <v>9821</v>
      </c>
      <c r="Q1202">
        <v>1</v>
      </c>
      <c r="R1202" t="s">
        <v>3397</v>
      </c>
      <c r="AC1202" t="s">
        <v>4345</v>
      </c>
      <c r="AE1202" t="s">
        <v>3394</v>
      </c>
      <c r="AK1202" t="s">
        <v>3394</v>
      </c>
      <c r="AM1202" t="s">
        <v>3394</v>
      </c>
      <c r="AN1202" t="s">
        <v>3394</v>
      </c>
      <c r="AO1202" t="s">
        <v>3394</v>
      </c>
      <c r="AP1202" t="s">
        <v>3394</v>
      </c>
      <c r="AQ1202" t="s">
        <v>3394</v>
      </c>
      <c r="AR1202" t="s">
        <v>3394</v>
      </c>
      <c r="AS1202" t="s">
        <v>3394</v>
      </c>
      <c r="AT1202" t="s">
        <v>3394</v>
      </c>
      <c r="AU1202" t="s">
        <v>3394</v>
      </c>
      <c r="AV1202" t="s">
        <v>3394</v>
      </c>
      <c r="AW1202" t="s">
        <v>3394</v>
      </c>
      <c r="AX1202" t="s">
        <v>3394</v>
      </c>
      <c r="AZ1202" t="s">
        <v>3394</v>
      </c>
    </row>
    <row r="1203" spans="1:52" x14ac:dyDescent="0.3">
      <c r="A1203" s="1" t="s">
        <v>174</v>
      </c>
      <c r="B1203" t="s">
        <v>175</v>
      </c>
      <c r="C1203" t="s">
        <v>4310</v>
      </c>
      <c r="D1203" t="s">
        <v>4311</v>
      </c>
      <c r="E1203" t="s">
        <v>176</v>
      </c>
      <c r="F1203" t="s">
        <v>3393</v>
      </c>
      <c r="G1203" t="s">
        <v>3394</v>
      </c>
      <c r="H1203" t="s">
        <v>3393</v>
      </c>
      <c r="I1203" t="s">
        <v>5771</v>
      </c>
      <c r="J1203" t="s">
        <v>3395</v>
      </c>
      <c r="K1203" t="s">
        <v>3394</v>
      </c>
      <c r="L1203" t="s">
        <v>3396</v>
      </c>
      <c r="M1203" t="s">
        <v>9820</v>
      </c>
      <c r="N1203" t="s">
        <v>9820</v>
      </c>
      <c r="O1203" t="s">
        <v>9820</v>
      </c>
      <c r="P1203" t="s">
        <v>9821</v>
      </c>
      <c r="Q1203">
        <v>1</v>
      </c>
      <c r="R1203" t="s">
        <v>3397</v>
      </c>
      <c r="AC1203" t="s">
        <v>4345</v>
      </c>
      <c r="AE1203" t="s">
        <v>3394</v>
      </c>
      <c r="AK1203" t="s">
        <v>3394</v>
      </c>
      <c r="AM1203" t="s">
        <v>3394</v>
      </c>
      <c r="AN1203" t="s">
        <v>3394</v>
      </c>
      <c r="AO1203" t="s">
        <v>3394</v>
      </c>
      <c r="AP1203" t="s">
        <v>3394</v>
      </c>
      <c r="AQ1203" t="s">
        <v>3394</v>
      </c>
      <c r="AR1203" t="s">
        <v>3394</v>
      </c>
      <c r="AS1203" t="s">
        <v>3394</v>
      </c>
      <c r="AT1203" t="s">
        <v>3394</v>
      </c>
      <c r="AU1203" t="s">
        <v>3394</v>
      </c>
      <c r="AV1203" t="s">
        <v>3394</v>
      </c>
      <c r="AW1203" t="s">
        <v>3394</v>
      </c>
      <c r="AX1203" t="s">
        <v>3394</v>
      </c>
      <c r="AZ1203" t="s">
        <v>3394</v>
      </c>
    </row>
    <row r="1204" spans="1:52" x14ac:dyDescent="0.3">
      <c r="A1204" s="1" t="s">
        <v>177</v>
      </c>
      <c r="B1204" t="s">
        <v>178</v>
      </c>
      <c r="C1204" t="s">
        <v>4310</v>
      </c>
      <c r="D1204" t="s">
        <v>4311</v>
      </c>
      <c r="E1204" t="s">
        <v>5772</v>
      </c>
      <c r="F1204" t="s">
        <v>3393</v>
      </c>
      <c r="G1204" t="s">
        <v>3394</v>
      </c>
      <c r="H1204" t="s">
        <v>3393</v>
      </c>
      <c r="I1204" t="s">
        <v>3395</v>
      </c>
      <c r="J1204" t="s">
        <v>3395</v>
      </c>
      <c r="K1204" t="s">
        <v>3394</v>
      </c>
      <c r="L1204" t="s">
        <v>3396</v>
      </c>
      <c r="M1204" t="s">
        <v>9820</v>
      </c>
      <c r="N1204" t="s">
        <v>9820</v>
      </c>
      <c r="O1204" t="s">
        <v>9820</v>
      </c>
      <c r="P1204" t="s">
        <v>9821</v>
      </c>
      <c r="Q1204">
        <v>1</v>
      </c>
      <c r="R1204" t="s">
        <v>3397</v>
      </c>
      <c r="AC1204" t="s">
        <v>4345</v>
      </c>
      <c r="AE1204" t="s">
        <v>3394</v>
      </c>
      <c r="AK1204" t="s">
        <v>3394</v>
      </c>
      <c r="AM1204" t="s">
        <v>3394</v>
      </c>
      <c r="AN1204" t="s">
        <v>3394</v>
      </c>
      <c r="AO1204" t="s">
        <v>3394</v>
      </c>
      <c r="AP1204" t="s">
        <v>3394</v>
      </c>
      <c r="AQ1204" t="s">
        <v>3394</v>
      </c>
      <c r="AR1204" t="s">
        <v>3394</v>
      </c>
      <c r="AS1204" t="s">
        <v>3394</v>
      </c>
      <c r="AT1204" t="s">
        <v>3394</v>
      </c>
      <c r="AU1204" t="s">
        <v>3394</v>
      </c>
      <c r="AV1204" t="s">
        <v>3394</v>
      </c>
      <c r="AW1204" t="s">
        <v>3394</v>
      </c>
      <c r="AX1204" t="s">
        <v>3394</v>
      </c>
      <c r="AZ1204" t="s">
        <v>3394</v>
      </c>
    </row>
    <row r="1205" spans="1:52" x14ac:dyDescent="0.3">
      <c r="A1205" s="1" t="s">
        <v>183</v>
      </c>
      <c r="B1205" t="s">
        <v>184</v>
      </c>
      <c r="C1205" t="s">
        <v>4310</v>
      </c>
      <c r="D1205" t="s">
        <v>4311</v>
      </c>
      <c r="E1205" t="s">
        <v>185</v>
      </c>
      <c r="F1205" t="s">
        <v>3393</v>
      </c>
      <c r="G1205" t="s">
        <v>3394</v>
      </c>
      <c r="H1205" t="s">
        <v>3393</v>
      </c>
      <c r="I1205" t="s">
        <v>5773</v>
      </c>
      <c r="J1205" t="s">
        <v>3395</v>
      </c>
      <c r="K1205" t="s">
        <v>3394</v>
      </c>
      <c r="L1205" t="s">
        <v>3396</v>
      </c>
      <c r="M1205" t="s">
        <v>9820</v>
      </c>
      <c r="N1205" t="s">
        <v>9820</v>
      </c>
      <c r="O1205" t="s">
        <v>9820</v>
      </c>
      <c r="P1205" t="s">
        <v>9821</v>
      </c>
      <c r="Q1205">
        <v>1</v>
      </c>
      <c r="R1205" t="s">
        <v>3397</v>
      </c>
      <c r="AC1205" t="s">
        <v>4345</v>
      </c>
      <c r="AE1205" t="s">
        <v>3394</v>
      </c>
      <c r="AK1205" t="s">
        <v>3394</v>
      </c>
      <c r="AM1205" t="s">
        <v>3394</v>
      </c>
      <c r="AN1205" t="s">
        <v>3394</v>
      </c>
      <c r="AO1205" t="s">
        <v>3394</v>
      </c>
      <c r="AP1205" t="s">
        <v>3394</v>
      </c>
      <c r="AQ1205" t="s">
        <v>3394</v>
      </c>
      <c r="AR1205" t="s">
        <v>3394</v>
      </c>
      <c r="AS1205" t="s">
        <v>3394</v>
      </c>
      <c r="AT1205" t="s">
        <v>3394</v>
      </c>
      <c r="AU1205" t="s">
        <v>3394</v>
      </c>
      <c r="AV1205" t="s">
        <v>3394</v>
      </c>
      <c r="AW1205" t="s">
        <v>3394</v>
      </c>
      <c r="AX1205" t="s">
        <v>3394</v>
      </c>
      <c r="AZ1205" t="s">
        <v>3394</v>
      </c>
    </row>
    <row r="1206" spans="1:52" x14ac:dyDescent="0.3">
      <c r="A1206" s="1" t="s">
        <v>186</v>
      </c>
      <c r="B1206" t="s">
        <v>187</v>
      </c>
      <c r="C1206" t="s">
        <v>4310</v>
      </c>
      <c r="D1206" t="s">
        <v>4311</v>
      </c>
      <c r="E1206" t="s">
        <v>188</v>
      </c>
      <c r="F1206" t="s">
        <v>3393</v>
      </c>
      <c r="G1206" t="s">
        <v>3394</v>
      </c>
      <c r="H1206" t="s">
        <v>3393</v>
      </c>
      <c r="I1206" t="s">
        <v>5774</v>
      </c>
      <c r="J1206" t="s">
        <v>3395</v>
      </c>
      <c r="K1206" t="s">
        <v>3394</v>
      </c>
      <c r="L1206" t="s">
        <v>3396</v>
      </c>
      <c r="M1206" t="s">
        <v>9820</v>
      </c>
      <c r="N1206" t="s">
        <v>9820</v>
      </c>
      <c r="O1206" t="s">
        <v>9820</v>
      </c>
      <c r="P1206" t="s">
        <v>9821</v>
      </c>
      <c r="Q1206">
        <v>1</v>
      </c>
      <c r="R1206" t="s">
        <v>3397</v>
      </c>
      <c r="AC1206" t="s">
        <v>4345</v>
      </c>
      <c r="AE1206" t="s">
        <v>3394</v>
      </c>
      <c r="AK1206" t="s">
        <v>3394</v>
      </c>
      <c r="AM1206" t="s">
        <v>3394</v>
      </c>
      <c r="AN1206" t="s">
        <v>3394</v>
      </c>
      <c r="AO1206" t="s">
        <v>3394</v>
      </c>
      <c r="AP1206" t="s">
        <v>3394</v>
      </c>
      <c r="AQ1206" t="s">
        <v>3394</v>
      </c>
      <c r="AR1206" t="s">
        <v>3394</v>
      </c>
      <c r="AS1206" t="s">
        <v>3394</v>
      </c>
      <c r="AT1206" t="s">
        <v>3394</v>
      </c>
      <c r="AU1206" t="s">
        <v>3394</v>
      </c>
      <c r="AV1206" t="s">
        <v>3394</v>
      </c>
      <c r="AW1206" t="s">
        <v>3394</v>
      </c>
      <c r="AX1206" t="s">
        <v>3394</v>
      </c>
      <c r="AZ1206" t="s">
        <v>3394</v>
      </c>
    </row>
    <row r="1207" spans="1:52" x14ac:dyDescent="0.3">
      <c r="A1207" s="1" t="s">
        <v>189</v>
      </c>
      <c r="B1207" t="s">
        <v>187</v>
      </c>
      <c r="C1207" t="s">
        <v>921</v>
      </c>
      <c r="D1207" t="s">
        <v>5746</v>
      </c>
      <c r="E1207" t="s">
        <v>190</v>
      </c>
      <c r="F1207" t="s">
        <v>3393</v>
      </c>
      <c r="G1207" t="s">
        <v>3394</v>
      </c>
      <c r="H1207" t="s">
        <v>3393</v>
      </c>
      <c r="I1207" t="s">
        <v>5775</v>
      </c>
      <c r="J1207" t="s">
        <v>3395</v>
      </c>
      <c r="K1207" t="s">
        <v>3394</v>
      </c>
      <c r="L1207" t="s">
        <v>3396</v>
      </c>
      <c r="M1207" t="s">
        <v>9820</v>
      </c>
      <c r="N1207" t="s">
        <v>9820</v>
      </c>
      <c r="O1207" t="s">
        <v>9820</v>
      </c>
      <c r="P1207" t="s">
        <v>9821</v>
      </c>
      <c r="Q1207">
        <v>1</v>
      </c>
      <c r="R1207" t="s">
        <v>3397</v>
      </c>
      <c r="AC1207" t="s">
        <v>4345</v>
      </c>
      <c r="AE1207" t="s">
        <v>3394</v>
      </c>
      <c r="AK1207" t="s">
        <v>3394</v>
      </c>
      <c r="AM1207" t="s">
        <v>3394</v>
      </c>
      <c r="AN1207" t="s">
        <v>3394</v>
      </c>
      <c r="AO1207" t="s">
        <v>3394</v>
      </c>
      <c r="AP1207" t="s">
        <v>3394</v>
      </c>
      <c r="AQ1207" t="s">
        <v>3394</v>
      </c>
      <c r="AR1207" t="s">
        <v>3394</v>
      </c>
      <c r="AS1207" t="s">
        <v>3394</v>
      </c>
      <c r="AT1207" t="s">
        <v>3394</v>
      </c>
      <c r="AU1207" t="s">
        <v>3394</v>
      </c>
      <c r="AV1207" t="s">
        <v>3394</v>
      </c>
      <c r="AW1207" t="s">
        <v>3394</v>
      </c>
      <c r="AX1207" t="s">
        <v>3394</v>
      </c>
      <c r="AZ1207" t="s">
        <v>3394</v>
      </c>
    </row>
    <row r="1208" spans="1:52" x14ac:dyDescent="0.3">
      <c r="A1208" s="1" t="s">
        <v>191</v>
      </c>
      <c r="B1208" t="s">
        <v>192</v>
      </c>
      <c r="C1208" t="s">
        <v>4310</v>
      </c>
      <c r="D1208" t="s">
        <v>4311</v>
      </c>
      <c r="E1208" t="s">
        <v>193</v>
      </c>
      <c r="F1208" t="s">
        <v>3393</v>
      </c>
      <c r="G1208" t="s">
        <v>3394</v>
      </c>
      <c r="H1208" t="s">
        <v>3393</v>
      </c>
      <c r="I1208" t="s">
        <v>5776</v>
      </c>
      <c r="J1208" t="s">
        <v>3395</v>
      </c>
      <c r="K1208" t="s">
        <v>3394</v>
      </c>
      <c r="L1208" t="s">
        <v>3396</v>
      </c>
      <c r="M1208" t="s">
        <v>9820</v>
      </c>
      <c r="N1208" t="s">
        <v>9820</v>
      </c>
      <c r="O1208" t="s">
        <v>9820</v>
      </c>
      <c r="P1208" t="s">
        <v>9821</v>
      </c>
      <c r="Q1208">
        <v>1</v>
      </c>
      <c r="R1208" t="s">
        <v>3397</v>
      </c>
      <c r="AC1208" t="s">
        <v>4345</v>
      </c>
      <c r="AE1208" t="s">
        <v>3394</v>
      </c>
      <c r="AK1208" t="s">
        <v>3394</v>
      </c>
      <c r="AM1208" t="s">
        <v>3394</v>
      </c>
      <c r="AN1208" t="s">
        <v>3394</v>
      </c>
      <c r="AO1208" t="s">
        <v>3394</v>
      </c>
      <c r="AP1208" t="s">
        <v>3394</v>
      </c>
      <c r="AQ1208" t="s">
        <v>3394</v>
      </c>
      <c r="AR1208" t="s">
        <v>3394</v>
      </c>
      <c r="AS1208" t="s">
        <v>3394</v>
      </c>
      <c r="AT1208" t="s">
        <v>3394</v>
      </c>
      <c r="AU1208" t="s">
        <v>3394</v>
      </c>
      <c r="AV1208" t="s">
        <v>3394</v>
      </c>
      <c r="AW1208" t="s">
        <v>3394</v>
      </c>
      <c r="AX1208" t="s">
        <v>3394</v>
      </c>
      <c r="AZ1208" t="s">
        <v>3394</v>
      </c>
    </row>
    <row r="1209" spans="1:52" x14ac:dyDescent="0.3">
      <c r="A1209" s="1" t="s">
        <v>194</v>
      </c>
      <c r="B1209" t="s">
        <v>9685</v>
      </c>
      <c r="C1209" t="s">
        <v>4310</v>
      </c>
      <c r="D1209" t="s">
        <v>4311</v>
      </c>
      <c r="E1209" t="s">
        <v>195</v>
      </c>
      <c r="F1209" t="s">
        <v>3393</v>
      </c>
      <c r="G1209" t="s">
        <v>3394</v>
      </c>
      <c r="H1209" t="s">
        <v>3393</v>
      </c>
      <c r="I1209" t="s">
        <v>5777</v>
      </c>
      <c r="J1209" t="s">
        <v>3395</v>
      </c>
      <c r="K1209" t="s">
        <v>3394</v>
      </c>
      <c r="L1209" t="s">
        <v>3396</v>
      </c>
      <c r="M1209" t="s">
        <v>9820</v>
      </c>
      <c r="N1209" t="s">
        <v>9820</v>
      </c>
      <c r="O1209" t="s">
        <v>9820</v>
      </c>
      <c r="P1209" t="s">
        <v>9821</v>
      </c>
      <c r="Q1209">
        <v>1</v>
      </c>
      <c r="R1209" t="s">
        <v>3397</v>
      </c>
      <c r="AC1209" t="s">
        <v>4345</v>
      </c>
      <c r="AE1209" t="s">
        <v>3394</v>
      </c>
      <c r="AK1209" t="s">
        <v>3394</v>
      </c>
      <c r="AM1209" t="s">
        <v>3394</v>
      </c>
      <c r="AN1209" t="s">
        <v>3394</v>
      </c>
      <c r="AO1209" t="s">
        <v>3394</v>
      </c>
      <c r="AP1209" t="s">
        <v>3394</v>
      </c>
      <c r="AQ1209" t="s">
        <v>3394</v>
      </c>
      <c r="AR1209" t="s">
        <v>3394</v>
      </c>
      <c r="AS1209" t="s">
        <v>3394</v>
      </c>
      <c r="AT1209" t="s">
        <v>3394</v>
      </c>
      <c r="AU1209" t="s">
        <v>3394</v>
      </c>
      <c r="AV1209" t="s">
        <v>3394</v>
      </c>
      <c r="AW1209" t="s">
        <v>3394</v>
      </c>
      <c r="AX1209" t="s">
        <v>3394</v>
      </c>
      <c r="AZ1209" t="s">
        <v>3394</v>
      </c>
    </row>
    <row r="1210" spans="1:52" x14ac:dyDescent="0.3">
      <c r="A1210" s="1" t="s">
        <v>196</v>
      </c>
      <c r="B1210" t="s">
        <v>197</v>
      </c>
      <c r="C1210" t="s">
        <v>4310</v>
      </c>
      <c r="D1210" t="s">
        <v>4311</v>
      </c>
      <c r="E1210" t="s">
        <v>198</v>
      </c>
      <c r="F1210" t="s">
        <v>3393</v>
      </c>
      <c r="G1210" t="s">
        <v>3394</v>
      </c>
      <c r="H1210" t="s">
        <v>3393</v>
      </c>
      <c r="I1210" t="s">
        <v>5778</v>
      </c>
      <c r="J1210" t="s">
        <v>3395</v>
      </c>
      <c r="K1210" t="s">
        <v>3394</v>
      </c>
      <c r="L1210" t="s">
        <v>3396</v>
      </c>
      <c r="M1210" t="s">
        <v>9820</v>
      </c>
      <c r="N1210" t="s">
        <v>9820</v>
      </c>
      <c r="O1210" t="s">
        <v>9820</v>
      </c>
      <c r="P1210" t="s">
        <v>9821</v>
      </c>
      <c r="Q1210">
        <v>1</v>
      </c>
      <c r="R1210" t="s">
        <v>3397</v>
      </c>
      <c r="AC1210" t="s">
        <v>4345</v>
      </c>
      <c r="AE1210" t="s">
        <v>3394</v>
      </c>
      <c r="AK1210" t="s">
        <v>3394</v>
      </c>
      <c r="AM1210" t="s">
        <v>3394</v>
      </c>
      <c r="AN1210" t="s">
        <v>3394</v>
      </c>
      <c r="AO1210" t="s">
        <v>3394</v>
      </c>
      <c r="AP1210" t="s">
        <v>3394</v>
      </c>
      <c r="AQ1210" t="s">
        <v>3394</v>
      </c>
      <c r="AR1210" t="s">
        <v>3394</v>
      </c>
      <c r="AS1210" t="s">
        <v>3394</v>
      </c>
      <c r="AT1210" t="s">
        <v>3394</v>
      </c>
      <c r="AU1210" t="s">
        <v>3394</v>
      </c>
      <c r="AV1210" t="s">
        <v>3394</v>
      </c>
      <c r="AW1210" t="s">
        <v>3394</v>
      </c>
      <c r="AX1210" t="s">
        <v>3394</v>
      </c>
      <c r="AZ1210" t="s">
        <v>3394</v>
      </c>
    </row>
    <row r="1211" spans="1:52" x14ac:dyDescent="0.3">
      <c r="A1211" s="1" t="s">
        <v>199</v>
      </c>
      <c r="B1211" t="s">
        <v>200</v>
      </c>
      <c r="C1211" t="s">
        <v>4310</v>
      </c>
      <c r="D1211" t="s">
        <v>4311</v>
      </c>
      <c r="E1211" t="s">
        <v>201</v>
      </c>
      <c r="F1211" t="s">
        <v>3393</v>
      </c>
      <c r="G1211" t="s">
        <v>3393</v>
      </c>
      <c r="H1211" t="s">
        <v>3393</v>
      </c>
      <c r="I1211" t="s">
        <v>5779</v>
      </c>
      <c r="J1211" t="s">
        <v>3395</v>
      </c>
      <c r="K1211" t="s">
        <v>3394</v>
      </c>
      <c r="L1211" t="s">
        <v>3396</v>
      </c>
      <c r="M1211" t="s">
        <v>9820</v>
      </c>
      <c r="N1211" t="s">
        <v>9820</v>
      </c>
      <c r="O1211" t="s">
        <v>9820</v>
      </c>
      <c r="P1211" t="s">
        <v>9821</v>
      </c>
      <c r="Q1211">
        <v>1</v>
      </c>
      <c r="R1211" t="s">
        <v>3397</v>
      </c>
      <c r="AC1211" t="s">
        <v>4345</v>
      </c>
      <c r="AE1211" t="s">
        <v>3394</v>
      </c>
      <c r="AK1211" t="s">
        <v>3394</v>
      </c>
      <c r="AM1211" t="s">
        <v>3394</v>
      </c>
      <c r="AN1211" t="s">
        <v>3394</v>
      </c>
      <c r="AO1211" t="s">
        <v>3394</v>
      </c>
      <c r="AP1211" t="s">
        <v>3394</v>
      </c>
      <c r="AQ1211" t="s">
        <v>3394</v>
      </c>
      <c r="AR1211" t="s">
        <v>3394</v>
      </c>
      <c r="AS1211" t="s">
        <v>3394</v>
      </c>
      <c r="AT1211" t="s">
        <v>3394</v>
      </c>
      <c r="AU1211" t="s">
        <v>3394</v>
      </c>
      <c r="AV1211" t="s">
        <v>3394</v>
      </c>
      <c r="AW1211" t="s">
        <v>3394</v>
      </c>
      <c r="AX1211" t="s">
        <v>3394</v>
      </c>
      <c r="AZ1211" t="s">
        <v>3394</v>
      </c>
    </row>
    <row r="1212" spans="1:52" x14ac:dyDescent="0.3">
      <c r="A1212" s="1" t="s">
        <v>202</v>
      </c>
      <c r="B1212" t="s">
        <v>203</v>
      </c>
      <c r="C1212" t="s">
        <v>4310</v>
      </c>
      <c r="D1212" t="s">
        <v>4311</v>
      </c>
      <c r="E1212" t="s">
        <v>204</v>
      </c>
      <c r="F1212" t="s">
        <v>3393</v>
      </c>
      <c r="G1212" t="s">
        <v>3394</v>
      </c>
      <c r="H1212" t="s">
        <v>3393</v>
      </c>
      <c r="I1212" t="s">
        <v>5780</v>
      </c>
      <c r="J1212" t="s">
        <v>3395</v>
      </c>
      <c r="K1212" t="s">
        <v>3394</v>
      </c>
      <c r="L1212" t="s">
        <v>3396</v>
      </c>
      <c r="M1212" t="s">
        <v>9820</v>
      </c>
      <c r="N1212" t="s">
        <v>9820</v>
      </c>
      <c r="O1212" t="s">
        <v>9820</v>
      </c>
      <c r="P1212" t="s">
        <v>9821</v>
      </c>
      <c r="Q1212">
        <v>1</v>
      </c>
      <c r="R1212" t="s">
        <v>3397</v>
      </c>
      <c r="AC1212" t="s">
        <v>4345</v>
      </c>
      <c r="AE1212" t="s">
        <v>3394</v>
      </c>
      <c r="AK1212" t="s">
        <v>3394</v>
      </c>
      <c r="AM1212" t="s">
        <v>3394</v>
      </c>
      <c r="AN1212" t="s">
        <v>3394</v>
      </c>
      <c r="AO1212" t="s">
        <v>3394</v>
      </c>
      <c r="AP1212" t="s">
        <v>3394</v>
      </c>
      <c r="AQ1212" t="s">
        <v>3394</v>
      </c>
      <c r="AR1212" t="s">
        <v>3394</v>
      </c>
      <c r="AS1212" t="s">
        <v>3394</v>
      </c>
      <c r="AT1212" t="s">
        <v>3394</v>
      </c>
      <c r="AU1212" t="s">
        <v>3394</v>
      </c>
      <c r="AV1212" t="s">
        <v>3394</v>
      </c>
      <c r="AW1212" t="s">
        <v>3394</v>
      </c>
      <c r="AX1212" t="s">
        <v>3394</v>
      </c>
      <c r="AZ1212" t="s">
        <v>3394</v>
      </c>
    </row>
    <row r="1213" spans="1:52" x14ac:dyDescent="0.3">
      <c r="A1213" s="1" t="s">
        <v>211</v>
      </c>
      <c r="B1213" t="s">
        <v>212</v>
      </c>
      <c r="C1213" t="s">
        <v>4828</v>
      </c>
      <c r="D1213" t="s">
        <v>4829</v>
      </c>
      <c r="E1213" t="s">
        <v>213</v>
      </c>
      <c r="F1213" t="s">
        <v>3393</v>
      </c>
      <c r="G1213" t="s">
        <v>3394</v>
      </c>
      <c r="H1213" t="s">
        <v>3393</v>
      </c>
      <c r="I1213" t="s">
        <v>3395</v>
      </c>
      <c r="J1213" t="s">
        <v>3395</v>
      </c>
      <c r="K1213" t="s">
        <v>3394</v>
      </c>
      <c r="L1213" t="s">
        <v>3396</v>
      </c>
      <c r="M1213" t="s">
        <v>9820</v>
      </c>
      <c r="N1213" t="s">
        <v>9820</v>
      </c>
      <c r="O1213" t="s">
        <v>9820</v>
      </c>
      <c r="P1213" t="s">
        <v>9821</v>
      </c>
      <c r="Q1213">
        <v>1</v>
      </c>
      <c r="R1213" t="s">
        <v>5597</v>
      </c>
      <c r="AC1213" t="s">
        <v>4345</v>
      </c>
      <c r="AE1213" t="s">
        <v>3394</v>
      </c>
      <c r="AK1213" t="s">
        <v>3394</v>
      </c>
      <c r="AM1213" t="s">
        <v>3394</v>
      </c>
      <c r="AN1213" t="s">
        <v>3394</v>
      </c>
      <c r="AO1213" t="s">
        <v>3394</v>
      </c>
      <c r="AP1213" t="s">
        <v>3394</v>
      </c>
      <c r="AQ1213" t="s">
        <v>3394</v>
      </c>
      <c r="AR1213" t="s">
        <v>3394</v>
      </c>
      <c r="AS1213" t="s">
        <v>3394</v>
      </c>
      <c r="AT1213" t="s">
        <v>3394</v>
      </c>
      <c r="AU1213" t="s">
        <v>3394</v>
      </c>
      <c r="AV1213" t="s">
        <v>3394</v>
      </c>
      <c r="AW1213" t="s">
        <v>3394</v>
      </c>
      <c r="AX1213" t="s">
        <v>3394</v>
      </c>
      <c r="AZ1213" t="s">
        <v>3394</v>
      </c>
    </row>
    <row r="1214" spans="1:52" x14ac:dyDescent="0.3">
      <c r="A1214" s="1" t="s">
        <v>214</v>
      </c>
      <c r="B1214" t="s">
        <v>215</v>
      </c>
      <c r="C1214" t="s">
        <v>4828</v>
      </c>
      <c r="D1214" t="s">
        <v>4829</v>
      </c>
      <c r="E1214" t="s">
        <v>216</v>
      </c>
      <c r="F1214" t="s">
        <v>3393</v>
      </c>
      <c r="G1214" t="s">
        <v>3394</v>
      </c>
      <c r="H1214" t="s">
        <v>3393</v>
      </c>
      <c r="I1214" t="s">
        <v>3395</v>
      </c>
      <c r="J1214" t="s">
        <v>3395</v>
      </c>
      <c r="K1214" t="s">
        <v>3394</v>
      </c>
      <c r="L1214" t="s">
        <v>3396</v>
      </c>
      <c r="M1214" t="s">
        <v>9820</v>
      </c>
      <c r="N1214" t="s">
        <v>9820</v>
      </c>
      <c r="O1214" t="s">
        <v>9820</v>
      </c>
      <c r="P1214" t="s">
        <v>9821</v>
      </c>
      <c r="Q1214">
        <v>1</v>
      </c>
      <c r="R1214" t="s">
        <v>5597</v>
      </c>
      <c r="AC1214" t="s">
        <v>4345</v>
      </c>
      <c r="AE1214" t="s">
        <v>3394</v>
      </c>
      <c r="AK1214" t="s">
        <v>3394</v>
      </c>
      <c r="AM1214" t="s">
        <v>3394</v>
      </c>
      <c r="AN1214" t="s">
        <v>3394</v>
      </c>
      <c r="AO1214" t="s">
        <v>3394</v>
      </c>
      <c r="AP1214" t="s">
        <v>3394</v>
      </c>
      <c r="AQ1214" t="s">
        <v>3394</v>
      </c>
      <c r="AR1214" t="s">
        <v>3394</v>
      </c>
      <c r="AS1214" t="s">
        <v>3394</v>
      </c>
      <c r="AT1214" t="s">
        <v>3394</v>
      </c>
      <c r="AU1214" t="s">
        <v>3394</v>
      </c>
      <c r="AV1214" t="s">
        <v>3394</v>
      </c>
      <c r="AW1214" t="s">
        <v>3394</v>
      </c>
      <c r="AX1214" t="s">
        <v>3394</v>
      </c>
      <c r="AZ1214" t="s">
        <v>3394</v>
      </c>
    </row>
    <row r="1215" spans="1:52" x14ac:dyDescent="0.3">
      <c r="A1215" s="1" t="s">
        <v>217</v>
      </c>
      <c r="B1215" t="s">
        <v>218</v>
      </c>
      <c r="C1215" t="s">
        <v>4828</v>
      </c>
      <c r="D1215" t="s">
        <v>4829</v>
      </c>
      <c r="E1215" t="s">
        <v>219</v>
      </c>
      <c r="F1215" t="s">
        <v>3393</v>
      </c>
      <c r="G1215" t="s">
        <v>3394</v>
      </c>
      <c r="H1215" t="s">
        <v>3393</v>
      </c>
      <c r="I1215" t="s">
        <v>3395</v>
      </c>
      <c r="J1215" t="s">
        <v>3395</v>
      </c>
      <c r="K1215" t="s">
        <v>3394</v>
      </c>
      <c r="L1215" t="s">
        <v>3396</v>
      </c>
      <c r="M1215" t="s">
        <v>9820</v>
      </c>
      <c r="N1215" t="s">
        <v>9820</v>
      </c>
      <c r="O1215" t="s">
        <v>9820</v>
      </c>
      <c r="P1215" t="s">
        <v>9821</v>
      </c>
      <c r="Q1215">
        <v>1</v>
      </c>
      <c r="R1215" t="s">
        <v>5673</v>
      </c>
      <c r="AC1215" t="s">
        <v>4345</v>
      </c>
      <c r="AE1215" t="s">
        <v>3394</v>
      </c>
      <c r="AK1215" t="s">
        <v>3394</v>
      </c>
      <c r="AM1215" t="s">
        <v>3394</v>
      </c>
      <c r="AN1215" t="s">
        <v>3394</v>
      </c>
      <c r="AO1215" t="s">
        <v>3394</v>
      </c>
      <c r="AP1215" t="s">
        <v>3394</v>
      </c>
      <c r="AQ1215" t="s">
        <v>3394</v>
      </c>
      <c r="AR1215" t="s">
        <v>3394</v>
      </c>
      <c r="AS1215" t="s">
        <v>3394</v>
      </c>
      <c r="AT1215" t="s">
        <v>3394</v>
      </c>
      <c r="AU1215" t="s">
        <v>3394</v>
      </c>
      <c r="AV1215" t="s">
        <v>3394</v>
      </c>
      <c r="AW1215" t="s">
        <v>3394</v>
      </c>
      <c r="AX1215" t="s">
        <v>3394</v>
      </c>
      <c r="AZ1215" t="s">
        <v>3394</v>
      </c>
    </row>
    <row r="1216" spans="1:52" x14ac:dyDescent="0.3">
      <c r="A1216" s="1" t="s">
        <v>223</v>
      </c>
      <c r="B1216" t="s">
        <v>224</v>
      </c>
      <c r="C1216" t="s">
        <v>4828</v>
      </c>
      <c r="D1216" t="s">
        <v>4829</v>
      </c>
      <c r="E1216" t="s">
        <v>225</v>
      </c>
      <c r="F1216" t="s">
        <v>3393</v>
      </c>
      <c r="G1216" t="s">
        <v>3394</v>
      </c>
      <c r="H1216" t="s">
        <v>3393</v>
      </c>
      <c r="I1216" t="s">
        <v>3395</v>
      </c>
      <c r="J1216" t="s">
        <v>3395</v>
      </c>
      <c r="K1216" t="s">
        <v>3394</v>
      </c>
      <c r="L1216" t="s">
        <v>3396</v>
      </c>
      <c r="M1216" t="s">
        <v>9820</v>
      </c>
      <c r="N1216" t="s">
        <v>9820</v>
      </c>
      <c r="O1216" t="s">
        <v>9820</v>
      </c>
      <c r="P1216" t="s">
        <v>9821</v>
      </c>
      <c r="Q1216">
        <v>1</v>
      </c>
      <c r="R1216" t="s">
        <v>5673</v>
      </c>
      <c r="AC1216" t="s">
        <v>4345</v>
      </c>
      <c r="AE1216" t="s">
        <v>3394</v>
      </c>
      <c r="AK1216" t="s">
        <v>3394</v>
      </c>
      <c r="AM1216" t="s">
        <v>3394</v>
      </c>
      <c r="AN1216" t="s">
        <v>3394</v>
      </c>
      <c r="AO1216" t="s">
        <v>3394</v>
      </c>
      <c r="AP1216" t="s">
        <v>3394</v>
      </c>
      <c r="AQ1216" t="s">
        <v>3394</v>
      </c>
      <c r="AR1216" t="s">
        <v>3394</v>
      </c>
      <c r="AS1216" t="s">
        <v>3394</v>
      </c>
      <c r="AT1216" t="s">
        <v>3394</v>
      </c>
      <c r="AU1216" t="s">
        <v>3394</v>
      </c>
      <c r="AV1216" t="s">
        <v>3394</v>
      </c>
      <c r="AW1216" t="s">
        <v>3394</v>
      </c>
      <c r="AX1216" t="s">
        <v>3394</v>
      </c>
      <c r="AZ1216" t="s">
        <v>3394</v>
      </c>
    </row>
    <row r="1217" spans="1:52" x14ac:dyDescent="0.3">
      <c r="A1217" s="1" t="s">
        <v>226</v>
      </c>
      <c r="B1217" t="s">
        <v>227</v>
      </c>
      <c r="C1217" t="s">
        <v>4828</v>
      </c>
      <c r="D1217" t="s">
        <v>4829</v>
      </c>
      <c r="E1217" t="s">
        <v>228</v>
      </c>
      <c r="F1217" t="s">
        <v>3393</v>
      </c>
      <c r="G1217" t="s">
        <v>3394</v>
      </c>
      <c r="H1217" t="s">
        <v>3393</v>
      </c>
      <c r="I1217" t="s">
        <v>3395</v>
      </c>
      <c r="J1217" t="s">
        <v>3395</v>
      </c>
      <c r="K1217" t="s">
        <v>3394</v>
      </c>
      <c r="L1217" t="s">
        <v>3396</v>
      </c>
      <c r="M1217" t="s">
        <v>9820</v>
      </c>
      <c r="N1217" t="s">
        <v>9820</v>
      </c>
      <c r="O1217" t="s">
        <v>9820</v>
      </c>
      <c r="P1217" t="s">
        <v>9821</v>
      </c>
      <c r="Q1217">
        <v>1</v>
      </c>
      <c r="R1217" t="s">
        <v>5673</v>
      </c>
      <c r="AC1217" t="s">
        <v>4345</v>
      </c>
      <c r="AE1217" t="s">
        <v>3394</v>
      </c>
      <c r="AK1217" t="s">
        <v>3394</v>
      </c>
      <c r="AM1217" t="s">
        <v>3394</v>
      </c>
      <c r="AN1217" t="s">
        <v>3394</v>
      </c>
      <c r="AO1217" t="s">
        <v>3394</v>
      </c>
      <c r="AP1217" t="s">
        <v>3394</v>
      </c>
      <c r="AQ1217" t="s">
        <v>3394</v>
      </c>
      <c r="AR1217" t="s">
        <v>3394</v>
      </c>
      <c r="AS1217" t="s">
        <v>3394</v>
      </c>
      <c r="AT1217" t="s">
        <v>3394</v>
      </c>
      <c r="AU1217" t="s">
        <v>3394</v>
      </c>
      <c r="AV1217" t="s">
        <v>3394</v>
      </c>
      <c r="AW1217" t="s">
        <v>3394</v>
      </c>
      <c r="AX1217" t="s">
        <v>3394</v>
      </c>
      <c r="AZ1217" t="s">
        <v>3394</v>
      </c>
    </row>
    <row r="1218" spans="1:52" x14ac:dyDescent="0.3">
      <c r="A1218" s="1" t="s">
        <v>229</v>
      </c>
      <c r="B1218" t="s">
        <v>230</v>
      </c>
      <c r="C1218" t="s">
        <v>4828</v>
      </c>
      <c r="D1218" t="s">
        <v>4829</v>
      </c>
      <c r="E1218" t="s">
        <v>231</v>
      </c>
      <c r="F1218" t="s">
        <v>3393</v>
      </c>
      <c r="G1218" t="s">
        <v>3394</v>
      </c>
      <c r="H1218" t="s">
        <v>3393</v>
      </c>
      <c r="I1218" t="s">
        <v>3395</v>
      </c>
      <c r="J1218" t="s">
        <v>3395</v>
      </c>
      <c r="K1218" t="s">
        <v>3394</v>
      </c>
      <c r="L1218" t="s">
        <v>3396</v>
      </c>
      <c r="M1218" t="s">
        <v>9820</v>
      </c>
      <c r="N1218" t="s">
        <v>9820</v>
      </c>
      <c r="O1218" t="s">
        <v>9820</v>
      </c>
      <c r="P1218" t="s">
        <v>9821</v>
      </c>
      <c r="Q1218">
        <v>1</v>
      </c>
      <c r="R1218" t="s">
        <v>5781</v>
      </c>
      <c r="AC1218" t="s">
        <v>4345</v>
      </c>
      <c r="AE1218" t="s">
        <v>3394</v>
      </c>
      <c r="AK1218" t="s">
        <v>3394</v>
      </c>
      <c r="AM1218" t="s">
        <v>3394</v>
      </c>
      <c r="AN1218" t="s">
        <v>3394</v>
      </c>
      <c r="AO1218" t="s">
        <v>3394</v>
      </c>
      <c r="AP1218" t="s">
        <v>3394</v>
      </c>
      <c r="AQ1218" t="s">
        <v>3394</v>
      </c>
      <c r="AR1218" t="s">
        <v>3394</v>
      </c>
      <c r="AS1218" t="s">
        <v>3394</v>
      </c>
      <c r="AT1218" t="s">
        <v>3394</v>
      </c>
      <c r="AU1218" t="s">
        <v>3394</v>
      </c>
      <c r="AV1218" t="s">
        <v>3394</v>
      </c>
      <c r="AW1218" t="s">
        <v>3394</v>
      </c>
      <c r="AX1218" t="s">
        <v>3394</v>
      </c>
      <c r="AZ1218" t="s">
        <v>3394</v>
      </c>
    </row>
    <row r="1219" spans="1:52" x14ac:dyDescent="0.3">
      <c r="A1219" s="1" t="s">
        <v>238</v>
      </c>
      <c r="B1219" t="s">
        <v>239</v>
      </c>
      <c r="C1219" t="s">
        <v>676</v>
      </c>
      <c r="D1219" t="s">
        <v>70</v>
      </c>
      <c r="E1219" t="s">
        <v>240</v>
      </c>
      <c r="F1219" t="s">
        <v>3393</v>
      </c>
      <c r="G1219" t="s">
        <v>3394</v>
      </c>
      <c r="H1219" t="s">
        <v>3393</v>
      </c>
      <c r="I1219" t="s">
        <v>5782</v>
      </c>
      <c r="J1219" t="s">
        <v>3395</v>
      </c>
      <c r="K1219" t="s">
        <v>3394</v>
      </c>
      <c r="L1219" t="s">
        <v>3396</v>
      </c>
      <c r="M1219" t="s">
        <v>9820</v>
      </c>
      <c r="N1219" t="s">
        <v>9820</v>
      </c>
      <c r="O1219" t="s">
        <v>9820</v>
      </c>
      <c r="P1219" t="s">
        <v>9821</v>
      </c>
      <c r="Q1219">
        <v>1</v>
      </c>
      <c r="R1219" t="s">
        <v>3397</v>
      </c>
      <c r="AC1219" t="s">
        <v>4345</v>
      </c>
      <c r="AE1219" t="s">
        <v>3394</v>
      </c>
      <c r="AK1219" t="s">
        <v>3394</v>
      </c>
      <c r="AM1219" t="s">
        <v>3394</v>
      </c>
      <c r="AN1219" t="s">
        <v>3394</v>
      </c>
      <c r="AO1219" t="s">
        <v>3394</v>
      </c>
      <c r="AP1219" t="s">
        <v>3394</v>
      </c>
      <c r="AQ1219" t="s">
        <v>3394</v>
      </c>
      <c r="AR1219" t="s">
        <v>3394</v>
      </c>
      <c r="AS1219" t="s">
        <v>3394</v>
      </c>
      <c r="AT1219" t="s">
        <v>3394</v>
      </c>
      <c r="AU1219" t="s">
        <v>3394</v>
      </c>
      <c r="AV1219" t="s">
        <v>3394</v>
      </c>
      <c r="AW1219" t="s">
        <v>3394</v>
      </c>
      <c r="AX1219" t="s">
        <v>3394</v>
      </c>
      <c r="AZ1219" t="s">
        <v>3394</v>
      </c>
    </row>
    <row r="1220" spans="1:52" x14ac:dyDescent="0.3">
      <c r="A1220" s="1" t="s">
        <v>343</v>
      </c>
      <c r="B1220" t="s">
        <v>344</v>
      </c>
      <c r="C1220" t="s">
        <v>4891</v>
      </c>
      <c r="D1220" t="s">
        <v>4892</v>
      </c>
      <c r="E1220" t="s">
        <v>345</v>
      </c>
      <c r="F1220" t="s">
        <v>3394</v>
      </c>
      <c r="G1220" t="s">
        <v>3393</v>
      </c>
      <c r="H1220" t="s">
        <v>3393</v>
      </c>
      <c r="I1220" t="s">
        <v>5783</v>
      </c>
      <c r="J1220" t="s">
        <v>3395</v>
      </c>
      <c r="K1220" t="s">
        <v>3394</v>
      </c>
      <c r="L1220" t="s">
        <v>3396</v>
      </c>
      <c r="M1220" t="s">
        <v>9820</v>
      </c>
      <c r="N1220" t="s">
        <v>9820</v>
      </c>
      <c r="O1220" t="s">
        <v>9820</v>
      </c>
      <c r="P1220" t="s">
        <v>9821</v>
      </c>
      <c r="Q1220">
        <v>1</v>
      </c>
      <c r="R1220" t="s">
        <v>3397</v>
      </c>
      <c r="AE1220" t="s">
        <v>3394</v>
      </c>
      <c r="AK1220" t="s">
        <v>3394</v>
      </c>
      <c r="AL1220" t="s">
        <v>3394</v>
      </c>
      <c r="AM1220" t="s">
        <v>3394</v>
      </c>
      <c r="AN1220" t="s">
        <v>3394</v>
      </c>
      <c r="AO1220" t="s">
        <v>3394</v>
      </c>
      <c r="AP1220" t="s">
        <v>3394</v>
      </c>
      <c r="AQ1220" t="s">
        <v>3394</v>
      </c>
      <c r="AR1220" t="s">
        <v>3394</v>
      </c>
      <c r="AS1220" t="s">
        <v>3394</v>
      </c>
      <c r="AT1220" t="s">
        <v>3394</v>
      </c>
      <c r="AU1220" t="s">
        <v>3394</v>
      </c>
      <c r="AV1220" t="s">
        <v>3394</v>
      </c>
      <c r="AW1220" t="s">
        <v>3394</v>
      </c>
      <c r="AX1220" t="s">
        <v>3394</v>
      </c>
      <c r="AZ1220" t="s">
        <v>3394</v>
      </c>
    </row>
    <row r="1221" spans="1:52" x14ac:dyDescent="0.3">
      <c r="A1221" s="1" t="s">
        <v>346</v>
      </c>
      <c r="B1221" t="s">
        <v>347</v>
      </c>
      <c r="C1221" t="s">
        <v>4891</v>
      </c>
      <c r="D1221" t="s">
        <v>4892</v>
      </c>
      <c r="E1221" t="s">
        <v>348</v>
      </c>
      <c r="F1221" t="s">
        <v>3394</v>
      </c>
      <c r="G1221" t="s">
        <v>3393</v>
      </c>
      <c r="H1221" t="s">
        <v>3393</v>
      </c>
      <c r="I1221" t="s">
        <v>5784</v>
      </c>
      <c r="J1221" t="s">
        <v>3395</v>
      </c>
      <c r="K1221" t="s">
        <v>3394</v>
      </c>
      <c r="L1221" t="s">
        <v>3396</v>
      </c>
      <c r="M1221" t="s">
        <v>9820</v>
      </c>
      <c r="N1221" t="s">
        <v>9820</v>
      </c>
      <c r="O1221" t="s">
        <v>9820</v>
      </c>
      <c r="P1221" t="s">
        <v>9821</v>
      </c>
      <c r="Q1221">
        <v>1</v>
      </c>
      <c r="R1221" t="s">
        <v>3397</v>
      </c>
      <c r="AE1221" t="s">
        <v>3394</v>
      </c>
      <c r="AK1221" t="s">
        <v>3394</v>
      </c>
      <c r="AL1221" t="s">
        <v>3394</v>
      </c>
      <c r="AM1221" t="s">
        <v>3394</v>
      </c>
      <c r="AN1221" t="s">
        <v>3394</v>
      </c>
      <c r="AO1221" t="s">
        <v>3394</v>
      </c>
      <c r="AP1221" t="s">
        <v>3394</v>
      </c>
      <c r="AQ1221" t="s">
        <v>3394</v>
      </c>
      <c r="AR1221" t="s">
        <v>3394</v>
      </c>
      <c r="AS1221" t="s">
        <v>3394</v>
      </c>
      <c r="AT1221" t="s">
        <v>3394</v>
      </c>
      <c r="AU1221" t="s">
        <v>3394</v>
      </c>
      <c r="AV1221" t="s">
        <v>3394</v>
      </c>
      <c r="AW1221" t="s">
        <v>3394</v>
      </c>
      <c r="AX1221" t="s">
        <v>3394</v>
      </c>
      <c r="AZ1221" t="s">
        <v>3394</v>
      </c>
    </row>
    <row r="1222" spans="1:52" x14ac:dyDescent="0.3">
      <c r="A1222" s="1" t="s">
        <v>386</v>
      </c>
      <c r="B1222" t="s">
        <v>387</v>
      </c>
      <c r="C1222" t="s">
        <v>4828</v>
      </c>
      <c r="D1222" t="s">
        <v>4829</v>
      </c>
      <c r="E1222" t="s">
        <v>388</v>
      </c>
      <c r="F1222" t="s">
        <v>3393</v>
      </c>
      <c r="G1222" t="s">
        <v>3394</v>
      </c>
      <c r="H1222" t="s">
        <v>3393</v>
      </c>
      <c r="I1222" t="s">
        <v>5785</v>
      </c>
      <c r="J1222" t="s">
        <v>3395</v>
      </c>
      <c r="K1222" t="s">
        <v>3394</v>
      </c>
      <c r="L1222" t="s">
        <v>3396</v>
      </c>
      <c r="M1222" t="s">
        <v>9820</v>
      </c>
      <c r="N1222" t="s">
        <v>9820</v>
      </c>
      <c r="O1222" t="s">
        <v>9820</v>
      </c>
      <c r="P1222" t="s">
        <v>9821</v>
      </c>
      <c r="Q1222">
        <v>1</v>
      </c>
      <c r="R1222" t="s">
        <v>5682</v>
      </c>
      <c r="AC1222" t="s">
        <v>4345</v>
      </c>
      <c r="AE1222" t="s">
        <v>3394</v>
      </c>
      <c r="AK1222" t="s">
        <v>3394</v>
      </c>
      <c r="AM1222" t="s">
        <v>3394</v>
      </c>
      <c r="AN1222" t="s">
        <v>3394</v>
      </c>
      <c r="AO1222" t="s">
        <v>3394</v>
      </c>
      <c r="AP1222" t="s">
        <v>3394</v>
      </c>
      <c r="AQ1222" t="s">
        <v>3394</v>
      </c>
      <c r="AR1222" t="s">
        <v>3394</v>
      </c>
      <c r="AS1222" t="s">
        <v>3394</v>
      </c>
      <c r="AT1222" t="s">
        <v>3394</v>
      </c>
      <c r="AU1222" t="s">
        <v>3394</v>
      </c>
      <c r="AV1222" t="s">
        <v>3394</v>
      </c>
      <c r="AW1222" t="s">
        <v>3394</v>
      </c>
      <c r="AX1222" t="s">
        <v>3394</v>
      </c>
      <c r="AZ1222" t="s">
        <v>3394</v>
      </c>
    </row>
    <row r="1223" spans="1:52" x14ac:dyDescent="0.3">
      <c r="A1223" s="1" t="s">
        <v>440</v>
      </c>
      <c r="B1223" t="s">
        <v>441</v>
      </c>
      <c r="C1223" t="s">
        <v>4891</v>
      </c>
      <c r="D1223" t="s">
        <v>4892</v>
      </c>
      <c r="E1223" t="s">
        <v>442</v>
      </c>
      <c r="F1223" t="s">
        <v>3394</v>
      </c>
      <c r="G1223" t="s">
        <v>3393</v>
      </c>
      <c r="H1223" t="s">
        <v>3393</v>
      </c>
      <c r="I1223" t="s">
        <v>5786</v>
      </c>
      <c r="J1223" t="s">
        <v>3395</v>
      </c>
      <c r="K1223" t="s">
        <v>3394</v>
      </c>
      <c r="L1223" t="s">
        <v>3396</v>
      </c>
      <c r="M1223" t="s">
        <v>9820</v>
      </c>
      <c r="N1223" t="s">
        <v>9820</v>
      </c>
      <c r="O1223" t="s">
        <v>9820</v>
      </c>
      <c r="P1223" t="s">
        <v>9821</v>
      </c>
      <c r="Q1223">
        <v>1</v>
      </c>
      <c r="R1223" t="s">
        <v>5787</v>
      </c>
      <c r="AC1223" t="s">
        <v>4345</v>
      </c>
      <c r="AE1223" t="s">
        <v>3394</v>
      </c>
      <c r="AK1223" t="s">
        <v>3394</v>
      </c>
      <c r="AM1223" t="s">
        <v>3394</v>
      </c>
      <c r="AN1223" t="s">
        <v>3394</v>
      </c>
      <c r="AO1223" t="s">
        <v>3394</v>
      </c>
      <c r="AP1223" t="s">
        <v>3394</v>
      </c>
      <c r="AQ1223" t="s">
        <v>3394</v>
      </c>
      <c r="AR1223" t="s">
        <v>3394</v>
      </c>
      <c r="AS1223" t="s">
        <v>3394</v>
      </c>
      <c r="AT1223" t="s">
        <v>3394</v>
      </c>
      <c r="AU1223" t="s">
        <v>3394</v>
      </c>
      <c r="AV1223" t="s">
        <v>3394</v>
      </c>
      <c r="AW1223" t="s">
        <v>3394</v>
      </c>
      <c r="AX1223" t="s">
        <v>3394</v>
      </c>
      <c r="AZ1223" t="s">
        <v>3394</v>
      </c>
    </row>
    <row r="1224" spans="1:52" x14ac:dyDescent="0.3">
      <c r="A1224" s="1" t="s">
        <v>443</v>
      </c>
      <c r="B1224" t="s">
        <v>444</v>
      </c>
      <c r="C1224" t="s">
        <v>4891</v>
      </c>
      <c r="D1224" t="s">
        <v>4892</v>
      </c>
      <c r="E1224" t="s">
        <v>445</v>
      </c>
      <c r="F1224" t="s">
        <v>3394</v>
      </c>
      <c r="G1224" t="s">
        <v>3393</v>
      </c>
      <c r="H1224" t="s">
        <v>3393</v>
      </c>
      <c r="I1224" t="s">
        <v>5788</v>
      </c>
      <c r="J1224" t="s">
        <v>3395</v>
      </c>
      <c r="K1224" t="s">
        <v>3394</v>
      </c>
      <c r="L1224" t="s">
        <v>3396</v>
      </c>
      <c r="M1224" t="s">
        <v>9820</v>
      </c>
      <c r="N1224" t="s">
        <v>9820</v>
      </c>
      <c r="O1224" t="s">
        <v>9820</v>
      </c>
      <c r="P1224" t="s">
        <v>9821</v>
      </c>
      <c r="Q1224">
        <v>1</v>
      </c>
      <c r="R1224" t="s">
        <v>5787</v>
      </c>
      <c r="AC1224" t="s">
        <v>4345</v>
      </c>
      <c r="AE1224" t="s">
        <v>3394</v>
      </c>
      <c r="AK1224" t="s">
        <v>3394</v>
      </c>
      <c r="AM1224" t="s">
        <v>3394</v>
      </c>
      <c r="AN1224" t="s">
        <v>3394</v>
      </c>
      <c r="AO1224" t="s">
        <v>3394</v>
      </c>
      <c r="AP1224" t="s">
        <v>3394</v>
      </c>
      <c r="AQ1224" t="s">
        <v>3394</v>
      </c>
      <c r="AR1224" t="s">
        <v>3394</v>
      </c>
      <c r="AS1224" t="s">
        <v>3394</v>
      </c>
      <c r="AT1224" t="s">
        <v>3394</v>
      </c>
      <c r="AU1224" t="s">
        <v>3394</v>
      </c>
      <c r="AV1224" t="s">
        <v>3394</v>
      </c>
      <c r="AW1224" t="s">
        <v>3394</v>
      </c>
      <c r="AX1224" t="s">
        <v>3394</v>
      </c>
      <c r="AZ1224" t="s">
        <v>3394</v>
      </c>
    </row>
    <row r="1225" spans="1:52" x14ac:dyDescent="0.3">
      <c r="A1225" s="1" t="s">
        <v>456</v>
      </c>
      <c r="B1225" t="s">
        <v>457</v>
      </c>
      <c r="C1225" t="s">
        <v>4828</v>
      </c>
      <c r="D1225" t="s">
        <v>4829</v>
      </c>
      <c r="E1225" t="s">
        <v>458</v>
      </c>
      <c r="F1225" t="s">
        <v>3393</v>
      </c>
      <c r="G1225" t="s">
        <v>3394</v>
      </c>
      <c r="H1225" t="s">
        <v>3393</v>
      </c>
      <c r="I1225" t="s">
        <v>3395</v>
      </c>
      <c r="J1225" t="s">
        <v>3395</v>
      </c>
      <c r="K1225" t="s">
        <v>3394</v>
      </c>
      <c r="L1225" t="s">
        <v>3396</v>
      </c>
      <c r="M1225" t="s">
        <v>9820</v>
      </c>
      <c r="N1225" t="s">
        <v>9820</v>
      </c>
      <c r="O1225" t="s">
        <v>9820</v>
      </c>
      <c r="P1225" t="s">
        <v>9821</v>
      </c>
      <c r="Q1225">
        <v>1</v>
      </c>
      <c r="R1225" t="s">
        <v>5650</v>
      </c>
      <c r="AC1225" t="s">
        <v>4345</v>
      </c>
      <c r="AE1225" t="s">
        <v>3394</v>
      </c>
      <c r="AK1225" t="s">
        <v>3394</v>
      </c>
      <c r="AM1225" t="s">
        <v>3394</v>
      </c>
      <c r="AN1225" t="s">
        <v>3394</v>
      </c>
      <c r="AO1225" t="s">
        <v>3394</v>
      </c>
      <c r="AP1225" t="s">
        <v>3394</v>
      </c>
      <c r="AQ1225" t="s">
        <v>3394</v>
      </c>
      <c r="AR1225" t="s">
        <v>3394</v>
      </c>
      <c r="AS1225" t="s">
        <v>3394</v>
      </c>
      <c r="AT1225" t="s">
        <v>3394</v>
      </c>
      <c r="AU1225" t="s">
        <v>3394</v>
      </c>
      <c r="AV1225" t="s">
        <v>3394</v>
      </c>
      <c r="AW1225" t="s">
        <v>3394</v>
      </c>
      <c r="AX1225" t="s">
        <v>3394</v>
      </c>
      <c r="AZ1225" t="s">
        <v>3394</v>
      </c>
    </row>
    <row r="1226" spans="1:52" x14ac:dyDescent="0.3">
      <c r="A1226" s="1" t="s">
        <v>459</v>
      </c>
      <c r="B1226" t="s">
        <v>460</v>
      </c>
      <c r="C1226" t="s">
        <v>4828</v>
      </c>
      <c r="D1226" t="s">
        <v>4829</v>
      </c>
      <c r="E1226" t="s">
        <v>461</v>
      </c>
      <c r="F1226" t="s">
        <v>3393</v>
      </c>
      <c r="G1226" t="s">
        <v>3394</v>
      </c>
      <c r="H1226" t="s">
        <v>3393</v>
      </c>
      <c r="I1226" t="s">
        <v>3395</v>
      </c>
      <c r="J1226" t="s">
        <v>3395</v>
      </c>
      <c r="K1226" t="s">
        <v>3394</v>
      </c>
      <c r="L1226" t="s">
        <v>3396</v>
      </c>
      <c r="M1226" t="s">
        <v>9820</v>
      </c>
      <c r="N1226" t="s">
        <v>9820</v>
      </c>
      <c r="O1226" t="s">
        <v>9820</v>
      </c>
      <c r="P1226" t="s">
        <v>9821</v>
      </c>
      <c r="Q1226">
        <v>1</v>
      </c>
      <c r="R1226" t="s">
        <v>5789</v>
      </c>
      <c r="AC1226" t="s">
        <v>4345</v>
      </c>
      <c r="AE1226" t="s">
        <v>3394</v>
      </c>
      <c r="AK1226" t="s">
        <v>3394</v>
      </c>
      <c r="AM1226" t="s">
        <v>3394</v>
      </c>
      <c r="AN1226" t="s">
        <v>3394</v>
      </c>
      <c r="AO1226" t="s">
        <v>3394</v>
      </c>
      <c r="AP1226" t="s">
        <v>3394</v>
      </c>
      <c r="AQ1226" t="s">
        <v>3394</v>
      </c>
      <c r="AR1226" t="s">
        <v>3394</v>
      </c>
      <c r="AS1226" t="s">
        <v>3394</v>
      </c>
      <c r="AT1226" t="s">
        <v>3394</v>
      </c>
      <c r="AU1226" t="s">
        <v>3394</v>
      </c>
      <c r="AV1226" t="s">
        <v>3394</v>
      </c>
      <c r="AW1226" t="s">
        <v>3394</v>
      </c>
      <c r="AX1226" t="s">
        <v>3394</v>
      </c>
      <c r="AZ1226" t="s">
        <v>3394</v>
      </c>
    </row>
    <row r="1227" spans="1:52" x14ac:dyDescent="0.3">
      <c r="A1227" s="1" t="s">
        <v>462</v>
      </c>
      <c r="B1227" t="s">
        <v>463</v>
      </c>
      <c r="C1227" t="s">
        <v>4828</v>
      </c>
      <c r="D1227" t="s">
        <v>4829</v>
      </c>
      <c r="E1227" t="s">
        <v>464</v>
      </c>
      <c r="F1227" t="s">
        <v>3393</v>
      </c>
      <c r="G1227" t="s">
        <v>3394</v>
      </c>
      <c r="H1227" t="s">
        <v>3393</v>
      </c>
      <c r="I1227" t="s">
        <v>3395</v>
      </c>
      <c r="J1227" t="s">
        <v>3395</v>
      </c>
      <c r="K1227" t="s">
        <v>3394</v>
      </c>
      <c r="L1227" t="s">
        <v>3396</v>
      </c>
      <c r="M1227" t="s">
        <v>9820</v>
      </c>
      <c r="N1227" t="s">
        <v>9820</v>
      </c>
      <c r="O1227" t="s">
        <v>9820</v>
      </c>
      <c r="P1227" t="s">
        <v>9821</v>
      </c>
      <c r="Q1227">
        <v>1</v>
      </c>
      <c r="R1227" t="s">
        <v>5759</v>
      </c>
      <c r="AC1227" t="s">
        <v>4345</v>
      </c>
      <c r="AE1227" t="s">
        <v>3394</v>
      </c>
      <c r="AK1227" t="s">
        <v>3394</v>
      </c>
      <c r="AM1227" t="s">
        <v>3394</v>
      </c>
      <c r="AN1227" t="s">
        <v>3394</v>
      </c>
      <c r="AO1227" t="s">
        <v>3394</v>
      </c>
      <c r="AP1227" t="s">
        <v>3394</v>
      </c>
      <c r="AQ1227" t="s">
        <v>3394</v>
      </c>
      <c r="AR1227" t="s">
        <v>3394</v>
      </c>
      <c r="AS1227" t="s">
        <v>3394</v>
      </c>
      <c r="AT1227" t="s">
        <v>3394</v>
      </c>
      <c r="AU1227" t="s">
        <v>3394</v>
      </c>
      <c r="AV1227" t="s">
        <v>3394</v>
      </c>
      <c r="AW1227" t="s">
        <v>3394</v>
      </c>
      <c r="AX1227" t="s">
        <v>3394</v>
      </c>
      <c r="AZ1227" t="s">
        <v>3394</v>
      </c>
    </row>
    <row r="1228" spans="1:52" x14ac:dyDescent="0.3">
      <c r="A1228" s="1" t="s">
        <v>465</v>
      </c>
      <c r="B1228" t="s">
        <v>466</v>
      </c>
      <c r="C1228" t="s">
        <v>660</v>
      </c>
      <c r="D1228" t="s">
        <v>4833</v>
      </c>
      <c r="E1228" t="s">
        <v>467</v>
      </c>
      <c r="F1228" t="s">
        <v>3393</v>
      </c>
      <c r="G1228" t="s">
        <v>3394</v>
      </c>
      <c r="H1228" t="s">
        <v>3393</v>
      </c>
      <c r="I1228" t="s">
        <v>5790</v>
      </c>
      <c r="J1228" t="s">
        <v>3395</v>
      </c>
      <c r="K1228" t="s">
        <v>3394</v>
      </c>
      <c r="L1228" t="s">
        <v>3396</v>
      </c>
      <c r="M1228" t="s">
        <v>4829</v>
      </c>
      <c r="N1228" t="s">
        <v>4833</v>
      </c>
      <c r="O1228" t="s">
        <v>9820</v>
      </c>
      <c r="P1228" t="s">
        <v>9821</v>
      </c>
      <c r="Q1228">
        <v>1</v>
      </c>
      <c r="R1228" t="s">
        <v>5759</v>
      </c>
      <c r="AC1228" t="s">
        <v>4345</v>
      </c>
      <c r="AE1228" t="s">
        <v>3394</v>
      </c>
      <c r="AK1228" t="s">
        <v>3394</v>
      </c>
      <c r="AM1228" t="s">
        <v>3394</v>
      </c>
      <c r="AN1228" t="s">
        <v>3394</v>
      </c>
      <c r="AO1228" t="s">
        <v>3394</v>
      </c>
      <c r="AP1228" t="s">
        <v>3394</v>
      </c>
      <c r="AQ1228" t="s">
        <v>3394</v>
      </c>
      <c r="AR1228" t="s">
        <v>3394</v>
      </c>
      <c r="AS1228" t="s">
        <v>3394</v>
      </c>
      <c r="AT1228" t="s">
        <v>3394</v>
      </c>
      <c r="AU1228" t="s">
        <v>3394</v>
      </c>
      <c r="AV1228" t="s">
        <v>3394</v>
      </c>
      <c r="AW1228" t="s">
        <v>3394</v>
      </c>
      <c r="AX1228" t="s">
        <v>3394</v>
      </c>
      <c r="AZ1228" t="s">
        <v>3394</v>
      </c>
    </row>
    <row r="1229" spans="1:52" x14ac:dyDescent="0.3">
      <c r="A1229" s="1" t="s">
        <v>468</v>
      </c>
      <c r="B1229" t="s">
        <v>469</v>
      </c>
      <c r="C1229" t="s">
        <v>4828</v>
      </c>
      <c r="D1229" t="s">
        <v>4829</v>
      </c>
      <c r="E1229" t="s">
        <v>470</v>
      </c>
      <c r="F1229" t="s">
        <v>3393</v>
      </c>
      <c r="G1229" t="s">
        <v>3394</v>
      </c>
      <c r="H1229" t="s">
        <v>3393</v>
      </c>
      <c r="I1229" t="s">
        <v>3395</v>
      </c>
      <c r="J1229" t="s">
        <v>3395</v>
      </c>
      <c r="K1229" t="s">
        <v>3394</v>
      </c>
      <c r="L1229" t="s">
        <v>3396</v>
      </c>
      <c r="M1229" t="s">
        <v>9820</v>
      </c>
      <c r="N1229" t="s">
        <v>9820</v>
      </c>
      <c r="O1229" t="s">
        <v>9820</v>
      </c>
      <c r="P1229" t="s">
        <v>9821</v>
      </c>
      <c r="Q1229">
        <v>1</v>
      </c>
      <c r="R1229" t="s">
        <v>5759</v>
      </c>
      <c r="AC1229" t="s">
        <v>4345</v>
      </c>
      <c r="AE1229" t="s">
        <v>3394</v>
      </c>
      <c r="AK1229" t="s">
        <v>3394</v>
      </c>
      <c r="AM1229" t="s">
        <v>3394</v>
      </c>
      <c r="AN1229" t="s">
        <v>3394</v>
      </c>
      <c r="AO1229" t="s">
        <v>3394</v>
      </c>
      <c r="AP1229" t="s">
        <v>3394</v>
      </c>
      <c r="AQ1229" t="s">
        <v>3394</v>
      </c>
      <c r="AR1229" t="s">
        <v>3394</v>
      </c>
      <c r="AS1229" t="s">
        <v>3394</v>
      </c>
      <c r="AT1229" t="s">
        <v>3394</v>
      </c>
      <c r="AU1229" t="s">
        <v>3394</v>
      </c>
      <c r="AV1229" t="s">
        <v>3394</v>
      </c>
      <c r="AW1229" t="s">
        <v>3394</v>
      </c>
      <c r="AX1229" t="s">
        <v>3394</v>
      </c>
      <c r="AZ1229" t="s">
        <v>3394</v>
      </c>
    </row>
    <row r="1230" spans="1:52" x14ac:dyDescent="0.3">
      <c r="A1230" s="1" t="s">
        <v>471</v>
      </c>
      <c r="B1230" t="s">
        <v>472</v>
      </c>
      <c r="C1230" t="s">
        <v>4828</v>
      </c>
      <c r="D1230" t="s">
        <v>4829</v>
      </c>
      <c r="E1230" t="s">
        <v>473</v>
      </c>
      <c r="F1230" t="s">
        <v>3393</v>
      </c>
      <c r="G1230" t="s">
        <v>3394</v>
      </c>
      <c r="H1230" t="s">
        <v>3393</v>
      </c>
      <c r="I1230" t="s">
        <v>3395</v>
      </c>
      <c r="J1230" t="s">
        <v>3395</v>
      </c>
      <c r="K1230" t="s">
        <v>3394</v>
      </c>
      <c r="L1230" t="s">
        <v>3396</v>
      </c>
      <c r="M1230" t="s">
        <v>9820</v>
      </c>
      <c r="N1230" t="s">
        <v>9820</v>
      </c>
      <c r="O1230" t="s">
        <v>9820</v>
      </c>
      <c r="P1230" t="s">
        <v>9821</v>
      </c>
      <c r="Q1230">
        <v>1</v>
      </c>
      <c r="R1230" t="s">
        <v>5759</v>
      </c>
      <c r="AC1230" t="s">
        <v>4345</v>
      </c>
      <c r="AE1230" t="s">
        <v>3394</v>
      </c>
      <c r="AK1230" t="s">
        <v>3394</v>
      </c>
      <c r="AM1230" t="s">
        <v>3394</v>
      </c>
      <c r="AN1230" t="s">
        <v>3394</v>
      </c>
      <c r="AO1230" t="s">
        <v>3394</v>
      </c>
      <c r="AP1230" t="s">
        <v>3394</v>
      </c>
      <c r="AQ1230" t="s">
        <v>3394</v>
      </c>
      <c r="AR1230" t="s">
        <v>3394</v>
      </c>
      <c r="AS1230" t="s">
        <v>3394</v>
      </c>
      <c r="AT1230" t="s">
        <v>3394</v>
      </c>
      <c r="AU1230" t="s">
        <v>3394</v>
      </c>
      <c r="AV1230" t="s">
        <v>3394</v>
      </c>
      <c r="AW1230" t="s">
        <v>3394</v>
      </c>
      <c r="AX1230" t="s">
        <v>3394</v>
      </c>
      <c r="AZ1230" t="s">
        <v>3394</v>
      </c>
    </row>
    <row r="1231" spans="1:52" x14ac:dyDescent="0.3">
      <c r="A1231" s="1" t="s">
        <v>474</v>
      </c>
      <c r="B1231" t="s">
        <v>475</v>
      </c>
      <c r="C1231" t="s">
        <v>4828</v>
      </c>
      <c r="D1231" t="s">
        <v>4829</v>
      </c>
      <c r="E1231" t="s">
        <v>476</v>
      </c>
      <c r="F1231" t="s">
        <v>3393</v>
      </c>
      <c r="G1231" t="s">
        <v>3394</v>
      </c>
      <c r="H1231" t="s">
        <v>3393</v>
      </c>
      <c r="I1231" t="s">
        <v>3395</v>
      </c>
      <c r="J1231" t="s">
        <v>3395</v>
      </c>
      <c r="K1231" t="s">
        <v>3394</v>
      </c>
      <c r="L1231" t="s">
        <v>3396</v>
      </c>
      <c r="M1231" t="s">
        <v>9820</v>
      </c>
      <c r="N1231" t="s">
        <v>9820</v>
      </c>
      <c r="O1231" t="s">
        <v>9820</v>
      </c>
      <c r="P1231" t="s">
        <v>9821</v>
      </c>
      <c r="Q1231">
        <v>1</v>
      </c>
      <c r="R1231" t="s">
        <v>5759</v>
      </c>
      <c r="AC1231" t="s">
        <v>4345</v>
      </c>
      <c r="AE1231" t="s">
        <v>3394</v>
      </c>
      <c r="AK1231" t="s">
        <v>3394</v>
      </c>
      <c r="AM1231" t="s">
        <v>3394</v>
      </c>
      <c r="AN1231" t="s">
        <v>3394</v>
      </c>
      <c r="AO1231" t="s">
        <v>3394</v>
      </c>
      <c r="AP1231" t="s">
        <v>3394</v>
      </c>
      <c r="AQ1231" t="s">
        <v>3394</v>
      </c>
      <c r="AR1231" t="s">
        <v>3394</v>
      </c>
      <c r="AS1231" t="s">
        <v>3394</v>
      </c>
      <c r="AT1231" t="s">
        <v>3394</v>
      </c>
      <c r="AU1231" t="s">
        <v>3394</v>
      </c>
      <c r="AV1231" t="s">
        <v>3394</v>
      </c>
      <c r="AW1231" t="s">
        <v>3394</v>
      </c>
      <c r="AX1231" t="s">
        <v>3394</v>
      </c>
      <c r="AZ1231" t="s">
        <v>3394</v>
      </c>
    </row>
    <row r="1232" spans="1:52" x14ac:dyDescent="0.3">
      <c r="A1232" s="1" t="s">
        <v>477</v>
      </c>
      <c r="B1232" t="s">
        <v>478</v>
      </c>
      <c r="C1232" t="s">
        <v>4828</v>
      </c>
      <c r="D1232" t="s">
        <v>4829</v>
      </c>
      <c r="E1232" t="s">
        <v>479</v>
      </c>
      <c r="F1232" t="s">
        <v>3393</v>
      </c>
      <c r="G1232" t="s">
        <v>3394</v>
      </c>
      <c r="H1232" t="s">
        <v>3393</v>
      </c>
      <c r="I1232" t="s">
        <v>3395</v>
      </c>
      <c r="J1232" t="s">
        <v>3395</v>
      </c>
      <c r="K1232" t="s">
        <v>3394</v>
      </c>
      <c r="L1232" t="s">
        <v>3396</v>
      </c>
      <c r="M1232" t="s">
        <v>9820</v>
      </c>
      <c r="N1232" t="s">
        <v>9820</v>
      </c>
      <c r="O1232" t="s">
        <v>9820</v>
      </c>
      <c r="P1232" t="s">
        <v>9821</v>
      </c>
      <c r="Q1232">
        <v>1</v>
      </c>
      <c r="R1232" t="s">
        <v>5759</v>
      </c>
      <c r="AC1232" t="s">
        <v>4345</v>
      </c>
      <c r="AE1232" t="s">
        <v>3394</v>
      </c>
      <c r="AK1232" t="s">
        <v>3394</v>
      </c>
      <c r="AM1232" t="s">
        <v>3394</v>
      </c>
      <c r="AN1232" t="s">
        <v>3394</v>
      </c>
      <c r="AO1232" t="s">
        <v>3394</v>
      </c>
      <c r="AP1232" t="s">
        <v>3394</v>
      </c>
      <c r="AQ1232" t="s">
        <v>3394</v>
      </c>
      <c r="AR1232" t="s">
        <v>3394</v>
      </c>
      <c r="AS1232" t="s">
        <v>3394</v>
      </c>
      <c r="AT1232" t="s">
        <v>3394</v>
      </c>
      <c r="AU1232" t="s">
        <v>3394</v>
      </c>
      <c r="AV1232" t="s">
        <v>3394</v>
      </c>
      <c r="AW1232" t="s">
        <v>3394</v>
      </c>
      <c r="AX1232" t="s">
        <v>3394</v>
      </c>
      <c r="AZ1232" t="s">
        <v>3394</v>
      </c>
    </row>
    <row r="1233" spans="1:52" x14ac:dyDescent="0.3">
      <c r="A1233" s="1" t="s">
        <v>480</v>
      </c>
      <c r="B1233" t="s">
        <v>481</v>
      </c>
      <c r="C1233" t="s">
        <v>4828</v>
      </c>
      <c r="D1233" t="s">
        <v>4829</v>
      </c>
      <c r="E1233" t="s">
        <v>482</v>
      </c>
      <c r="F1233" t="s">
        <v>3393</v>
      </c>
      <c r="G1233" t="s">
        <v>3394</v>
      </c>
      <c r="H1233" t="s">
        <v>3393</v>
      </c>
      <c r="I1233" t="s">
        <v>3395</v>
      </c>
      <c r="J1233" t="s">
        <v>3395</v>
      </c>
      <c r="K1233" t="s">
        <v>3394</v>
      </c>
      <c r="L1233" t="s">
        <v>3396</v>
      </c>
      <c r="M1233" t="s">
        <v>9820</v>
      </c>
      <c r="N1233" t="s">
        <v>9820</v>
      </c>
      <c r="O1233" t="s">
        <v>9820</v>
      </c>
      <c r="P1233" t="s">
        <v>9821</v>
      </c>
      <c r="Q1233">
        <v>1</v>
      </c>
      <c r="R1233" t="s">
        <v>3397</v>
      </c>
      <c r="AC1233" t="s">
        <v>4345</v>
      </c>
      <c r="AE1233" t="s">
        <v>3394</v>
      </c>
      <c r="AK1233" t="s">
        <v>3394</v>
      </c>
      <c r="AM1233" t="s">
        <v>3394</v>
      </c>
      <c r="AN1233" t="s">
        <v>3394</v>
      </c>
      <c r="AO1233" t="s">
        <v>3394</v>
      </c>
      <c r="AP1233" t="s">
        <v>3394</v>
      </c>
      <c r="AQ1233" t="s">
        <v>3394</v>
      </c>
      <c r="AR1233" t="s">
        <v>3394</v>
      </c>
      <c r="AS1233" t="s">
        <v>3394</v>
      </c>
      <c r="AT1233" t="s">
        <v>3394</v>
      </c>
      <c r="AU1233" t="s">
        <v>3394</v>
      </c>
      <c r="AV1233" t="s">
        <v>3394</v>
      </c>
      <c r="AW1233" t="s">
        <v>3394</v>
      </c>
      <c r="AX1233" t="s">
        <v>3394</v>
      </c>
      <c r="AZ1233" t="s">
        <v>3394</v>
      </c>
    </row>
    <row r="1234" spans="1:52" x14ac:dyDescent="0.3">
      <c r="A1234" s="1" t="s">
        <v>483</v>
      </c>
      <c r="B1234" t="s">
        <v>484</v>
      </c>
      <c r="C1234" t="s">
        <v>4828</v>
      </c>
      <c r="D1234" t="s">
        <v>4829</v>
      </c>
      <c r="E1234" t="s">
        <v>485</v>
      </c>
      <c r="F1234" t="s">
        <v>3393</v>
      </c>
      <c r="G1234" t="s">
        <v>3394</v>
      </c>
      <c r="H1234" t="s">
        <v>3393</v>
      </c>
      <c r="I1234" t="s">
        <v>3395</v>
      </c>
      <c r="J1234" t="s">
        <v>3395</v>
      </c>
      <c r="K1234" t="s">
        <v>3394</v>
      </c>
      <c r="L1234" t="s">
        <v>3396</v>
      </c>
      <c r="M1234" t="s">
        <v>9820</v>
      </c>
      <c r="N1234" t="s">
        <v>9820</v>
      </c>
      <c r="O1234" t="s">
        <v>9820</v>
      </c>
      <c r="P1234" t="s">
        <v>9821</v>
      </c>
      <c r="Q1234">
        <v>1</v>
      </c>
      <c r="R1234" t="s">
        <v>5791</v>
      </c>
      <c r="AC1234" t="s">
        <v>4345</v>
      </c>
      <c r="AE1234" t="s">
        <v>3394</v>
      </c>
      <c r="AK1234" t="s">
        <v>3394</v>
      </c>
      <c r="AM1234" t="s">
        <v>3394</v>
      </c>
      <c r="AN1234" t="s">
        <v>3394</v>
      </c>
      <c r="AO1234" t="s">
        <v>3394</v>
      </c>
      <c r="AP1234" t="s">
        <v>3394</v>
      </c>
      <c r="AQ1234" t="s">
        <v>3394</v>
      </c>
      <c r="AR1234" t="s">
        <v>3394</v>
      </c>
      <c r="AS1234" t="s">
        <v>3394</v>
      </c>
      <c r="AT1234" t="s">
        <v>3394</v>
      </c>
      <c r="AU1234" t="s">
        <v>3394</v>
      </c>
      <c r="AV1234" t="s">
        <v>3394</v>
      </c>
      <c r="AW1234" t="s">
        <v>3394</v>
      </c>
      <c r="AX1234" t="s">
        <v>3394</v>
      </c>
      <c r="AZ1234" t="s">
        <v>3394</v>
      </c>
    </row>
    <row r="1235" spans="1:52" x14ac:dyDescent="0.3">
      <c r="A1235" s="1" t="s">
        <v>489</v>
      </c>
      <c r="B1235" t="s">
        <v>490</v>
      </c>
      <c r="C1235" t="s">
        <v>448</v>
      </c>
      <c r="D1235" t="s">
        <v>73</v>
      </c>
      <c r="E1235" t="s">
        <v>491</v>
      </c>
      <c r="F1235" t="s">
        <v>3393</v>
      </c>
      <c r="G1235" t="s">
        <v>3394</v>
      </c>
      <c r="H1235" t="s">
        <v>3393</v>
      </c>
      <c r="I1235" t="s">
        <v>4572</v>
      </c>
      <c r="J1235" t="s">
        <v>3395</v>
      </c>
      <c r="K1235" t="s">
        <v>3394</v>
      </c>
      <c r="L1235" t="s">
        <v>3965</v>
      </c>
      <c r="M1235" t="s">
        <v>63</v>
      </c>
      <c r="N1235" t="s">
        <v>73</v>
      </c>
      <c r="O1235" t="s">
        <v>9820</v>
      </c>
      <c r="P1235" t="s">
        <v>9821</v>
      </c>
      <c r="Q1235">
        <v>1</v>
      </c>
      <c r="R1235" t="s">
        <v>3397</v>
      </c>
      <c r="AC1235" t="s">
        <v>4345</v>
      </c>
      <c r="AE1235" t="s">
        <v>3394</v>
      </c>
      <c r="AK1235" t="s">
        <v>3394</v>
      </c>
      <c r="AM1235" t="s">
        <v>3394</v>
      </c>
      <c r="AN1235" t="s">
        <v>3394</v>
      </c>
      <c r="AO1235" t="s">
        <v>3394</v>
      </c>
      <c r="AP1235" t="s">
        <v>3394</v>
      </c>
      <c r="AQ1235" t="s">
        <v>3394</v>
      </c>
      <c r="AR1235" t="s">
        <v>3394</v>
      </c>
      <c r="AS1235" t="s">
        <v>3394</v>
      </c>
      <c r="AT1235" t="s">
        <v>3394</v>
      </c>
      <c r="AU1235" t="s">
        <v>3394</v>
      </c>
      <c r="AV1235" t="s">
        <v>3394</v>
      </c>
      <c r="AW1235" t="s">
        <v>3394</v>
      </c>
      <c r="AX1235" t="s">
        <v>3394</v>
      </c>
      <c r="AZ1235" t="s">
        <v>3394</v>
      </c>
    </row>
    <row r="1236" spans="1:52" x14ac:dyDescent="0.3">
      <c r="A1236" s="1" t="s">
        <v>492</v>
      </c>
      <c r="B1236" t="s">
        <v>493</v>
      </c>
      <c r="C1236" t="s">
        <v>4310</v>
      </c>
      <c r="D1236" t="s">
        <v>4311</v>
      </c>
      <c r="E1236" t="s">
        <v>494</v>
      </c>
      <c r="F1236" t="s">
        <v>3393</v>
      </c>
      <c r="G1236" t="s">
        <v>3394</v>
      </c>
      <c r="H1236" t="s">
        <v>3393</v>
      </c>
      <c r="I1236" t="s">
        <v>5792</v>
      </c>
      <c r="J1236" t="s">
        <v>3395</v>
      </c>
      <c r="K1236" t="s">
        <v>3394</v>
      </c>
      <c r="L1236" t="s">
        <v>3396</v>
      </c>
      <c r="M1236" t="s">
        <v>9820</v>
      </c>
      <c r="N1236" t="s">
        <v>9820</v>
      </c>
      <c r="O1236" t="s">
        <v>9820</v>
      </c>
      <c r="P1236" t="s">
        <v>9821</v>
      </c>
      <c r="Q1236">
        <v>1</v>
      </c>
      <c r="R1236" t="s">
        <v>3397</v>
      </c>
      <c r="AC1236" t="s">
        <v>4345</v>
      </c>
      <c r="AE1236" t="s">
        <v>3394</v>
      </c>
      <c r="AK1236" t="s">
        <v>3394</v>
      </c>
      <c r="AM1236" t="s">
        <v>3394</v>
      </c>
      <c r="AN1236" t="s">
        <v>3394</v>
      </c>
      <c r="AO1236" t="s">
        <v>3394</v>
      </c>
      <c r="AP1236" t="s">
        <v>3394</v>
      </c>
      <c r="AQ1236" t="s">
        <v>3394</v>
      </c>
      <c r="AR1236" t="s">
        <v>3394</v>
      </c>
      <c r="AS1236" t="s">
        <v>3394</v>
      </c>
      <c r="AT1236" t="s">
        <v>3394</v>
      </c>
      <c r="AU1236" t="s">
        <v>3394</v>
      </c>
      <c r="AV1236" t="s">
        <v>3394</v>
      </c>
      <c r="AW1236" t="s">
        <v>3394</v>
      </c>
      <c r="AX1236" t="s">
        <v>3394</v>
      </c>
      <c r="AZ1236" t="s">
        <v>3394</v>
      </c>
    </row>
    <row r="1237" spans="1:52" x14ac:dyDescent="0.3">
      <c r="A1237" s="1" t="s">
        <v>495</v>
      </c>
      <c r="B1237" t="s">
        <v>496</v>
      </c>
      <c r="C1237" t="s">
        <v>448</v>
      </c>
      <c r="D1237" t="s">
        <v>73</v>
      </c>
      <c r="E1237" t="s">
        <v>497</v>
      </c>
      <c r="F1237" t="s">
        <v>3393</v>
      </c>
      <c r="G1237" t="s">
        <v>3394</v>
      </c>
      <c r="H1237" t="s">
        <v>3393</v>
      </c>
      <c r="I1237" t="s">
        <v>5793</v>
      </c>
      <c r="J1237" t="s">
        <v>3395</v>
      </c>
      <c r="K1237" t="s">
        <v>3394</v>
      </c>
      <c r="L1237" t="s">
        <v>3965</v>
      </c>
      <c r="M1237" t="s">
        <v>9820</v>
      </c>
      <c r="N1237" t="s">
        <v>9820</v>
      </c>
      <c r="O1237" t="s">
        <v>9820</v>
      </c>
      <c r="P1237" t="s">
        <v>9821</v>
      </c>
      <c r="Q1237">
        <v>1</v>
      </c>
      <c r="R1237" t="s">
        <v>3397</v>
      </c>
      <c r="AC1237" t="s">
        <v>4345</v>
      </c>
      <c r="AE1237" t="s">
        <v>3394</v>
      </c>
      <c r="AK1237" t="s">
        <v>3394</v>
      </c>
      <c r="AM1237" t="s">
        <v>3394</v>
      </c>
      <c r="AN1237" t="s">
        <v>3394</v>
      </c>
      <c r="AO1237" t="s">
        <v>3394</v>
      </c>
      <c r="AP1237" t="s">
        <v>3394</v>
      </c>
      <c r="AQ1237" t="s">
        <v>3394</v>
      </c>
      <c r="AR1237" t="s">
        <v>3394</v>
      </c>
      <c r="AS1237" t="s">
        <v>3394</v>
      </c>
      <c r="AT1237" t="s">
        <v>3394</v>
      </c>
      <c r="AU1237" t="s">
        <v>3394</v>
      </c>
      <c r="AV1237" t="s">
        <v>3394</v>
      </c>
      <c r="AW1237" t="s">
        <v>3394</v>
      </c>
      <c r="AX1237" t="s">
        <v>3394</v>
      </c>
      <c r="AZ1237" t="s">
        <v>3394</v>
      </c>
    </row>
    <row r="1238" spans="1:52" x14ac:dyDescent="0.3">
      <c r="A1238" s="1" t="s">
        <v>498</v>
      </c>
      <c r="B1238" t="s">
        <v>499</v>
      </c>
      <c r="C1238" t="s">
        <v>448</v>
      </c>
      <c r="D1238" t="s">
        <v>73</v>
      </c>
      <c r="E1238" t="s">
        <v>500</v>
      </c>
      <c r="F1238" t="s">
        <v>3393</v>
      </c>
      <c r="G1238" t="s">
        <v>3394</v>
      </c>
      <c r="H1238" t="s">
        <v>3393</v>
      </c>
      <c r="I1238" t="s">
        <v>5794</v>
      </c>
      <c r="J1238" t="s">
        <v>3395</v>
      </c>
      <c r="K1238" t="s">
        <v>3394</v>
      </c>
      <c r="L1238" t="s">
        <v>3965</v>
      </c>
      <c r="M1238" t="s">
        <v>9820</v>
      </c>
      <c r="N1238" t="s">
        <v>9820</v>
      </c>
      <c r="O1238" t="s">
        <v>9820</v>
      </c>
      <c r="P1238" t="s">
        <v>9821</v>
      </c>
      <c r="Q1238">
        <v>1</v>
      </c>
      <c r="R1238" t="s">
        <v>3397</v>
      </c>
      <c r="AC1238" t="s">
        <v>4345</v>
      </c>
      <c r="AE1238" t="s">
        <v>3394</v>
      </c>
      <c r="AK1238" t="s">
        <v>3394</v>
      </c>
      <c r="AM1238" t="s">
        <v>3394</v>
      </c>
      <c r="AN1238" t="s">
        <v>3394</v>
      </c>
      <c r="AO1238" t="s">
        <v>3394</v>
      </c>
      <c r="AP1238" t="s">
        <v>3394</v>
      </c>
      <c r="AQ1238" t="s">
        <v>3394</v>
      </c>
      <c r="AR1238" t="s">
        <v>3394</v>
      </c>
      <c r="AS1238" t="s">
        <v>3394</v>
      </c>
      <c r="AT1238" t="s">
        <v>3394</v>
      </c>
      <c r="AU1238" t="s">
        <v>3394</v>
      </c>
      <c r="AV1238" t="s">
        <v>3394</v>
      </c>
      <c r="AW1238" t="s">
        <v>3394</v>
      </c>
      <c r="AX1238" t="s">
        <v>3394</v>
      </c>
      <c r="AZ1238" t="s">
        <v>3394</v>
      </c>
    </row>
    <row r="1239" spans="1:52" x14ac:dyDescent="0.3">
      <c r="A1239" s="1" t="s">
        <v>501</v>
      </c>
      <c r="B1239" t="s">
        <v>502</v>
      </c>
      <c r="C1239" t="s">
        <v>448</v>
      </c>
      <c r="D1239" t="s">
        <v>73</v>
      </c>
      <c r="E1239" t="s">
        <v>503</v>
      </c>
      <c r="F1239" t="s">
        <v>3393</v>
      </c>
      <c r="G1239" t="s">
        <v>3394</v>
      </c>
      <c r="H1239" t="s">
        <v>3393</v>
      </c>
      <c r="I1239" t="s">
        <v>5795</v>
      </c>
      <c r="J1239" t="s">
        <v>3395</v>
      </c>
      <c r="K1239" t="s">
        <v>3394</v>
      </c>
      <c r="L1239" t="s">
        <v>3396</v>
      </c>
      <c r="M1239" t="s">
        <v>9820</v>
      </c>
      <c r="N1239" t="s">
        <v>9820</v>
      </c>
      <c r="O1239" t="s">
        <v>9820</v>
      </c>
      <c r="P1239" t="s">
        <v>9821</v>
      </c>
      <c r="Q1239">
        <v>1</v>
      </c>
      <c r="R1239" t="s">
        <v>3397</v>
      </c>
      <c r="AC1239" t="s">
        <v>4345</v>
      </c>
      <c r="AE1239" t="s">
        <v>3394</v>
      </c>
      <c r="AK1239" t="s">
        <v>3394</v>
      </c>
      <c r="AM1239" t="s">
        <v>3394</v>
      </c>
      <c r="AN1239" t="s">
        <v>3394</v>
      </c>
      <c r="AO1239" t="s">
        <v>3394</v>
      </c>
      <c r="AP1239" t="s">
        <v>3394</v>
      </c>
      <c r="AQ1239" t="s">
        <v>3394</v>
      </c>
      <c r="AR1239" t="s">
        <v>3394</v>
      </c>
      <c r="AS1239" t="s">
        <v>3394</v>
      </c>
      <c r="AT1239" t="s">
        <v>3394</v>
      </c>
      <c r="AU1239" t="s">
        <v>3394</v>
      </c>
      <c r="AV1239" t="s">
        <v>3394</v>
      </c>
      <c r="AW1239" t="s">
        <v>3394</v>
      </c>
      <c r="AX1239" t="s">
        <v>3394</v>
      </c>
      <c r="AZ1239" t="s">
        <v>3394</v>
      </c>
    </row>
    <row r="1240" spans="1:52" x14ac:dyDescent="0.3">
      <c r="A1240" s="1" t="s">
        <v>504</v>
      </c>
      <c r="B1240" t="s">
        <v>505</v>
      </c>
      <c r="C1240" t="s">
        <v>448</v>
      </c>
      <c r="D1240" t="s">
        <v>73</v>
      </c>
      <c r="E1240" t="s">
        <v>506</v>
      </c>
      <c r="F1240" t="s">
        <v>3393</v>
      </c>
      <c r="G1240" t="s">
        <v>3394</v>
      </c>
      <c r="H1240" t="s">
        <v>3393</v>
      </c>
      <c r="I1240" t="s">
        <v>5796</v>
      </c>
      <c r="J1240" t="s">
        <v>3395</v>
      </c>
      <c r="K1240" t="s">
        <v>3394</v>
      </c>
      <c r="L1240" t="s">
        <v>3396</v>
      </c>
      <c r="M1240" t="s">
        <v>9820</v>
      </c>
      <c r="N1240" t="s">
        <v>9820</v>
      </c>
      <c r="O1240" t="s">
        <v>9820</v>
      </c>
      <c r="P1240" t="s">
        <v>9821</v>
      </c>
      <c r="Q1240">
        <v>1</v>
      </c>
      <c r="R1240" t="s">
        <v>3397</v>
      </c>
      <c r="AC1240" t="s">
        <v>4345</v>
      </c>
      <c r="AE1240" t="s">
        <v>3394</v>
      </c>
      <c r="AK1240" t="s">
        <v>3394</v>
      </c>
      <c r="AM1240" t="s">
        <v>3394</v>
      </c>
      <c r="AN1240" t="s">
        <v>3394</v>
      </c>
      <c r="AO1240" t="s">
        <v>3394</v>
      </c>
      <c r="AP1240" t="s">
        <v>3394</v>
      </c>
      <c r="AQ1240" t="s">
        <v>3394</v>
      </c>
      <c r="AR1240" t="s">
        <v>3394</v>
      </c>
      <c r="AS1240" t="s">
        <v>3394</v>
      </c>
      <c r="AT1240" t="s">
        <v>3394</v>
      </c>
      <c r="AU1240" t="s">
        <v>3394</v>
      </c>
      <c r="AV1240" t="s">
        <v>3394</v>
      </c>
      <c r="AW1240" t="s">
        <v>3394</v>
      </c>
      <c r="AX1240" t="s">
        <v>3394</v>
      </c>
      <c r="AZ1240" t="s">
        <v>3394</v>
      </c>
    </row>
    <row r="1241" spans="1:52" x14ac:dyDescent="0.3">
      <c r="A1241" s="1" t="s">
        <v>507</v>
      </c>
      <c r="B1241" t="s">
        <v>508</v>
      </c>
      <c r="C1241" t="s">
        <v>448</v>
      </c>
      <c r="D1241" t="s">
        <v>73</v>
      </c>
      <c r="E1241" t="s">
        <v>509</v>
      </c>
      <c r="F1241" t="s">
        <v>3393</v>
      </c>
      <c r="G1241" t="s">
        <v>3394</v>
      </c>
      <c r="H1241" t="s">
        <v>3393</v>
      </c>
      <c r="I1241" t="s">
        <v>5797</v>
      </c>
      <c r="J1241" t="s">
        <v>3395</v>
      </c>
      <c r="K1241" t="s">
        <v>3394</v>
      </c>
      <c r="L1241" t="s">
        <v>3965</v>
      </c>
      <c r="M1241" t="s">
        <v>9820</v>
      </c>
      <c r="N1241" t="s">
        <v>9820</v>
      </c>
      <c r="O1241" t="s">
        <v>9820</v>
      </c>
      <c r="P1241" t="s">
        <v>9821</v>
      </c>
      <c r="Q1241">
        <v>1</v>
      </c>
      <c r="R1241" t="s">
        <v>3397</v>
      </c>
      <c r="AC1241" t="s">
        <v>4345</v>
      </c>
      <c r="AE1241" t="s">
        <v>3394</v>
      </c>
      <c r="AK1241" t="s">
        <v>3394</v>
      </c>
      <c r="AM1241" t="s">
        <v>3394</v>
      </c>
      <c r="AN1241" t="s">
        <v>3394</v>
      </c>
      <c r="AO1241" t="s">
        <v>3394</v>
      </c>
      <c r="AP1241" t="s">
        <v>3394</v>
      </c>
      <c r="AQ1241" t="s">
        <v>3394</v>
      </c>
      <c r="AR1241" t="s">
        <v>3394</v>
      </c>
      <c r="AS1241" t="s">
        <v>3394</v>
      </c>
      <c r="AT1241" t="s">
        <v>3394</v>
      </c>
      <c r="AU1241" t="s">
        <v>3394</v>
      </c>
      <c r="AV1241" t="s">
        <v>3394</v>
      </c>
      <c r="AW1241" t="s">
        <v>3394</v>
      </c>
      <c r="AX1241" t="s">
        <v>3394</v>
      </c>
      <c r="AZ1241" t="s">
        <v>3394</v>
      </c>
    </row>
    <row r="1242" spans="1:52" x14ac:dyDescent="0.3">
      <c r="A1242" s="1" t="s">
        <v>510</v>
      </c>
      <c r="B1242" t="s">
        <v>511</v>
      </c>
      <c r="C1242" t="s">
        <v>448</v>
      </c>
      <c r="D1242" t="s">
        <v>73</v>
      </c>
      <c r="E1242" t="s">
        <v>512</v>
      </c>
      <c r="F1242" t="s">
        <v>3393</v>
      </c>
      <c r="G1242" t="s">
        <v>3394</v>
      </c>
      <c r="H1242" t="s">
        <v>3393</v>
      </c>
      <c r="I1242" t="s">
        <v>5798</v>
      </c>
      <c r="J1242" t="s">
        <v>3395</v>
      </c>
      <c r="K1242" t="s">
        <v>3394</v>
      </c>
      <c r="L1242" t="s">
        <v>3965</v>
      </c>
      <c r="M1242" t="s">
        <v>9820</v>
      </c>
      <c r="N1242" t="s">
        <v>9820</v>
      </c>
      <c r="O1242" t="s">
        <v>9820</v>
      </c>
      <c r="P1242" t="s">
        <v>9821</v>
      </c>
      <c r="Q1242">
        <v>1</v>
      </c>
      <c r="R1242" t="s">
        <v>3397</v>
      </c>
      <c r="AC1242" t="s">
        <v>4345</v>
      </c>
      <c r="AE1242" t="s">
        <v>3394</v>
      </c>
      <c r="AK1242" t="s">
        <v>3394</v>
      </c>
      <c r="AM1242" t="s">
        <v>3394</v>
      </c>
      <c r="AN1242" t="s">
        <v>3394</v>
      </c>
      <c r="AO1242" t="s">
        <v>3394</v>
      </c>
      <c r="AP1242" t="s">
        <v>3394</v>
      </c>
      <c r="AQ1242" t="s">
        <v>3394</v>
      </c>
      <c r="AR1242" t="s">
        <v>3394</v>
      </c>
      <c r="AS1242" t="s">
        <v>3394</v>
      </c>
      <c r="AT1242" t="s">
        <v>3394</v>
      </c>
      <c r="AU1242" t="s">
        <v>3394</v>
      </c>
      <c r="AV1242" t="s">
        <v>3394</v>
      </c>
      <c r="AW1242" t="s">
        <v>3394</v>
      </c>
      <c r="AX1242" t="s">
        <v>3394</v>
      </c>
      <c r="AZ1242" t="s">
        <v>3394</v>
      </c>
    </row>
    <row r="1243" spans="1:52" x14ac:dyDescent="0.3">
      <c r="A1243" s="1" t="s">
        <v>513</v>
      </c>
      <c r="B1243" t="s">
        <v>514</v>
      </c>
      <c r="C1243" t="s">
        <v>448</v>
      </c>
      <c r="D1243" t="s">
        <v>73</v>
      </c>
      <c r="E1243" t="s">
        <v>515</v>
      </c>
      <c r="F1243" t="s">
        <v>3393</v>
      </c>
      <c r="G1243" t="s">
        <v>3394</v>
      </c>
      <c r="H1243" t="s">
        <v>3393</v>
      </c>
      <c r="I1243" t="s">
        <v>5799</v>
      </c>
      <c r="J1243" t="s">
        <v>3395</v>
      </c>
      <c r="K1243" t="s">
        <v>3394</v>
      </c>
      <c r="L1243" t="s">
        <v>3965</v>
      </c>
      <c r="M1243" t="s">
        <v>9820</v>
      </c>
      <c r="N1243" t="s">
        <v>9820</v>
      </c>
      <c r="O1243" t="s">
        <v>9820</v>
      </c>
      <c r="P1243" t="s">
        <v>9821</v>
      </c>
      <c r="Q1243">
        <v>1</v>
      </c>
      <c r="R1243" t="s">
        <v>3397</v>
      </c>
      <c r="AC1243" t="s">
        <v>4345</v>
      </c>
      <c r="AE1243" t="s">
        <v>3394</v>
      </c>
      <c r="AK1243" t="s">
        <v>3394</v>
      </c>
      <c r="AM1243" t="s">
        <v>3394</v>
      </c>
      <c r="AN1243" t="s">
        <v>3394</v>
      </c>
      <c r="AO1243" t="s">
        <v>3394</v>
      </c>
      <c r="AP1243" t="s">
        <v>3394</v>
      </c>
      <c r="AQ1243" t="s">
        <v>3394</v>
      </c>
      <c r="AR1243" t="s">
        <v>3394</v>
      </c>
      <c r="AS1243" t="s">
        <v>3394</v>
      </c>
      <c r="AT1243" t="s">
        <v>3394</v>
      </c>
      <c r="AU1243" t="s">
        <v>3394</v>
      </c>
      <c r="AV1243" t="s">
        <v>3394</v>
      </c>
      <c r="AW1243" t="s">
        <v>3394</v>
      </c>
      <c r="AX1243" t="s">
        <v>3394</v>
      </c>
      <c r="AZ1243" t="s">
        <v>3394</v>
      </c>
    </row>
    <row r="1244" spans="1:52" x14ac:dyDescent="0.3">
      <c r="A1244" s="1" t="s">
        <v>516</v>
      </c>
      <c r="B1244" t="s">
        <v>517</v>
      </c>
      <c r="C1244" t="s">
        <v>448</v>
      </c>
      <c r="D1244" t="s">
        <v>73</v>
      </c>
      <c r="E1244" t="s">
        <v>518</v>
      </c>
      <c r="F1244" t="s">
        <v>3393</v>
      </c>
      <c r="G1244" t="s">
        <v>3394</v>
      </c>
      <c r="H1244" t="s">
        <v>3393</v>
      </c>
      <c r="I1244" t="s">
        <v>5800</v>
      </c>
      <c r="J1244" t="s">
        <v>3395</v>
      </c>
      <c r="K1244" t="s">
        <v>3394</v>
      </c>
      <c r="L1244" t="s">
        <v>3965</v>
      </c>
      <c r="M1244" t="s">
        <v>9820</v>
      </c>
      <c r="N1244" t="s">
        <v>9820</v>
      </c>
      <c r="O1244" t="s">
        <v>9820</v>
      </c>
      <c r="P1244" t="s">
        <v>9821</v>
      </c>
      <c r="Q1244">
        <v>1</v>
      </c>
      <c r="R1244" t="s">
        <v>3397</v>
      </c>
      <c r="AC1244" t="s">
        <v>4345</v>
      </c>
      <c r="AE1244" t="s">
        <v>3394</v>
      </c>
      <c r="AK1244" t="s">
        <v>3394</v>
      </c>
      <c r="AM1244" t="s">
        <v>3394</v>
      </c>
      <c r="AN1244" t="s">
        <v>3394</v>
      </c>
      <c r="AO1244" t="s">
        <v>3394</v>
      </c>
      <c r="AP1244" t="s">
        <v>3394</v>
      </c>
      <c r="AQ1244" t="s">
        <v>3394</v>
      </c>
      <c r="AR1244" t="s">
        <v>3394</v>
      </c>
      <c r="AS1244" t="s">
        <v>3394</v>
      </c>
      <c r="AT1244" t="s">
        <v>3394</v>
      </c>
      <c r="AU1244" t="s">
        <v>3394</v>
      </c>
      <c r="AV1244" t="s">
        <v>3394</v>
      </c>
      <c r="AW1244" t="s">
        <v>3394</v>
      </c>
      <c r="AX1244" t="s">
        <v>3394</v>
      </c>
      <c r="AZ1244" t="s">
        <v>3394</v>
      </c>
    </row>
    <row r="1245" spans="1:52" x14ac:dyDescent="0.3">
      <c r="A1245" s="1" t="s">
        <v>519</v>
      </c>
      <c r="B1245" t="s">
        <v>520</v>
      </c>
      <c r="C1245" t="s">
        <v>448</v>
      </c>
      <c r="D1245" t="s">
        <v>73</v>
      </c>
      <c r="E1245" t="s">
        <v>521</v>
      </c>
      <c r="F1245" t="s">
        <v>3393</v>
      </c>
      <c r="G1245" t="s">
        <v>3394</v>
      </c>
      <c r="H1245" t="s">
        <v>3393</v>
      </c>
      <c r="I1245" t="s">
        <v>5801</v>
      </c>
      <c r="J1245" t="s">
        <v>3395</v>
      </c>
      <c r="K1245" t="s">
        <v>3394</v>
      </c>
      <c r="L1245" t="s">
        <v>3965</v>
      </c>
      <c r="M1245" t="s">
        <v>9820</v>
      </c>
      <c r="N1245" t="s">
        <v>9820</v>
      </c>
      <c r="O1245" t="s">
        <v>9820</v>
      </c>
      <c r="P1245" t="s">
        <v>9821</v>
      </c>
      <c r="Q1245">
        <v>1</v>
      </c>
      <c r="R1245" t="s">
        <v>3397</v>
      </c>
      <c r="AC1245" t="s">
        <v>4345</v>
      </c>
      <c r="AE1245" t="s">
        <v>3394</v>
      </c>
      <c r="AK1245" t="s">
        <v>3394</v>
      </c>
      <c r="AM1245" t="s">
        <v>3394</v>
      </c>
      <c r="AN1245" t="s">
        <v>3394</v>
      </c>
      <c r="AO1245" t="s">
        <v>3394</v>
      </c>
      <c r="AP1245" t="s">
        <v>3394</v>
      </c>
      <c r="AQ1245" t="s">
        <v>3394</v>
      </c>
      <c r="AR1245" t="s">
        <v>3394</v>
      </c>
      <c r="AS1245" t="s">
        <v>3394</v>
      </c>
      <c r="AT1245" t="s">
        <v>3394</v>
      </c>
      <c r="AU1245" t="s">
        <v>3394</v>
      </c>
      <c r="AV1245" t="s">
        <v>3394</v>
      </c>
      <c r="AW1245" t="s">
        <v>3394</v>
      </c>
      <c r="AX1245" t="s">
        <v>3394</v>
      </c>
      <c r="AZ1245" t="s">
        <v>3394</v>
      </c>
    </row>
    <row r="1246" spans="1:52" x14ac:dyDescent="0.3">
      <c r="A1246" s="1" t="s">
        <v>522</v>
      </c>
      <c r="B1246" t="s">
        <v>523</v>
      </c>
      <c r="C1246" t="s">
        <v>448</v>
      </c>
      <c r="D1246" t="s">
        <v>73</v>
      </c>
      <c r="E1246" t="s">
        <v>524</v>
      </c>
      <c r="F1246" t="s">
        <v>3393</v>
      </c>
      <c r="G1246" t="s">
        <v>3394</v>
      </c>
      <c r="H1246" t="s">
        <v>3393</v>
      </c>
      <c r="I1246" t="s">
        <v>5802</v>
      </c>
      <c r="J1246" t="s">
        <v>3395</v>
      </c>
      <c r="K1246" t="s">
        <v>3394</v>
      </c>
      <c r="L1246" t="s">
        <v>3965</v>
      </c>
      <c r="M1246" t="s">
        <v>9820</v>
      </c>
      <c r="N1246" t="s">
        <v>9820</v>
      </c>
      <c r="O1246" t="s">
        <v>9820</v>
      </c>
      <c r="P1246" t="s">
        <v>9821</v>
      </c>
      <c r="Q1246">
        <v>1</v>
      </c>
      <c r="R1246" t="s">
        <v>3397</v>
      </c>
      <c r="AC1246" t="s">
        <v>4345</v>
      </c>
      <c r="AE1246" t="s">
        <v>3394</v>
      </c>
      <c r="AK1246" t="s">
        <v>3394</v>
      </c>
      <c r="AM1246" t="s">
        <v>3394</v>
      </c>
      <c r="AN1246" t="s">
        <v>3394</v>
      </c>
      <c r="AO1246" t="s">
        <v>3394</v>
      </c>
      <c r="AP1246" t="s">
        <v>3394</v>
      </c>
      <c r="AQ1246" t="s">
        <v>3394</v>
      </c>
      <c r="AR1246" t="s">
        <v>3394</v>
      </c>
      <c r="AS1246" t="s">
        <v>3394</v>
      </c>
      <c r="AT1246" t="s">
        <v>3394</v>
      </c>
      <c r="AU1246" t="s">
        <v>3394</v>
      </c>
      <c r="AV1246" t="s">
        <v>3394</v>
      </c>
      <c r="AW1246" t="s">
        <v>3394</v>
      </c>
      <c r="AX1246" t="s">
        <v>3394</v>
      </c>
      <c r="AZ1246" t="s">
        <v>3394</v>
      </c>
    </row>
    <row r="1247" spans="1:52" x14ac:dyDescent="0.3">
      <c r="A1247" s="1" t="s">
        <v>616</v>
      </c>
      <c r="B1247" t="s">
        <v>617</v>
      </c>
      <c r="C1247" t="s">
        <v>4828</v>
      </c>
      <c r="D1247" t="s">
        <v>4829</v>
      </c>
      <c r="E1247" t="s">
        <v>618</v>
      </c>
      <c r="F1247" t="s">
        <v>3394</v>
      </c>
      <c r="G1247" t="s">
        <v>3394</v>
      </c>
      <c r="H1247" t="s">
        <v>3393</v>
      </c>
      <c r="I1247" t="s">
        <v>3395</v>
      </c>
      <c r="J1247" t="s">
        <v>3395</v>
      </c>
      <c r="K1247" t="s">
        <v>3394</v>
      </c>
      <c r="L1247" t="s">
        <v>3396</v>
      </c>
      <c r="M1247" t="s">
        <v>9820</v>
      </c>
      <c r="N1247" t="s">
        <v>9820</v>
      </c>
      <c r="O1247" t="s">
        <v>9820</v>
      </c>
      <c r="P1247" t="s">
        <v>9821</v>
      </c>
      <c r="Q1247">
        <v>1</v>
      </c>
      <c r="R1247" t="s">
        <v>5803</v>
      </c>
      <c r="AC1247" t="s">
        <v>4345</v>
      </c>
      <c r="AE1247" t="s">
        <v>3394</v>
      </c>
      <c r="AK1247" t="s">
        <v>3394</v>
      </c>
      <c r="AM1247" t="s">
        <v>3394</v>
      </c>
      <c r="AN1247" t="s">
        <v>3394</v>
      </c>
      <c r="AO1247" t="s">
        <v>3394</v>
      </c>
      <c r="AP1247" t="s">
        <v>3394</v>
      </c>
      <c r="AQ1247" t="s">
        <v>3394</v>
      </c>
      <c r="AR1247" t="s">
        <v>3394</v>
      </c>
      <c r="AS1247" t="s">
        <v>3394</v>
      </c>
      <c r="AT1247" t="s">
        <v>3394</v>
      </c>
      <c r="AU1247" t="s">
        <v>3394</v>
      </c>
      <c r="AV1247" t="s">
        <v>3394</v>
      </c>
      <c r="AW1247" t="s">
        <v>3394</v>
      </c>
      <c r="AX1247" t="s">
        <v>3394</v>
      </c>
      <c r="AZ1247" t="s">
        <v>3394</v>
      </c>
    </row>
    <row r="1248" spans="1:52" x14ac:dyDescent="0.3">
      <c r="A1248" s="1" t="s">
        <v>653</v>
      </c>
      <c r="B1248" t="s">
        <v>654</v>
      </c>
      <c r="C1248" t="s">
        <v>660</v>
      </c>
      <c r="D1248" t="s">
        <v>4833</v>
      </c>
      <c r="E1248" t="s">
        <v>228</v>
      </c>
      <c r="F1248" t="s">
        <v>3393</v>
      </c>
      <c r="G1248" t="s">
        <v>3394</v>
      </c>
      <c r="H1248" t="s">
        <v>3393</v>
      </c>
      <c r="I1248" t="s">
        <v>5804</v>
      </c>
      <c r="J1248" t="s">
        <v>3395</v>
      </c>
      <c r="K1248" t="s">
        <v>3394</v>
      </c>
      <c r="L1248" t="s">
        <v>3396</v>
      </c>
      <c r="M1248" t="s">
        <v>4829</v>
      </c>
      <c r="N1248" t="s">
        <v>4833</v>
      </c>
      <c r="O1248" t="s">
        <v>9820</v>
      </c>
      <c r="P1248" t="s">
        <v>9821</v>
      </c>
      <c r="Q1248">
        <v>1</v>
      </c>
      <c r="R1248" t="s">
        <v>3397</v>
      </c>
      <c r="AE1248" t="s">
        <v>3394</v>
      </c>
      <c r="AK1248" t="s">
        <v>3394</v>
      </c>
      <c r="AM1248" t="s">
        <v>3394</v>
      </c>
      <c r="AN1248" t="s">
        <v>3394</v>
      </c>
      <c r="AO1248" t="s">
        <v>3394</v>
      </c>
      <c r="AP1248" t="s">
        <v>3394</v>
      </c>
      <c r="AQ1248" t="s">
        <v>3394</v>
      </c>
      <c r="AR1248" t="s">
        <v>3394</v>
      </c>
      <c r="AS1248" t="s">
        <v>3394</v>
      </c>
      <c r="AT1248" t="s">
        <v>3394</v>
      </c>
      <c r="AU1248" t="s">
        <v>3394</v>
      </c>
      <c r="AV1248" t="s">
        <v>3394</v>
      </c>
      <c r="AW1248" t="s">
        <v>3394</v>
      </c>
      <c r="AX1248" t="s">
        <v>3394</v>
      </c>
      <c r="AZ1248" t="s">
        <v>3394</v>
      </c>
    </row>
    <row r="1249" spans="1:52" x14ac:dyDescent="0.3">
      <c r="A1249" s="1" t="s">
        <v>657</v>
      </c>
      <c r="B1249" t="s">
        <v>658</v>
      </c>
      <c r="C1249" t="s">
        <v>660</v>
      </c>
      <c r="D1249" t="s">
        <v>4833</v>
      </c>
      <c r="E1249" t="s">
        <v>659</v>
      </c>
      <c r="F1249" t="s">
        <v>3393</v>
      </c>
      <c r="G1249" t="s">
        <v>3393</v>
      </c>
      <c r="H1249" t="s">
        <v>3393</v>
      </c>
      <c r="I1249" t="s">
        <v>5805</v>
      </c>
      <c r="J1249" t="s">
        <v>3395</v>
      </c>
      <c r="K1249" t="s">
        <v>3394</v>
      </c>
      <c r="L1249" t="s">
        <v>3396</v>
      </c>
      <c r="M1249" t="s">
        <v>9820</v>
      </c>
      <c r="N1249" t="s">
        <v>9820</v>
      </c>
      <c r="O1249" t="s">
        <v>9820</v>
      </c>
      <c r="P1249" t="s">
        <v>9821</v>
      </c>
      <c r="Q1249">
        <v>1</v>
      </c>
      <c r="R1249" t="s">
        <v>3397</v>
      </c>
      <c r="AE1249" t="s">
        <v>3394</v>
      </c>
      <c r="AK1249" t="s">
        <v>3394</v>
      </c>
      <c r="AM1249" t="s">
        <v>3394</v>
      </c>
      <c r="AN1249" t="s">
        <v>3394</v>
      </c>
      <c r="AO1249" t="s">
        <v>3394</v>
      </c>
      <c r="AP1249" t="s">
        <v>3394</v>
      </c>
      <c r="AQ1249" t="s">
        <v>3394</v>
      </c>
      <c r="AR1249" t="s">
        <v>3394</v>
      </c>
      <c r="AS1249" t="s">
        <v>3394</v>
      </c>
      <c r="AT1249" t="s">
        <v>3394</v>
      </c>
      <c r="AU1249" t="s">
        <v>3394</v>
      </c>
      <c r="AV1249" t="s">
        <v>3394</v>
      </c>
      <c r="AW1249" t="s">
        <v>3394</v>
      </c>
      <c r="AX1249" t="s">
        <v>3394</v>
      </c>
      <c r="AZ1249" t="s">
        <v>3394</v>
      </c>
    </row>
    <row r="1250" spans="1:52" x14ac:dyDescent="0.3">
      <c r="A1250" s="1" t="s">
        <v>680</v>
      </c>
      <c r="B1250" t="s">
        <v>681</v>
      </c>
      <c r="C1250" t="s">
        <v>646</v>
      </c>
      <c r="D1250" t="s">
        <v>3392</v>
      </c>
      <c r="E1250" t="s">
        <v>682</v>
      </c>
      <c r="F1250" t="s">
        <v>3393</v>
      </c>
      <c r="G1250" t="s">
        <v>3394</v>
      </c>
      <c r="H1250" t="s">
        <v>3393</v>
      </c>
      <c r="I1250" t="s">
        <v>3395</v>
      </c>
      <c r="J1250" t="s">
        <v>3395</v>
      </c>
      <c r="K1250" t="s">
        <v>3394</v>
      </c>
      <c r="L1250" t="s">
        <v>3965</v>
      </c>
      <c r="M1250" t="s">
        <v>9820</v>
      </c>
      <c r="N1250" t="s">
        <v>9820</v>
      </c>
      <c r="O1250" t="s">
        <v>9820</v>
      </c>
      <c r="P1250" t="s">
        <v>9821</v>
      </c>
      <c r="Q1250">
        <v>1</v>
      </c>
      <c r="R1250" t="s">
        <v>3397</v>
      </c>
      <c r="AE1250" t="s">
        <v>3394</v>
      </c>
      <c r="AK1250" t="s">
        <v>3394</v>
      </c>
      <c r="AM1250" t="s">
        <v>3394</v>
      </c>
      <c r="AN1250" t="s">
        <v>3394</v>
      </c>
      <c r="AO1250" t="s">
        <v>3394</v>
      </c>
      <c r="AP1250" t="s">
        <v>3394</v>
      </c>
      <c r="AQ1250" t="s">
        <v>3394</v>
      </c>
      <c r="AR1250" t="s">
        <v>3394</v>
      </c>
      <c r="AS1250" t="s">
        <v>3394</v>
      </c>
      <c r="AT1250" t="s">
        <v>3394</v>
      </c>
      <c r="AU1250" t="s">
        <v>3394</v>
      </c>
      <c r="AV1250" t="s">
        <v>3394</v>
      </c>
      <c r="AW1250" t="s">
        <v>3394</v>
      </c>
      <c r="AX1250" t="s">
        <v>3394</v>
      </c>
      <c r="AZ1250" t="s">
        <v>3394</v>
      </c>
    </row>
    <row r="1251" spans="1:52" x14ac:dyDescent="0.3">
      <c r="A1251" s="1" t="s">
        <v>693</v>
      </c>
      <c r="B1251" t="s">
        <v>694</v>
      </c>
      <c r="C1251" t="s">
        <v>5755</v>
      </c>
      <c r="D1251" t="s">
        <v>5756</v>
      </c>
      <c r="E1251" t="s">
        <v>695</v>
      </c>
      <c r="F1251" t="s">
        <v>3394</v>
      </c>
      <c r="G1251" t="s">
        <v>3394</v>
      </c>
      <c r="H1251" t="s">
        <v>3393</v>
      </c>
      <c r="I1251" t="s">
        <v>5757</v>
      </c>
      <c r="J1251" t="s">
        <v>3395</v>
      </c>
      <c r="K1251" t="s">
        <v>3394</v>
      </c>
      <c r="L1251" t="s">
        <v>3396</v>
      </c>
      <c r="M1251" t="s">
        <v>9820</v>
      </c>
      <c r="N1251" t="s">
        <v>9820</v>
      </c>
      <c r="O1251" t="s">
        <v>9820</v>
      </c>
      <c r="P1251" t="s">
        <v>9821</v>
      </c>
      <c r="Q1251">
        <v>1</v>
      </c>
      <c r="R1251" t="s">
        <v>3397</v>
      </c>
      <c r="AE1251" t="s">
        <v>3394</v>
      </c>
      <c r="AK1251" t="s">
        <v>3394</v>
      </c>
      <c r="AM1251" t="s">
        <v>3394</v>
      </c>
      <c r="AN1251" t="s">
        <v>3394</v>
      </c>
      <c r="AO1251" t="s">
        <v>3394</v>
      </c>
      <c r="AP1251" t="s">
        <v>3394</v>
      </c>
      <c r="AQ1251" t="s">
        <v>3394</v>
      </c>
      <c r="AR1251" t="s">
        <v>3394</v>
      </c>
      <c r="AS1251" t="s">
        <v>3394</v>
      </c>
      <c r="AT1251" t="s">
        <v>3394</v>
      </c>
      <c r="AU1251" t="s">
        <v>3394</v>
      </c>
      <c r="AV1251" t="s">
        <v>3394</v>
      </c>
      <c r="AW1251" t="s">
        <v>3394</v>
      </c>
      <c r="AX1251" t="s">
        <v>3394</v>
      </c>
      <c r="AZ1251" t="s">
        <v>3394</v>
      </c>
    </row>
    <row r="1252" spans="1:52" x14ac:dyDescent="0.3">
      <c r="A1252" s="1" t="s">
        <v>696</v>
      </c>
      <c r="B1252" t="s">
        <v>697</v>
      </c>
      <c r="C1252" t="s">
        <v>5755</v>
      </c>
      <c r="D1252" t="s">
        <v>5756</v>
      </c>
      <c r="E1252" t="s">
        <v>698</v>
      </c>
      <c r="F1252" t="s">
        <v>3394</v>
      </c>
      <c r="G1252" t="s">
        <v>3394</v>
      </c>
      <c r="H1252" t="s">
        <v>3393</v>
      </c>
      <c r="I1252" t="s">
        <v>5757</v>
      </c>
      <c r="J1252" t="s">
        <v>3395</v>
      </c>
      <c r="K1252" t="s">
        <v>3394</v>
      </c>
      <c r="L1252" t="s">
        <v>3396</v>
      </c>
      <c r="M1252" t="s">
        <v>9820</v>
      </c>
      <c r="N1252" t="s">
        <v>9820</v>
      </c>
      <c r="O1252" t="s">
        <v>9820</v>
      </c>
      <c r="P1252" t="s">
        <v>9821</v>
      </c>
      <c r="Q1252">
        <v>1</v>
      </c>
      <c r="R1252" t="s">
        <v>3397</v>
      </c>
      <c r="AE1252" t="s">
        <v>3394</v>
      </c>
      <c r="AK1252" t="s">
        <v>3394</v>
      </c>
      <c r="AM1252" t="s">
        <v>3394</v>
      </c>
      <c r="AN1252" t="s">
        <v>3394</v>
      </c>
      <c r="AO1252" t="s">
        <v>3394</v>
      </c>
      <c r="AP1252" t="s">
        <v>3394</v>
      </c>
      <c r="AQ1252" t="s">
        <v>3394</v>
      </c>
      <c r="AR1252" t="s">
        <v>3394</v>
      </c>
      <c r="AS1252" t="s">
        <v>3394</v>
      </c>
      <c r="AT1252" t="s">
        <v>3394</v>
      </c>
      <c r="AU1252" t="s">
        <v>3394</v>
      </c>
      <c r="AV1252" t="s">
        <v>3394</v>
      </c>
      <c r="AW1252" t="s">
        <v>3394</v>
      </c>
      <c r="AX1252" t="s">
        <v>3394</v>
      </c>
      <c r="AZ1252" t="s">
        <v>3394</v>
      </c>
    </row>
    <row r="1253" spans="1:52" x14ac:dyDescent="0.3">
      <c r="A1253" s="1" t="s">
        <v>699</v>
      </c>
      <c r="B1253" t="s">
        <v>700</v>
      </c>
      <c r="C1253" t="s">
        <v>5755</v>
      </c>
      <c r="D1253" t="s">
        <v>5756</v>
      </c>
      <c r="E1253" t="s">
        <v>701</v>
      </c>
      <c r="F1253" t="s">
        <v>3394</v>
      </c>
      <c r="G1253" t="s">
        <v>3393</v>
      </c>
      <c r="H1253" t="s">
        <v>3393</v>
      </c>
      <c r="I1253" t="s">
        <v>5806</v>
      </c>
      <c r="J1253" t="s">
        <v>3395</v>
      </c>
      <c r="K1253" t="s">
        <v>3394</v>
      </c>
      <c r="L1253" t="s">
        <v>3396</v>
      </c>
      <c r="M1253" t="s">
        <v>9820</v>
      </c>
      <c r="N1253" t="s">
        <v>9820</v>
      </c>
      <c r="O1253" t="s">
        <v>9820</v>
      </c>
      <c r="P1253" t="s">
        <v>9821</v>
      </c>
      <c r="Q1253">
        <v>1</v>
      </c>
      <c r="R1253" t="s">
        <v>3397</v>
      </c>
      <c r="AE1253" t="s">
        <v>3394</v>
      </c>
      <c r="AK1253" t="s">
        <v>3394</v>
      </c>
      <c r="AM1253" t="s">
        <v>3394</v>
      </c>
      <c r="AN1253" t="s">
        <v>3394</v>
      </c>
      <c r="AO1253" t="s">
        <v>3394</v>
      </c>
      <c r="AP1253" t="s">
        <v>3394</v>
      </c>
      <c r="AQ1253" t="s">
        <v>3394</v>
      </c>
      <c r="AR1253" t="s">
        <v>3394</v>
      </c>
      <c r="AS1253" t="s">
        <v>3394</v>
      </c>
      <c r="AT1253" t="s">
        <v>3394</v>
      </c>
      <c r="AU1253" t="s">
        <v>3394</v>
      </c>
      <c r="AV1253" t="s">
        <v>3394</v>
      </c>
      <c r="AW1253" t="s">
        <v>3394</v>
      </c>
      <c r="AX1253" t="s">
        <v>3394</v>
      </c>
      <c r="AZ1253" t="s">
        <v>3394</v>
      </c>
    </row>
    <row r="1254" spans="1:52" x14ac:dyDescent="0.3">
      <c r="A1254" s="1" t="s">
        <v>702</v>
      </c>
      <c r="B1254" t="s">
        <v>703</v>
      </c>
      <c r="C1254" t="s">
        <v>5755</v>
      </c>
      <c r="D1254" t="s">
        <v>5756</v>
      </c>
      <c r="E1254" t="s">
        <v>704</v>
      </c>
      <c r="F1254" t="s">
        <v>3394</v>
      </c>
      <c r="G1254" t="s">
        <v>3393</v>
      </c>
      <c r="H1254" t="s">
        <v>3393</v>
      </c>
      <c r="I1254" t="s">
        <v>5807</v>
      </c>
      <c r="J1254" t="s">
        <v>3395</v>
      </c>
      <c r="K1254" t="s">
        <v>3394</v>
      </c>
      <c r="L1254" t="s">
        <v>3396</v>
      </c>
      <c r="M1254" t="s">
        <v>9820</v>
      </c>
      <c r="N1254" t="s">
        <v>9820</v>
      </c>
      <c r="O1254" t="s">
        <v>9820</v>
      </c>
      <c r="P1254" t="s">
        <v>9821</v>
      </c>
      <c r="Q1254">
        <v>1</v>
      </c>
      <c r="R1254" t="s">
        <v>3397</v>
      </c>
      <c r="AE1254" t="s">
        <v>3394</v>
      </c>
      <c r="AK1254" t="s">
        <v>3394</v>
      </c>
      <c r="AM1254" t="s">
        <v>3394</v>
      </c>
      <c r="AN1254" t="s">
        <v>3394</v>
      </c>
      <c r="AO1254" t="s">
        <v>3394</v>
      </c>
      <c r="AP1254" t="s">
        <v>3394</v>
      </c>
      <c r="AQ1254" t="s">
        <v>3394</v>
      </c>
      <c r="AR1254" t="s">
        <v>3394</v>
      </c>
      <c r="AS1254" t="s">
        <v>3394</v>
      </c>
      <c r="AT1254" t="s">
        <v>3394</v>
      </c>
      <c r="AU1254" t="s">
        <v>3394</v>
      </c>
      <c r="AV1254" t="s">
        <v>3394</v>
      </c>
      <c r="AW1254" t="s">
        <v>3394</v>
      </c>
      <c r="AX1254" t="s">
        <v>3394</v>
      </c>
      <c r="AZ1254" t="s">
        <v>3394</v>
      </c>
    </row>
    <row r="1255" spans="1:52" x14ac:dyDescent="0.3">
      <c r="A1255" s="1" t="s">
        <v>708</v>
      </c>
      <c r="B1255" t="s">
        <v>709</v>
      </c>
      <c r="C1255" t="s">
        <v>4891</v>
      </c>
      <c r="D1255" t="s">
        <v>4892</v>
      </c>
      <c r="E1255" t="s">
        <v>710</v>
      </c>
      <c r="F1255" t="s">
        <v>3394</v>
      </c>
      <c r="G1255" t="s">
        <v>3393</v>
      </c>
      <c r="H1255" t="s">
        <v>3393</v>
      </c>
      <c r="I1255" t="s">
        <v>5808</v>
      </c>
      <c r="J1255" t="s">
        <v>3395</v>
      </c>
      <c r="K1255" t="s">
        <v>3394</v>
      </c>
      <c r="L1255" t="s">
        <v>3396</v>
      </c>
      <c r="M1255" t="s">
        <v>9820</v>
      </c>
      <c r="N1255" t="s">
        <v>9820</v>
      </c>
      <c r="O1255" t="s">
        <v>9820</v>
      </c>
      <c r="P1255" t="s">
        <v>9821</v>
      </c>
      <c r="Q1255">
        <v>1</v>
      </c>
      <c r="R1255" t="s">
        <v>3397</v>
      </c>
      <c r="AE1255" t="s">
        <v>3394</v>
      </c>
      <c r="AK1255" t="s">
        <v>3394</v>
      </c>
      <c r="AM1255" t="s">
        <v>3394</v>
      </c>
      <c r="AN1255" t="s">
        <v>3394</v>
      </c>
      <c r="AO1255" t="s">
        <v>3394</v>
      </c>
      <c r="AP1255" t="s">
        <v>3394</v>
      </c>
      <c r="AQ1255" t="s">
        <v>3394</v>
      </c>
      <c r="AR1255" t="s">
        <v>3394</v>
      </c>
      <c r="AS1255" t="s">
        <v>3394</v>
      </c>
      <c r="AT1255" t="s">
        <v>3394</v>
      </c>
      <c r="AU1255" t="s">
        <v>3394</v>
      </c>
      <c r="AV1255" t="s">
        <v>3394</v>
      </c>
      <c r="AW1255" t="s">
        <v>3394</v>
      </c>
      <c r="AX1255" t="s">
        <v>3394</v>
      </c>
      <c r="AZ1255" t="s">
        <v>3394</v>
      </c>
    </row>
    <row r="1256" spans="1:52" x14ac:dyDescent="0.3">
      <c r="A1256" s="1" t="s">
        <v>711</v>
      </c>
      <c r="B1256" t="s">
        <v>10606</v>
      </c>
      <c r="C1256" t="s">
        <v>705</v>
      </c>
      <c r="D1256" t="s">
        <v>5732</v>
      </c>
      <c r="E1256" t="s">
        <v>712</v>
      </c>
      <c r="F1256" t="s">
        <v>3393</v>
      </c>
      <c r="G1256" t="s">
        <v>3393</v>
      </c>
      <c r="H1256" t="s">
        <v>3393</v>
      </c>
      <c r="I1256" t="s">
        <v>11380</v>
      </c>
      <c r="J1256" t="s">
        <v>3395</v>
      </c>
      <c r="K1256" t="s">
        <v>4342</v>
      </c>
      <c r="L1256" t="s">
        <v>3396</v>
      </c>
      <c r="M1256" t="s">
        <v>11352</v>
      </c>
      <c r="N1256" t="s">
        <v>11353</v>
      </c>
      <c r="O1256" t="s">
        <v>9836</v>
      </c>
      <c r="P1256" t="s">
        <v>9862</v>
      </c>
      <c r="Q1256">
        <v>200</v>
      </c>
      <c r="R1256" t="s">
        <v>5716</v>
      </c>
      <c r="AE1256" t="s">
        <v>3394</v>
      </c>
      <c r="AK1256" t="s">
        <v>3394</v>
      </c>
      <c r="AL1256" t="s">
        <v>3394</v>
      </c>
      <c r="AM1256" t="s">
        <v>3394</v>
      </c>
      <c r="AN1256" t="s">
        <v>3394</v>
      </c>
      <c r="AO1256" t="s">
        <v>3394</v>
      </c>
      <c r="AP1256" t="s">
        <v>3394</v>
      </c>
      <c r="AQ1256" t="s">
        <v>3394</v>
      </c>
      <c r="AR1256" t="s">
        <v>3394</v>
      </c>
      <c r="AS1256" t="s">
        <v>3394</v>
      </c>
      <c r="AT1256" t="s">
        <v>3394</v>
      </c>
      <c r="AU1256" t="s">
        <v>3394</v>
      </c>
      <c r="AV1256" t="s">
        <v>3394</v>
      </c>
      <c r="AW1256" t="s">
        <v>3394</v>
      </c>
      <c r="AX1256" t="s">
        <v>3394</v>
      </c>
      <c r="AZ1256" t="s">
        <v>3394</v>
      </c>
    </row>
    <row r="1257" spans="1:52" x14ac:dyDescent="0.3">
      <c r="A1257" s="1" t="s">
        <v>713</v>
      </c>
      <c r="B1257" t="s">
        <v>714</v>
      </c>
      <c r="C1257" t="s">
        <v>486</v>
      </c>
      <c r="D1257" t="s">
        <v>4872</v>
      </c>
      <c r="E1257" t="s">
        <v>715</v>
      </c>
      <c r="F1257" t="s">
        <v>3393</v>
      </c>
      <c r="G1257" t="s">
        <v>3393</v>
      </c>
      <c r="H1257" t="s">
        <v>3393</v>
      </c>
      <c r="I1257" t="s">
        <v>5809</v>
      </c>
      <c r="J1257" t="s">
        <v>3395</v>
      </c>
      <c r="K1257" t="s">
        <v>3394</v>
      </c>
      <c r="L1257" t="s">
        <v>3396</v>
      </c>
      <c r="M1257" t="s">
        <v>9820</v>
      </c>
      <c r="N1257" t="s">
        <v>9820</v>
      </c>
      <c r="O1257" t="s">
        <v>9820</v>
      </c>
      <c r="P1257" t="s">
        <v>9821</v>
      </c>
      <c r="Q1257">
        <v>1</v>
      </c>
      <c r="R1257" t="s">
        <v>3397</v>
      </c>
      <c r="AE1257" t="s">
        <v>3394</v>
      </c>
      <c r="AK1257" t="s">
        <v>3394</v>
      </c>
      <c r="AL1257" t="s">
        <v>3394</v>
      </c>
      <c r="AM1257" t="s">
        <v>3394</v>
      </c>
      <c r="AN1257" t="s">
        <v>3394</v>
      </c>
      <c r="AO1257" t="s">
        <v>3394</v>
      </c>
      <c r="AP1257" t="s">
        <v>3394</v>
      </c>
      <c r="AQ1257" t="s">
        <v>3394</v>
      </c>
      <c r="AR1257" t="s">
        <v>3394</v>
      </c>
      <c r="AS1257" t="s">
        <v>3394</v>
      </c>
      <c r="AT1257" t="s">
        <v>3394</v>
      </c>
      <c r="AU1257" t="s">
        <v>3394</v>
      </c>
      <c r="AV1257" t="s">
        <v>3394</v>
      </c>
      <c r="AW1257" t="s">
        <v>3394</v>
      </c>
      <c r="AX1257" t="s">
        <v>3394</v>
      </c>
      <c r="AZ1257" t="s">
        <v>3394</v>
      </c>
    </row>
    <row r="1258" spans="1:52" x14ac:dyDescent="0.3">
      <c r="A1258" s="1" t="s">
        <v>716</v>
      </c>
      <c r="B1258" t="s">
        <v>717</v>
      </c>
      <c r="C1258" t="s">
        <v>4891</v>
      </c>
      <c r="D1258" t="s">
        <v>4892</v>
      </c>
      <c r="E1258" t="s">
        <v>718</v>
      </c>
      <c r="F1258" t="s">
        <v>3393</v>
      </c>
      <c r="G1258" t="s">
        <v>3393</v>
      </c>
      <c r="H1258" t="s">
        <v>3393</v>
      </c>
      <c r="I1258" t="s">
        <v>5810</v>
      </c>
      <c r="J1258" t="s">
        <v>3395</v>
      </c>
      <c r="K1258" t="s">
        <v>3394</v>
      </c>
      <c r="L1258" t="s">
        <v>3396</v>
      </c>
      <c r="M1258" t="s">
        <v>9820</v>
      </c>
      <c r="N1258" t="s">
        <v>9820</v>
      </c>
      <c r="O1258" t="s">
        <v>9820</v>
      </c>
      <c r="P1258" t="s">
        <v>9821</v>
      </c>
      <c r="Q1258">
        <v>1</v>
      </c>
      <c r="R1258" t="s">
        <v>3397</v>
      </c>
      <c r="AE1258" t="s">
        <v>3394</v>
      </c>
      <c r="AK1258" t="s">
        <v>3394</v>
      </c>
      <c r="AL1258" t="s">
        <v>3394</v>
      </c>
      <c r="AM1258" t="s">
        <v>3394</v>
      </c>
      <c r="AN1258" t="s">
        <v>3394</v>
      </c>
      <c r="AO1258" t="s">
        <v>3394</v>
      </c>
      <c r="AP1258" t="s">
        <v>3394</v>
      </c>
      <c r="AQ1258" t="s">
        <v>3394</v>
      </c>
      <c r="AR1258" t="s">
        <v>3394</v>
      </c>
      <c r="AS1258" t="s">
        <v>3394</v>
      </c>
      <c r="AT1258" t="s">
        <v>3394</v>
      </c>
      <c r="AU1258" t="s">
        <v>3394</v>
      </c>
      <c r="AV1258" t="s">
        <v>3394</v>
      </c>
      <c r="AW1258" t="s">
        <v>3394</v>
      </c>
      <c r="AX1258" t="s">
        <v>3394</v>
      </c>
      <c r="AZ1258" t="s">
        <v>3394</v>
      </c>
    </row>
    <row r="1259" spans="1:52" x14ac:dyDescent="0.3">
      <c r="A1259" s="1" t="s">
        <v>722</v>
      </c>
      <c r="B1259" t="s">
        <v>10608</v>
      </c>
      <c r="C1259" t="s">
        <v>1148</v>
      </c>
      <c r="D1259" t="s">
        <v>5811</v>
      </c>
      <c r="E1259" t="s">
        <v>723</v>
      </c>
      <c r="F1259" t="s">
        <v>3393</v>
      </c>
      <c r="G1259" t="s">
        <v>3393</v>
      </c>
      <c r="H1259" t="s">
        <v>3393</v>
      </c>
      <c r="I1259" t="s">
        <v>10609</v>
      </c>
      <c r="J1259" t="s">
        <v>3395</v>
      </c>
      <c r="K1259" t="s">
        <v>4342</v>
      </c>
      <c r="L1259" t="s">
        <v>3396</v>
      </c>
      <c r="M1259" t="s">
        <v>11352</v>
      </c>
      <c r="N1259" t="s">
        <v>11353</v>
      </c>
      <c r="O1259" t="s">
        <v>9836</v>
      </c>
      <c r="P1259" t="s">
        <v>9862</v>
      </c>
      <c r="Q1259">
        <v>200</v>
      </c>
      <c r="R1259" t="s">
        <v>3396</v>
      </c>
      <c r="AE1259" t="s">
        <v>3394</v>
      </c>
      <c r="AK1259" t="s">
        <v>3394</v>
      </c>
      <c r="AL1259" t="s">
        <v>3394</v>
      </c>
      <c r="AM1259" t="s">
        <v>3394</v>
      </c>
      <c r="AN1259" t="s">
        <v>3394</v>
      </c>
      <c r="AO1259" t="s">
        <v>3394</v>
      </c>
      <c r="AP1259" t="s">
        <v>3394</v>
      </c>
      <c r="AQ1259" t="s">
        <v>3394</v>
      </c>
      <c r="AR1259" t="s">
        <v>3394</v>
      </c>
      <c r="AS1259" t="s">
        <v>3394</v>
      </c>
      <c r="AT1259" t="s">
        <v>3394</v>
      </c>
      <c r="AU1259" t="s">
        <v>3394</v>
      </c>
      <c r="AV1259" t="s">
        <v>3394</v>
      </c>
      <c r="AW1259" t="s">
        <v>3394</v>
      </c>
      <c r="AX1259" t="s">
        <v>3394</v>
      </c>
      <c r="AZ1259" t="s">
        <v>3394</v>
      </c>
    </row>
    <row r="1260" spans="1:52" x14ac:dyDescent="0.3">
      <c r="A1260" s="1" t="s">
        <v>730</v>
      </c>
      <c r="B1260" t="s">
        <v>731</v>
      </c>
      <c r="C1260" t="s">
        <v>4987</v>
      </c>
      <c r="D1260" t="s">
        <v>4988</v>
      </c>
      <c r="E1260" t="s">
        <v>732</v>
      </c>
      <c r="F1260" t="s">
        <v>3394</v>
      </c>
      <c r="G1260" t="s">
        <v>3393</v>
      </c>
      <c r="H1260" t="s">
        <v>3393</v>
      </c>
      <c r="I1260" t="s">
        <v>5812</v>
      </c>
      <c r="J1260" t="s">
        <v>3395</v>
      </c>
      <c r="K1260" t="s">
        <v>3394</v>
      </c>
      <c r="L1260" t="s">
        <v>3396</v>
      </c>
      <c r="M1260" t="s">
        <v>9820</v>
      </c>
      <c r="N1260" t="s">
        <v>9820</v>
      </c>
      <c r="O1260" t="s">
        <v>9820</v>
      </c>
      <c r="P1260" t="s">
        <v>9821</v>
      </c>
      <c r="Q1260">
        <v>1</v>
      </c>
      <c r="R1260" t="s">
        <v>3397</v>
      </c>
      <c r="AE1260" t="s">
        <v>3394</v>
      </c>
      <c r="AK1260" t="s">
        <v>3394</v>
      </c>
      <c r="AL1260" t="s">
        <v>3394</v>
      </c>
      <c r="AM1260" t="s">
        <v>3394</v>
      </c>
      <c r="AN1260" t="s">
        <v>3394</v>
      </c>
      <c r="AO1260" t="s">
        <v>3394</v>
      </c>
      <c r="AP1260" t="s">
        <v>3394</v>
      </c>
      <c r="AQ1260" t="s">
        <v>3394</v>
      </c>
      <c r="AR1260" t="s">
        <v>3394</v>
      </c>
      <c r="AS1260" t="s">
        <v>3394</v>
      </c>
      <c r="AT1260" t="s">
        <v>3394</v>
      </c>
      <c r="AU1260" t="s">
        <v>3394</v>
      </c>
      <c r="AV1260" t="s">
        <v>3394</v>
      </c>
      <c r="AW1260" t="s">
        <v>3394</v>
      </c>
      <c r="AX1260" t="s">
        <v>3394</v>
      </c>
      <c r="AZ1260" t="s">
        <v>3394</v>
      </c>
    </row>
    <row r="1261" spans="1:52" x14ac:dyDescent="0.3">
      <c r="A1261" s="1" t="s">
        <v>733</v>
      </c>
      <c r="B1261" t="s">
        <v>734</v>
      </c>
      <c r="C1261" t="s">
        <v>4891</v>
      </c>
      <c r="D1261" t="s">
        <v>4892</v>
      </c>
      <c r="E1261" t="s">
        <v>735</v>
      </c>
      <c r="F1261" t="s">
        <v>3394</v>
      </c>
      <c r="G1261" t="s">
        <v>3393</v>
      </c>
      <c r="H1261" t="s">
        <v>3393</v>
      </c>
      <c r="I1261" t="s">
        <v>5813</v>
      </c>
      <c r="J1261" t="s">
        <v>3395</v>
      </c>
      <c r="K1261" t="s">
        <v>3394</v>
      </c>
      <c r="L1261" t="s">
        <v>3396</v>
      </c>
      <c r="M1261" t="s">
        <v>9820</v>
      </c>
      <c r="N1261" t="s">
        <v>9820</v>
      </c>
      <c r="O1261" t="s">
        <v>9820</v>
      </c>
      <c r="P1261" t="s">
        <v>9821</v>
      </c>
      <c r="Q1261">
        <v>1</v>
      </c>
      <c r="R1261" t="s">
        <v>3397</v>
      </c>
      <c r="AE1261" t="s">
        <v>3394</v>
      </c>
      <c r="AK1261" t="s">
        <v>3394</v>
      </c>
      <c r="AL1261" t="s">
        <v>3394</v>
      </c>
      <c r="AM1261" t="s">
        <v>3394</v>
      </c>
      <c r="AN1261" t="s">
        <v>3394</v>
      </c>
      <c r="AO1261" t="s">
        <v>3394</v>
      </c>
      <c r="AP1261" t="s">
        <v>3394</v>
      </c>
      <c r="AQ1261" t="s">
        <v>3394</v>
      </c>
      <c r="AR1261" t="s">
        <v>3394</v>
      </c>
      <c r="AS1261" t="s">
        <v>3394</v>
      </c>
      <c r="AT1261" t="s">
        <v>3394</v>
      </c>
      <c r="AU1261" t="s">
        <v>3394</v>
      </c>
      <c r="AV1261" t="s">
        <v>3394</v>
      </c>
      <c r="AW1261" t="s">
        <v>3394</v>
      </c>
      <c r="AX1261" t="s">
        <v>3394</v>
      </c>
      <c r="AZ1261" t="s">
        <v>3394</v>
      </c>
    </row>
    <row r="1262" spans="1:52" x14ac:dyDescent="0.3">
      <c r="A1262" s="1" t="s">
        <v>739</v>
      </c>
      <c r="B1262" t="s">
        <v>740</v>
      </c>
      <c r="C1262" t="s">
        <v>4891</v>
      </c>
      <c r="D1262" t="s">
        <v>4892</v>
      </c>
      <c r="E1262" t="s">
        <v>741</v>
      </c>
      <c r="F1262" t="s">
        <v>3394</v>
      </c>
      <c r="G1262" t="s">
        <v>3393</v>
      </c>
      <c r="H1262" t="s">
        <v>3393</v>
      </c>
      <c r="I1262" t="s">
        <v>5814</v>
      </c>
      <c r="J1262" t="s">
        <v>3395</v>
      </c>
      <c r="K1262" t="s">
        <v>3394</v>
      </c>
      <c r="L1262" t="s">
        <v>3396</v>
      </c>
      <c r="M1262" t="s">
        <v>9820</v>
      </c>
      <c r="N1262" t="s">
        <v>9820</v>
      </c>
      <c r="O1262" t="s">
        <v>9820</v>
      </c>
      <c r="P1262" t="s">
        <v>9821</v>
      </c>
      <c r="Q1262">
        <v>1</v>
      </c>
      <c r="R1262" t="s">
        <v>3397</v>
      </c>
      <c r="AE1262" t="s">
        <v>3394</v>
      </c>
      <c r="AK1262" t="s">
        <v>3394</v>
      </c>
      <c r="AL1262" t="s">
        <v>3394</v>
      </c>
      <c r="AM1262" t="s">
        <v>3394</v>
      </c>
      <c r="AN1262" t="s">
        <v>3394</v>
      </c>
      <c r="AO1262" t="s">
        <v>3394</v>
      </c>
      <c r="AP1262" t="s">
        <v>3394</v>
      </c>
      <c r="AQ1262" t="s">
        <v>3394</v>
      </c>
      <c r="AR1262" t="s">
        <v>3394</v>
      </c>
      <c r="AS1262" t="s">
        <v>3394</v>
      </c>
      <c r="AT1262" t="s">
        <v>3394</v>
      </c>
      <c r="AU1262" t="s">
        <v>3394</v>
      </c>
      <c r="AV1262" t="s">
        <v>3394</v>
      </c>
      <c r="AW1262" t="s">
        <v>3394</v>
      </c>
      <c r="AX1262" t="s">
        <v>3394</v>
      </c>
      <c r="AZ1262" t="s">
        <v>3394</v>
      </c>
    </row>
    <row r="1263" spans="1:52" x14ac:dyDescent="0.3">
      <c r="A1263" s="1" t="s">
        <v>742</v>
      </c>
      <c r="B1263" t="s">
        <v>743</v>
      </c>
      <c r="C1263" t="s">
        <v>4310</v>
      </c>
      <c r="D1263" t="s">
        <v>4311</v>
      </c>
      <c r="E1263" t="s">
        <v>744</v>
      </c>
      <c r="F1263" t="s">
        <v>3394</v>
      </c>
      <c r="G1263" t="s">
        <v>3393</v>
      </c>
      <c r="H1263" t="s">
        <v>3393</v>
      </c>
      <c r="I1263" t="s">
        <v>5815</v>
      </c>
      <c r="J1263" t="s">
        <v>3395</v>
      </c>
      <c r="K1263" t="s">
        <v>3394</v>
      </c>
      <c r="L1263" t="s">
        <v>3396</v>
      </c>
      <c r="M1263" t="s">
        <v>9820</v>
      </c>
      <c r="N1263" t="s">
        <v>9820</v>
      </c>
      <c r="O1263" t="s">
        <v>9820</v>
      </c>
      <c r="P1263" t="s">
        <v>9821</v>
      </c>
      <c r="Q1263">
        <v>1</v>
      </c>
      <c r="R1263" t="s">
        <v>3397</v>
      </c>
      <c r="AE1263" t="s">
        <v>3394</v>
      </c>
      <c r="AK1263" t="s">
        <v>3394</v>
      </c>
      <c r="AL1263" t="s">
        <v>3394</v>
      </c>
      <c r="AM1263" t="s">
        <v>3394</v>
      </c>
      <c r="AN1263" t="s">
        <v>3394</v>
      </c>
      <c r="AO1263" t="s">
        <v>3394</v>
      </c>
      <c r="AP1263" t="s">
        <v>3394</v>
      </c>
      <c r="AQ1263" t="s">
        <v>3394</v>
      </c>
      <c r="AR1263" t="s">
        <v>3394</v>
      </c>
      <c r="AS1263" t="s">
        <v>3394</v>
      </c>
      <c r="AT1263" t="s">
        <v>3394</v>
      </c>
      <c r="AU1263" t="s">
        <v>3394</v>
      </c>
      <c r="AV1263" t="s">
        <v>3394</v>
      </c>
      <c r="AW1263" t="s">
        <v>3394</v>
      </c>
      <c r="AX1263" t="s">
        <v>3394</v>
      </c>
      <c r="AZ1263" t="s">
        <v>3394</v>
      </c>
    </row>
    <row r="1264" spans="1:52" x14ac:dyDescent="0.3">
      <c r="A1264" s="1" t="s">
        <v>858</v>
      </c>
      <c r="B1264" t="s">
        <v>859</v>
      </c>
      <c r="C1264" t="s">
        <v>5816</v>
      </c>
      <c r="D1264" t="s">
        <v>5817</v>
      </c>
      <c r="E1264" t="s">
        <v>860</v>
      </c>
      <c r="F1264" t="s">
        <v>3393</v>
      </c>
      <c r="G1264" t="s">
        <v>3394</v>
      </c>
      <c r="H1264" t="s">
        <v>3393</v>
      </c>
      <c r="I1264" t="s">
        <v>3395</v>
      </c>
      <c r="J1264" t="s">
        <v>3395</v>
      </c>
      <c r="K1264" t="s">
        <v>3394</v>
      </c>
      <c r="L1264" t="s">
        <v>3396</v>
      </c>
      <c r="M1264" t="s">
        <v>9820</v>
      </c>
      <c r="N1264" t="s">
        <v>9820</v>
      </c>
      <c r="O1264" t="s">
        <v>9820</v>
      </c>
      <c r="P1264" t="s">
        <v>9821</v>
      </c>
      <c r="Q1264">
        <v>1</v>
      </c>
      <c r="R1264" t="s">
        <v>5682</v>
      </c>
      <c r="AE1264" t="s">
        <v>3394</v>
      </c>
      <c r="AK1264" t="s">
        <v>3394</v>
      </c>
      <c r="AL1264" t="s">
        <v>3394</v>
      </c>
      <c r="AM1264" t="s">
        <v>3394</v>
      </c>
      <c r="AN1264" t="s">
        <v>3394</v>
      </c>
      <c r="AO1264" t="s">
        <v>3394</v>
      </c>
      <c r="AP1264" t="s">
        <v>3394</v>
      </c>
      <c r="AQ1264" t="s">
        <v>3394</v>
      </c>
      <c r="AR1264" t="s">
        <v>3394</v>
      </c>
      <c r="AS1264" t="s">
        <v>3394</v>
      </c>
      <c r="AT1264" t="s">
        <v>3394</v>
      </c>
      <c r="AU1264" t="s">
        <v>3394</v>
      </c>
      <c r="AV1264" t="s">
        <v>3394</v>
      </c>
      <c r="AW1264" t="s">
        <v>3394</v>
      </c>
      <c r="AX1264" t="s">
        <v>3394</v>
      </c>
      <c r="AZ1264" t="s">
        <v>3394</v>
      </c>
    </row>
    <row r="1265" spans="1:52" x14ac:dyDescent="0.3">
      <c r="A1265" s="1" t="s">
        <v>864</v>
      </c>
      <c r="B1265" t="s">
        <v>865</v>
      </c>
      <c r="C1265" t="s">
        <v>5816</v>
      </c>
      <c r="D1265" t="s">
        <v>5817</v>
      </c>
      <c r="E1265" t="s">
        <v>866</v>
      </c>
      <c r="F1265" t="s">
        <v>3393</v>
      </c>
      <c r="G1265" t="s">
        <v>3394</v>
      </c>
      <c r="H1265" t="s">
        <v>3393</v>
      </c>
      <c r="I1265" t="s">
        <v>3395</v>
      </c>
      <c r="J1265" t="s">
        <v>3395</v>
      </c>
      <c r="K1265" t="s">
        <v>3394</v>
      </c>
      <c r="L1265" t="s">
        <v>3396</v>
      </c>
      <c r="M1265" t="s">
        <v>9820</v>
      </c>
      <c r="N1265" t="s">
        <v>9820</v>
      </c>
      <c r="O1265" t="s">
        <v>9820</v>
      </c>
      <c r="P1265" t="s">
        <v>9821</v>
      </c>
      <c r="Q1265">
        <v>1</v>
      </c>
      <c r="R1265" t="s">
        <v>5682</v>
      </c>
      <c r="AE1265" t="s">
        <v>3394</v>
      </c>
      <c r="AK1265" t="s">
        <v>3394</v>
      </c>
      <c r="AL1265" t="s">
        <v>3394</v>
      </c>
      <c r="AM1265" t="s">
        <v>3394</v>
      </c>
      <c r="AN1265" t="s">
        <v>3394</v>
      </c>
      <c r="AO1265" t="s">
        <v>3394</v>
      </c>
      <c r="AP1265" t="s">
        <v>3394</v>
      </c>
      <c r="AQ1265" t="s">
        <v>3394</v>
      </c>
      <c r="AR1265" t="s">
        <v>3394</v>
      </c>
      <c r="AS1265" t="s">
        <v>3394</v>
      </c>
      <c r="AT1265" t="s">
        <v>3394</v>
      </c>
      <c r="AU1265" t="s">
        <v>3394</v>
      </c>
      <c r="AV1265" t="s">
        <v>3394</v>
      </c>
      <c r="AW1265" t="s">
        <v>3394</v>
      </c>
      <c r="AX1265" t="s">
        <v>3394</v>
      </c>
      <c r="AZ1265" t="s">
        <v>3394</v>
      </c>
    </row>
    <row r="1266" spans="1:52" x14ac:dyDescent="0.3">
      <c r="A1266" s="1" t="s">
        <v>867</v>
      </c>
      <c r="B1266" t="s">
        <v>868</v>
      </c>
      <c r="C1266" t="s">
        <v>736</v>
      </c>
      <c r="D1266" t="s">
        <v>61</v>
      </c>
      <c r="E1266" t="s">
        <v>869</v>
      </c>
      <c r="F1266" t="s">
        <v>3393</v>
      </c>
      <c r="G1266" t="s">
        <v>3394</v>
      </c>
      <c r="H1266" t="s">
        <v>3393</v>
      </c>
      <c r="I1266" t="s">
        <v>4755</v>
      </c>
      <c r="J1266" t="s">
        <v>3395</v>
      </c>
      <c r="K1266" t="s">
        <v>3394</v>
      </c>
      <c r="L1266" t="s">
        <v>3396</v>
      </c>
      <c r="M1266" t="s">
        <v>54</v>
      </c>
      <c r="N1266" t="s">
        <v>61</v>
      </c>
      <c r="O1266" t="s">
        <v>9836</v>
      </c>
      <c r="P1266" t="s">
        <v>9821</v>
      </c>
      <c r="Q1266">
        <v>1</v>
      </c>
      <c r="R1266" t="s">
        <v>5682</v>
      </c>
      <c r="AE1266" t="s">
        <v>3394</v>
      </c>
      <c r="AK1266" t="s">
        <v>3394</v>
      </c>
      <c r="AL1266" t="s">
        <v>3394</v>
      </c>
      <c r="AM1266" t="s">
        <v>3394</v>
      </c>
      <c r="AN1266" t="s">
        <v>3394</v>
      </c>
      <c r="AO1266" t="s">
        <v>3394</v>
      </c>
      <c r="AP1266" t="s">
        <v>3394</v>
      </c>
      <c r="AQ1266" t="s">
        <v>3394</v>
      </c>
      <c r="AR1266" t="s">
        <v>3394</v>
      </c>
      <c r="AS1266" t="s">
        <v>3394</v>
      </c>
      <c r="AT1266" t="s">
        <v>3394</v>
      </c>
      <c r="AU1266" t="s">
        <v>3394</v>
      </c>
      <c r="AV1266" t="s">
        <v>3394</v>
      </c>
      <c r="AW1266" t="s">
        <v>3394</v>
      </c>
      <c r="AX1266" t="s">
        <v>3394</v>
      </c>
      <c r="AZ1266" t="s">
        <v>3394</v>
      </c>
    </row>
    <row r="1267" spans="1:52" x14ac:dyDescent="0.3">
      <c r="A1267" s="1" t="s">
        <v>870</v>
      </c>
      <c r="B1267" t="s">
        <v>871</v>
      </c>
      <c r="C1267" t="s">
        <v>5816</v>
      </c>
      <c r="D1267" t="s">
        <v>5817</v>
      </c>
      <c r="E1267" t="s">
        <v>872</v>
      </c>
      <c r="F1267" t="s">
        <v>3393</v>
      </c>
      <c r="G1267" t="s">
        <v>3394</v>
      </c>
      <c r="H1267" t="s">
        <v>3393</v>
      </c>
      <c r="I1267" t="s">
        <v>5818</v>
      </c>
      <c r="J1267" t="s">
        <v>3395</v>
      </c>
      <c r="K1267" t="s">
        <v>3394</v>
      </c>
      <c r="L1267" t="s">
        <v>3396</v>
      </c>
      <c r="M1267" t="s">
        <v>9820</v>
      </c>
      <c r="N1267" t="s">
        <v>9820</v>
      </c>
      <c r="O1267" t="s">
        <v>9820</v>
      </c>
      <c r="P1267" t="s">
        <v>9821</v>
      </c>
      <c r="Q1267">
        <v>1</v>
      </c>
      <c r="R1267" t="s">
        <v>5682</v>
      </c>
      <c r="AE1267" t="s">
        <v>3394</v>
      </c>
      <c r="AK1267" t="s">
        <v>3394</v>
      </c>
      <c r="AL1267" t="s">
        <v>3394</v>
      </c>
      <c r="AM1267" t="s">
        <v>3394</v>
      </c>
      <c r="AN1267" t="s">
        <v>3394</v>
      </c>
      <c r="AO1267" t="s">
        <v>3394</v>
      </c>
      <c r="AP1267" t="s">
        <v>3394</v>
      </c>
      <c r="AQ1267" t="s">
        <v>3394</v>
      </c>
      <c r="AR1267" t="s">
        <v>3394</v>
      </c>
      <c r="AS1267" t="s">
        <v>3394</v>
      </c>
      <c r="AT1267" t="s">
        <v>3394</v>
      </c>
      <c r="AU1267" t="s">
        <v>3394</v>
      </c>
      <c r="AV1267" t="s">
        <v>3394</v>
      </c>
      <c r="AW1267" t="s">
        <v>3394</v>
      </c>
      <c r="AX1267" t="s">
        <v>3394</v>
      </c>
      <c r="AZ1267" t="s">
        <v>3394</v>
      </c>
    </row>
    <row r="1268" spans="1:52" x14ac:dyDescent="0.3">
      <c r="A1268" s="1" t="s">
        <v>885</v>
      </c>
      <c r="B1268" t="s">
        <v>886</v>
      </c>
      <c r="C1268" t="s">
        <v>828</v>
      </c>
      <c r="D1268" t="s">
        <v>54</v>
      </c>
      <c r="E1268" t="s">
        <v>887</v>
      </c>
      <c r="F1268" t="s">
        <v>3393</v>
      </c>
      <c r="G1268" t="s">
        <v>3393</v>
      </c>
      <c r="H1268" t="s">
        <v>3393</v>
      </c>
      <c r="I1268" t="s">
        <v>5733</v>
      </c>
      <c r="J1268" t="s">
        <v>3395</v>
      </c>
      <c r="K1268" t="s">
        <v>3394</v>
      </c>
      <c r="L1268" t="s">
        <v>3396</v>
      </c>
      <c r="M1268" t="s">
        <v>9820</v>
      </c>
      <c r="N1268" t="s">
        <v>9820</v>
      </c>
      <c r="O1268" t="s">
        <v>9820</v>
      </c>
      <c r="P1268" t="s">
        <v>9821</v>
      </c>
      <c r="Q1268">
        <v>20</v>
      </c>
      <c r="R1268" t="s">
        <v>5735</v>
      </c>
      <c r="AE1268" t="s">
        <v>3394</v>
      </c>
      <c r="AK1268" t="s">
        <v>3394</v>
      </c>
      <c r="AL1268" t="s">
        <v>3394</v>
      </c>
      <c r="AM1268" t="s">
        <v>3394</v>
      </c>
      <c r="AN1268" t="s">
        <v>3394</v>
      </c>
      <c r="AO1268" t="s">
        <v>3394</v>
      </c>
      <c r="AP1268" t="s">
        <v>3394</v>
      </c>
      <c r="AQ1268" t="s">
        <v>3394</v>
      </c>
      <c r="AR1268" t="s">
        <v>3394</v>
      </c>
      <c r="AS1268" t="s">
        <v>3394</v>
      </c>
      <c r="AT1268" t="s">
        <v>3394</v>
      </c>
      <c r="AU1268" t="s">
        <v>3394</v>
      </c>
      <c r="AV1268" t="s">
        <v>3394</v>
      </c>
      <c r="AW1268" t="s">
        <v>3394</v>
      </c>
      <c r="AX1268" t="s">
        <v>3394</v>
      </c>
      <c r="AZ1268" t="s">
        <v>3394</v>
      </c>
    </row>
    <row r="1269" spans="1:52" x14ac:dyDescent="0.3">
      <c r="A1269" s="1" t="s">
        <v>888</v>
      </c>
      <c r="B1269" t="s">
        <v>889</v>
      </c>
      <c r="C1269" t="s">
        <v>828</v>
      </c>
      <c r="D1269" t="s">
        <v>54</v>
      </c>
      <c r="E1269" t="s">
        <v>890</v>
      </c>
      <c r="F1269" t="s">
        <v>3393</v>
      </c>
      <c r="G1269" t="s">
        <v>3393</v>
      </c>
      <c r="H1269" t="s">
        <v>3393</v>
      </c>
      <c r="I1269" t="s">
        <v>5736</v>
      </c>
      <c r="J1269" t="s">
        <v>3395</v>
      </c>
      <c r="K1269" t="s">
        <v>3394</v>
      </c>
      <c r="L1269" t="s">
        <v>3396</v>
      </c>
      <c r="M1269" t="s">
        <v>9820</v>
      </c>
      <c r="N1269" t="s">
        <v>9820</v>
      </c>
      <c r="O1269" t="s">
        <v>9820</v>
      </c>
      <c r="P1269" t="s">
        <v>9821</v>
      </c>
      <c r="Q1269">
        <v>20</v>
      </c>
      <c r="R1269" t="s">
        <v>5735</v>
      </c>
      <c r="AE1269" t="s">
        <v>3394</v>
      </c>
      <c r="AK1269" t="s">
        <v>3394</v>
      </c>
      <c r="AL1269" t="s">
        <v>3394</v>
      </c>
      <c r="AM1269" t="s">
        <v>3394</v>
      </c>
      <c r="AN1269" t="s">
        <v>3394</v>
      </c>
      <c r="AO1269" t="s">
        <v>3394</v>
      </c>
      <c r="AP1269" t="s">
        <v>3394</v>
      </c>
      <c r="AQ1269" t="s">
        <v>3394</v>
      </c>
      <c r="AR1269" t="s">
        <v>3394</v>
      </c>
      <c r="AS1269" t="s">
        <v>3394</v>
      </c>
      <c r="AT1269" t="s">
        <v>3394</v>
      </c>
      <c r="AU1269" t="s">
        <v>3394</v>
      </c>
      <c r="AV1269" t="s">
        <v>3394</v>
      </c>
      <c r="AW1269" t="s">
        <v>3394</v>
      </c>
      <c r="AX1269" t="s">
        <v>3394</v>
      </c>
      <c r="AZ1269" t="s">
        <v>3394</v>
      </c>
    </row>
    <row r="1270" spans="1:52" x14ac:dyDescent="0.3">
      <c r="A1270" s="1" t="s">
        <v>891</v>
      </c>
      <c r="B1270" t="s">
        <v>892</v>
      </c>
      <c r="C1270" t="s">
        <v>828</v>
      </c>
      <c r="D1270" t="s">
        <v>54</v>
      </c>
      <c r="E1270" t="s">
        <v>893</v>
      </c>
      <c r="F1270" t="s">
        <v>3393</v>
      </c>
      <c r="G1270" t="s">
        <v>3393</v>
      </c>
      <c r="H1270" t="s">
        <v>3393</v>
      </c>
      <c r="I1270" t="s">
        <v>5737</v>
      </c>
      <c r="J1270" t="s">
        <v>3395</v>
      </c>
      <c r="K1270" t="s">
        <v>3394</v>
      </c>
      <c r="L1270" t="s">
        <v>3396</v>
      </c>
      <c r="M1270" t="s">
        <v>9820</v>
      </c>
      <c r="N1270" t="s">
        <v>9820</v>
      </c>
      <c r="O1270" t="s">
        <v>9820</v>
      </c>
      <c r="P1270" t="s">
        <v>9821</v>
      </c>
      <c r="Q1270">
        <v>20</v>
      </c>
      <c r="R1270" t="s">
        <v>5735</v>
      </c>
      <c r="AE1270" t="s">
        <v>3394</v>
      </c>
      <c r="AK1270" t="s">
        <v>3394</v>
      </c>
      <c r="AL1270" t="s">
        <v>3394</v>
      </c>
      <c r="AM1270" t="s">
        <v>3394</v>
      </c>
      <c r="AN1270" t="s">
        <v>3394</v>
      </c>
      <c r="AO1270" t="s">
        <v>3394</v>
      </c>
      <c r="AP1270" t="s">
        <v>3394</v>
      </c>
      <c r="AQ1270" t="s">
        <v>3394</v>
      </c>
      <c r="AR1270" t="s">
        <v>3394</v>
      </c>
      <c r="AS1270" t="s">
        <v>3394</v>
      </c>
      <c r="AT1270" t="s">
        <v>3394</v>
      </c>
      <c r="AU1270" t="s">
        <v>3394</v>
      </c>
      <c r="AV1270" t="s">
        <v>3394</v>
      </c>
      <c r="AW1270" t="s">
        <v>3394</v>
      </c>
      <c r="AX1270" t="s">
        <v>3394</v>
      </c>
      <c r="AZ1270" t="s">
        <v>3394</v>
      </c>
    </row>
    <row r="1271" spans="1:52" x14ac:dyDescent="0.3">
      <c r="A1271" s="1" t="s">
        <v>924</v>
      </c>
      <c r="B1271" t="s">
        <v>925</v>
      </c>
      <c r="C1271" t="s">
        <v>5725</v>
      </c>
      <c r="D1271" t="s">
        <v>58</v>
      </c>
      <c r="E1271" t="s">
        <v>926</v>
      </c>
      <c r="F1271" t="s">
        <v>3393</v>
      </c>
      <c r="G1271" t="s">
        <v>3394</v>
      </c>
      <c r="H1271" t="s">
        <v>3393</v>
      </c>
      <c r="I1271" t="s">
        <v>5738</v>
      </c>
      <c r="J1271" t="s">
        <v>3395</v>
      </c>
      <c r="K1271" t="s">
        <v>3394</v>
      </c>
      <c r="L1271" t="s">
        <v>3396</v>
      </c>
      <c r="M1271" t="s">
        <v>9820</v>
      </c>
      <c r="N1271" t="s">
        <v>9820</v>
      </c>
      <c r="O1271" t="s">
        <v>9820</v>
      </c>
      <c r="P1271" t="s">
        <v>9821</v>
      </c>
      <c r="Q1271">
        <v>12</v>
      </c>
      <c r="R1271" t="s">
        <v>5633</v>
      </c>
      <c r="AE1271" t="s">
        <v>3394</v>
      </c>
      <c r="AK1271" t="s">
        <v>3394</v>
      </c>
      <c r="AL1271" t="s">
        <v>3394</v>
      </c>
      <c r="AM1271" t="s">
        <v>3394</v>
      </c>
      <c r="AN1271" t="s">
        <v>3394</v>
      </c>
      <c r="AO1271" t="s">
        <v>3394</v>
      </c>
      <c r="AP1271" t="s">
        <v>3394</v>
      </c>
      <c r="AQ1271" t="s">
        <v>3394</v>
      </c>
      <c r="AR1271" t="s">
        <v>3394</v>
      </c>
      <c r="AS1271" t="s">
        <v>3394</v>
      </c>
      <c r="AT1271" t="s">
        <v>3394</v>
      </c>
      <c r="AU1271" t="s">
        <v>3394</v>
      </c>
      <c r="AV1271" t="s">
        <v>3394</v>
      </c>
      <c r="AW1271" t="s">
        <v>3394</v>
      </c>
      <c r="AX1271" t="s">
        <v>3394</v>
      </c>
      <c r="AZ1271" t="s">
        <v>3394</v>
      </c>
    </row>
    <row r="1272" spans="1:52" x14ac:dyDescent="0.3">
      <c r="A1272" s="1" t="s">
        <v>936</v>
      </c>
      <c r="B1272" t="s">
        <v>937</v>
      </c>
      <c r="C1272" t="s">
        <v>828</v>
      </c>
      <c r="D1272" t="s">
        <v>54</v>
      </c>
      <c r="E1272" t="s">
        <v>938</v>
      </c>
      <c r="F1272" t="s">
        <v>3393</v>
      </c>
      <c r="G1272" t="s">
        <v>3393</v>
      </c>
      <c r="H1272" t="s">
        <v>3393</v>
      </c>
      <c r="I1272" t="s">
        <v>5739</v>
      </c>
      <c r="J1272" t="s">
        <v>3395</v>
      </c>
      <c r="K1272" t="s">
        <v>3394</v>
      </c>
      <c r="L1272" t="s">
        <v>3396</v>
      </c>
      <c r="M1272" t="s">
        <v>9820</v>
      </c>
      <c r="N1272" t="s">
        <v>9820</v>
      </c>
      <c r="O1272" t="s">
        <v>9820</v>
      </c>
      <c r="P1272" t="s">
        <v>9821</v>
      </c>
      <c r="Q1272">
        <v>9</v>
      </c>
      <c r="R1272" t="s">
        <v>5633</v>
      </c>
      <c r="AE1272" t="s">
        <v>3394</v>
      </c>
      <c r="AK1272" t="s">
        <v>3394</v>
      </c>
      <c r="AL1272" t="s">
        <v>3394</v>
      </c>
      <c r="AM1272" t="s">
        <v>3394</v>
      </c>
      <c r="AN1272" t="s">
        <v>3394</v>
      </c>
      <c r="AO1272" t="s">
        <v>3394</v>
      </c>
      <c r="AP1272" t="s">
        <v>3394</v>
      </c>
      <c r="AQ1272" t="s">
        <v>3394</v>
      </c>
      <c r="AR1272" t="s">
        <v>3394</v>
      </c>
      <c r="AS1272" t="s">
        <v>3394</v>
      </c>
      <c r="AT1272" t="s">
        <v>3394</v>
      </c>
      <c r="AU1272" t="s">
        <v>3394</v>
      </c>
      <c r="AV1272" t="s">
        <v>3394</v>
      </c>
      <c r="AW1272" t="s">
        <v>3394</v>
      </c>
      <c r="AX1272" t="s">
        <v>3394</v>
      </c>
      <c r="AZ1272" t="s">
        <v>3394</v>
      </c>
    </row>
    <row r="1273" spans="1:52" x14ac:dyDescent="0.3">
      <c r="A1273" s="1" t="s">
        <v>960</v>
      </c>
      <c r="B1273" t="s">
        <v>961</v>
      </c>
      <c r="C1273" t="s">
        <v>796</v>
      </c>
      <c r="D1273" t="s">
        <v>5819</v>
      </c>
      <c r="E1273" t="s">
        <v>962</v>
      </c>
      <c r="F1273" t="s">
        <v>3393</v>
      </c>
      <c r="G1273" t="s">
        <v>3393</v>
      </c>
      <c r="H1273" t="s">
        <v>3393</v>
      </c>
      <c r="I1273" t="s">
        <v>5820</v>
      </c>
      <c r="J1273" t="s">
        <v>3395</v>
      </c>
      <c r="K1273" t="s">
        <v>3394</v>
      </c>
      <c r="L1273" t="s">
        <v>3396</v>
      </c>
      <c r="M1273" t="s">
        <v>56</v>
      </c>
      <c r="N1273" t="s">
        <v>5819</v>
      </c>
      <c r="O1273" t="s">
        <v>9820</v>
      </c>
      <c r="P1273" t="s">
        <v>9821</v>
      </c>
      <c r="Q1273">
        <v>1</v>
      </c>
      <c r="R1273" t="s">
        <v>5821</v>
      </c>
      <c r="AE1273" t="s">
        <v>3394</v>
      </c>
      <c r="AK1273" t="s">
        <v>3394</v>
      </c>
      <c r="AL1273" t="s">
        <v>3394</v>
      </c>
      <c r="AM1273" t="s">
        <v>3394</v>
      </c>
      <c r="AN1273" t="s">
        <v>3394</v>
      </c>
      <c r="AO1273" t="s">
        <v>3394</v>
      </c>
      <c r="AP1273" t="s">
        <v>3394</v>
      </c>
      <c r="AQ1273" t="s">
        <v>3394</v>
      </c>
      <c r="AR1273" t="s">
        <v>3394</v>
      </c>
      <c r="AS1273" t="s">
        <v>3394</v>
      </c>
      <c r="AT1273" t="s">
        <v>3394</v>
      </c>
      <c r="AU1273" t="s">
        <v>3394</v>
      </c>
      <c r="AV1273" t="s">
        <v>3394</v>
      </c>
      <c r="AW1273" t="s">
        <v>3394</v>
      </c>
      <c r="AX1273" t="s">
        <v>3394</v>
      </c>
      <c r="AZ1273" t="s">
        <v>3394</v>
      </c>
    </row>
    <row r="1274" spans="1:52" x14ac:dyDescent="0.3">
      <c r="A1274" s="1" t="s">
        <v>963</v>
      </c>
      <c r="B1274" t="s">
        <v>964</v>
      </c>
      <c r="C1274" t="s">
        <v>796</v>
      </c>
      <c r="D1274" t="s">
        <v>5819</v>
      </c>
      <c r="E1274" t="s">
        <v>965</v>
      </c>
      <c r="F1274" t="s">
        <v>3393</v>
      </c>
      <c r="G1274" t="s">
        <v>3393</v>
      </c>
      <c r="H1274" t="s">
        <v>3393</v>
      </c>
      <c r="I1274" t="s">
        <v>5822</v>
      </c>
      <c r="J1274" t="s">
        <v>3395</v>
      </c>
      <c r="K1274" t="s">
        <v>3394</v>
      </c>
      <c r="L1274" t="s">
        <v>3396</v>
      </c>
      <c r="M1274" t="s">
        <v>56</v>
      </c>
      <c r="N1274" t="s">
        <v>5819</v>
      </c>
      <c r="O1274" t="s">
        <v>9820</v>
      </c>
      <c r="P1274" t="s">
        <v>9821</v>
      </c>
      <c r="Q1274">
        <v>1</v>
      </c>
      <c r="R1274" t="s">
        <v>5710</v>
      </c>
      <c r="AE1274" t="s">
        <v>3394</v>
      </c>
      <c r="AK1274" t="s">
        <v>3394</v>
      </c>
      <c r="AL1274" t="s">
        <v>3394</v>
      </c>
      <c r="AM1274" t="s">
        <v>3394</v>
      </c>
      <c r="AN1274" t="s">
        <v>3394</v>
      </c>
      <c r="AO1274" t="s">
        <v>3394</v>
      </c>
      <c r="AP1274" t="s">
        <v>3394</v>
      </c>
      <c r="AQ1274" t="s">
        <v>3394</v>
      </c>
      <c r="AR1274" t="s">
        <v>3394</v>
      </c>
      <c r="AS1274" t="s">
        <v>3394</v>
      </c>
      <c r="AT1274" t="s">
        <v>3394</v>
      </c>
      <c r="AU1274" t="s">
        <v>3394</v>
      </c>
      <c r="AV1274" t="s">
        <v>3394</v>
      </c>
      <c r="AW1274" t="s">
        <v>3394</v>
      </c>
      <c r="AX1274" t="s">
        <v>3394</v>
      </c>
      <c r="AZ1274" t="s">
        <v>3394</v>
      </c>
    </row>
    <row r="1275" spans="1:52" x14ac:dyDescent="0.3">
      <c r="A1275" s="1" t="s">
        <v>966</v>
      </c>
      <c r="B1275" t="s">
        <v>967</v>
      </c>
      <c r="C1275" t="s">
        <v>796</v>
      </c>
      <c r="D1275" t="s">
        <v>5819</v>
      </c>
      <c r="E1275" t="s">
        <v>968</v>
      </c>
      <c r="F1275" t="s">
        <v>3393</v>
      </c>
      <c r="G1275" t="s">
        <v>3393</v>
      </c>
      <c r="H1275" t="s">
        <v>3393</v>
      </c>
      <c r="I1275" t="s">
        <v>5823</v>
      </c>
      <c r="J1275" t="s">
        <v>3395</v>
      </c>
      <c r="K1275" t="s">
        <v>3394</v>
      </c>
      <c r="L1275" t="s">
        <v>3396</v>
      </c>
      <c r="M1275" t="s">
        <v>56</v>
      </c>
      <c r="N1275" t="s">
        <v>5819</v>
      </c>
      <c r="O1275" t="s">
        <v>9820</v>
      </c>
      <c r="P1275" t="s">
        <v>9821</v>
      </c>
      <c r="Q1275">
        <v>1</v>
      </c>
      <c r="R1275" t="s">
        <v>5601</v>
      </c>
      <c r="AE1275" t="s">
        <v>3394</v>
      </c>
      <c r="AK1275" t="s">
        <v>3394</v>
      </c>
      <c r="AL1275" t="s">
        <v>3394</v>
      </c>
      <c r="AM1275" t="s">
        <v>3394</v>
      </c>
      <c r="AN1275" t="s">
        <v>3394</v>
      </c>
      <c r="AO1275" t="s">
        <v>3394</v>
      </c>
      <c r="AP1275" t="s">
        <v>3394</v>
      </c>
      <c r="AQ1275" t="s">
        <v>3394</v>
      </c>
      <c r="AR1275" t="s">
        <v>3394</v>
      </c>
      <c r="AS1275" t="s">
        <v>3394</v>
      </c>
      <c r="AT1275" t="s">
        <v>3394</v>
      </c>
      <c r="AU1275" t="s">
        <v>3394</v>
      </c>
      <c r="AV1275" t="s">
        <v>3394</v>
      </c>
      <c r="AW1275" t="s">
        <v>3394</v>
      </c>
      <c r="AX1275" t="s">
        <v>3394</v>
      </c>
      <c r="AZ1275" t="s">
        <v>3394</v>
      </c>
    </row>
    <row r="1276" spans="1:52" x14ac:dyDescent="0.3">
      <c r="A1276" s="1" t="s">
        <v>969</v>
      </c>
      <c r="B1276" t="s">
        <v>970</v>
      </c>
      <c r="C1276" t="s">
        <v>796</v>
      </c>
      <c r="D1276" t="s">
        <v>5819</v>
      </c>
      <c r="E1276" t="s">
        <v>971</v>
      </c>
      <c r="F1276" t="s">
        <v>3393</v>
      </c>
      <c r="G1276" t="s">
        <v>3393</v>
      </c>
      <c r="H1276" t="s">
        <v>3393</v>
      </c>
      <c r="I1276" t="s">
        <v>5824</v>
      </c>
      <c r="J1276" t="s">
        <v>3395</v>
      </c>
      <c r="K1276" t="s">
        <v>3394</v>
      </c>
      <c r="L1276" t="s">
        <v>3396</v>
      </c>
      <c r="M1276" t="s">
        <v>56</v>
      </c>
      <c r="N1276" t="s">
        <v>5819</v>
      </c>
      <c r="O1276" t="s">
        <v>9820</v>
      </c>
      <c r="P1276" t="s">
        <v>9821</v>
      </c>
      <c r="Q1276">
        <v>1</v>
      </c>
      <c r="R1276" t="s">
        <v>5710</v>
      </c>
      <c r="AE1276" t="s">
        <v>3394</v>
      </c>
      <c r="AK1276" t="s">
        <v>3394</v>
      </c>
      <c r="AL1276" t="s">
        <v>3394</v>
      </c>
      <c r="AM1276" t="s">
        <v>3394</v>
      </c>
      <c r="AN1276" t="s">
        <v>3394</v>
      </c>
      <c r="AO1276" t="s">
        <v>3394</v>
      </c>
      <c r="AP1276" t="s">
        <v>3394</v>
      </c>
      <c r="AQ1276" t="s">
        <v>3394</v>
      </c>
      <c r="AR1276" t="s">
        <v>3394</v>
      </c>
      <c r="AS1276" t="s">
        <v>3394</v>
      </c>
      <c r="AT1276" t="s">
        <v>3394</v>
      </c>
      <c r="AU1276" t="s">
        <v>3394</v>
      </c>
      <c r="AV1276" t="s">
        <v>3394</v>
      </c>
      <c r="AW1276" t="s">
        <v>3394</v>
      </c>
      <c r="AX1276" t="s">
        <v>3394</v>
      </c>
      <c r="AZ1276" t="s">
        <v>3394</v>
      </c>
    </row>
    <row r="1277" spans="1:52" x14ac:dyDescent="0.3">
      <c r="A1277" s="1" t="s">
        <v>972</v>
      </c>
      <c r="B1277" t="s">
        <v>973</v>
      </c>
      <c r="C1277" t="s">
        <v>796</v>
      </c>
      <c r="D1277" t="s">
        <v>5819</v>
      </c>
      <c r="E1277" t="s">
        <v>974</v>
      </c>
      <c r="F1277" t="s">
        <v>3393</v>
      </c>
      <c r="G1277" t="s">
        <v>3393</v>
      </c>
      <c r="H1277" t="s">
        <v>3393</v>
      </c>
      <c r="I1277" t="s">
        <v>5825</v>
      </c>
      <c r="J1277" t="s">
        <v>3395</v>
      </c>
      <c r="K1277" t="s">
        <v>3394</v>
      </c>
      <c r="L1277" t="s">
        <v>3396</v>
      </c>
      <c r="M1277" t="s">
        <v>56</v>
      </c>
      <c r="N1277" t="s">
        <v>5819</v>
      </c>
      <c r="O1277" t="s">
        <v>9820</v>
      </c>
      <c r="P1277" t="s">
        <v>9821</v>
      </c>
      <c r="Q1277">
        <v>1</v>
      </c>
      <c r="R1277" t="s">
        <v>5710</v>
      </c>
      <c r="AE1277" t="s">
        <v>3394</v>
      </c>
      <c r="AK1277" t="s">
        <v>3394</v>
      </c>
      <c r="AL1277" t="s">
        <v>3394</v>
      </c>
      <c r="AM1277" t="s">
        <v>3394</v>
      </c>
      <c r="AN1277" t="s">
        <v>3394</v>
      </c>
      <c r="AO1277" t="s">
        <v>3394</v>
      </c>
      <c r="AP1277" t="s">
        <v>3394</v>
      </c>
      <c r="AQ1277" t="s">
        <v>3394</v>
      </c>
      <c r="AR1277" t="s">
        <v>3394</v>
      </c>
      <c r="AS1277" t="s">
        <v>3394</v>
      </c>
      <c r="AT1277" t="s">
        <v>3394</v>
      </c>
      <c r="AU1277" t="s">
        <v>3394</v>
      </c>
      <c r="AV1277" t="s">
        <v>3394</v>
      </c>
      <c r="AW1277" t="s">
        <v>3394</v>
      </c>
      <c r="AX1277" t="s">
        <v>3394</v>
      </c>
      <c r="AZ1277" t="s">
        <v>3394</v>
      </c>
    </row>
    <row r="1278" spans="1:52" x14ac:dyDescent="0.3">
      <c r="A1278" s="1" t="s">
        <v>975</v>
      </c>
      <c r="B1278" t="s">
        <v>976</v>
      </c>
      <c r="C1278" t="s">
        <v>4987</v>
      </c>
      <c r="D1278" t="s">
        <v>4988</v>
      </c>
      <c r="E1278" t="s">
        <v>977</v>
      </c>
      <c r="F1278" t="s">
        <v>3393</v>
      </c>
      <c r="G1278" t="s">
        <v>3393</v>
      </c>
      <c r="H1278" t="s">
        <v>3393</v>
      </c>
      <c r="I1278" t="s">
        <v>5826</v>
      </c>
      <c r="J1278" t="s">
        <v>3395</v>
      </c>
      <c r="K1278" t="s">
        <v>3394</v>
      </c>
      <c r="L1278" t="s">
        <v>3396</v>
      </c>
      <c r="M1278" t="s">
        <v>9820</v>
      </c>
      <c r="N1278" t="s">
        <v>9820</v>
      </c>
      <c r="O1278" t="s">
        <v>9820</v>
      </c>
      <c r="P1278" t="s">
        <v>9821</v>
      </c>
      <c r="Q1278">
        <v>1</v>
      </c>
      <c r="R1278" t="s">
        <v>5667</v>
      </c>
      <c r="AE1278" t="s">
        <v>3394</v>
      </c>
      <c r="AK1278" t="s">
        <v>3394</v>
      </c>
      <c r="AL1278" t="s">
        <v>3394</v>
      </c>
      <c r="AM1278" t="s">
        <v>3394</v>
      </c>
      <c r="AN1278" t="s">
        <v>3394</v>
      </c>
      <c r="AO1278" t="s">
        <v>3394</v>
      </c>
      <c r="AP1278" t="s">
        <v>3394</v>
      </c>
      <c r="AQ1278" t="s">
        <v>3394</v>
      </c>
      <c r="AR1278" t="s">
        <v>3394</v>
      </c>
      <c r="AS1278" t="s">
        <v>3394</v>
      </c>
      <c r="AT1278" t="s">
        <v>3394</v>
      </c>
      <c r="AU1278" t="s">
        <v>3394</v>
      </c>
      <c r="AV1278" t="s">
        <v>3394</v>
      </c>
      <c r="AW1278" t="s">
        <v>3394</v>
      </c>
      <c r="AX1278" t="s">
        <v>3394</v>
      </c>
      <c r="AZ1278" t="s">
        <v>3394</v>
      </c>
    </row>
    <row r="1279" spans="1:52" x14ac:dyDescent="0.3">
      <c r="A1279" s="1" t="s">
        <v>978</v>
      </c>
      <c r="B1279" t="s">
        <v>979</v>
      </c>
      <c r="C1279" t="s">
        <v>4987</v>
      </c>
      <c r="D1279" t="s">
        <v>4988</v>
      </c>
      <c r="E1279" t="s">
        <v>980</v>
      </c>
      <c r="F1279" t="s">
        <v>3393</v>
      </c>
      <c r="G1279" t="s">
        <v>3393</v>
      </c>
      <c r="H1279" t="s">
        <v>3393</v>
      </c>
      <c r="I1279" t="s">
        <v>5827</v>
      </c>
      <c r="J1279" t="s">
        <v>3395</v>
      </c>
      <c r="K1279" t="s">
        <v>3394</v>
      </c>
      <c r="L1279" t="s">
        <v>3396</v>
      </c>
      <c r="M1279" t="s">
        <v>9820</v>
      </c>
      <c r="N1279" t="s">
        <v>9820</v>
      </c>
      <c r="O1279" t="s">
        <v>9820</v>
      </c>
      <c r="P1279" t="s">
        <v>9821</v>
      </c>
      <c r="Q1279">
        <v>1</v>
      </c>
      <c r="R1279" t="s">
        <v>5667</v>
      </c>
      <c r="AE1279" t="s">
        <v>3394</v>
      </c>
      <c r="AK1279" t="s">
        <v>3394</v>
      </c>
      <c r="AL1279" t="s">
        <v>3394</v>
      </c>
      <c r="AM1279" t="s">
        <v>3394</v>
      </c>
      <c r="AN1279" t="s">
        <v>3394</v>
      </c>
      <c r="AO1279" t="s">
        <v>3394</v>
      </c>
      <c r="AP1279" t="s">
        <v>3394</v>
      </c>
      <c r="AQ1279" t="s">
        <v>3394</v>
      </c>
      <c r="AR1279" t="s">
        <v>3394</v>
      </c>
      <c r="AS1279" t="s">
        <v>3394</v>
      </c>
      <c r="AT1279" t="s">
        <v>3394</v>
      </c>
      <c r="AU1279" t="s">
        <v>3394</v>
      </c>
      <c r="AV1279" t="s">
        <v>3394</v>
      </c>
      <c r="AW1279" t="s">
        <v>3394</v>
      </c>
      <c r="AX1279" t="s">
        <v>3394</v>
      </c>
      <c r="AZ1279" t="s">
        <v>3394</v>
      </c>
    </row>
    <row r="1280" spans="1:52" x14ac:dyDescent="0.3">
      <c r="A1280" s="1" t="s">
        <v>984</v>
      </c>
      <c r="B1280" t="s">
        <v>985</v>
      </c>
      <c r="C1280" t="s">
        <v>4987</v>
      </c>
      <c r="D1280" t="s">
        <v>4988</v>
      </c>
      <c r="E1280" t="s">
        <v>986</v>
      </c>
      <c r="F1280" t="s">
        <v>3393</v>
      </c>
      <c r="G1280" t="s">
        <v>3393</v>
      </c>
      <c r="H1280" t="s">
        <v>3393</v>
      </c>
      <c r="I1280" t="s">
        <v>5828</v>
      </c>
      <c r="J1280" t="s">
        <v>3395</v>
      </c>
      <c r="K1280" t="s">
        <v>3394</v>
      </c>
      <c r="L1280" t="s">
        <v>3396</v>
      </c>
      <c r="M1280" t="s">
        <v>9820</v>
      </c>
      <c r="N1280" t="s">
        <v>9820</v>
      </c>
      <c r="O1280" t="s">
        <v>9820</v>
      </c>
      <c r="P1280" t="s">
        <v>9821</v>
      </c>
      <c r="Q1280">
        <v>1</v>
      </c>
      <c r="R1280" t="s">
        <v>5667</v>
      </c>
      <c r="AE1280" t="s">
        <v>3394</v>
      </c>
      <c r="AK1280" t="s">
        <v>3394</v>
      </c>
      <c r="AL1280" t="s">
        <v>3394</v>
      </c>
      <c r="AM1280" t="s">
        <v>3394</v>
      </c>
      <c r="AN1280" t="s">
        <v>3394</v>
      </c>
      <c r="AO1280" t="s">
        <v>3394</v>
      </c>
      <c r="AP1280" t="s">
        <v>3394</v>
      </c>
      <c r="AQ1280" t="s">
        <v>3394</v>
      </c>
      <c r="AR1280" t="s">
        <v>3394</v>
      </c>
      <c r="AS1280" t="s">
        <v>3394</v>
      </c>
      <c r="AT1280" t="s">
        <v>3394</v>
      </c>
      <c r="AU1280" t="s">
        <v>3394</v>
      </c>
      <c r="AV1280" t="s">
        <v>3394</v>
      </c>
      <c r="AW1280" t="s">
        <v>3394</v>
      </c>
      <c r="AX1280" t="s">
        <v>3394</v>
      </c>
      <c r="AZ1280" t="s">
        <v>3394</v>
      </c>
    </row>
    <row r="1281" spans="1:52" x14ac:dyDescent="0.3">
      <c r="A1281" s="1" t="s">
        <v>1029</v>
      </c>
      <c r="B1281" t="s">
        <v>1030</v>
      </c>
      <c r="C1281" t="s">
        <v>4983</v>
      </c>
      <c r="D1281" t="s">
        <v>62</v>
      </c>
      <c r="E1281" t="s">
        <v>1031</v>
      </c>
      <c r="F1281" t="s">
        <v>3393</v>
      </c>
      <c r="G1281" t="s">
        <v>3393</v>
      </c>
      <c r="H1281" t="s">
        <v>3393</v>
      </c>
      <c r="I1281" t="s">
        <v>9686</v>
      </c>
      <c r="J1281" t="s">
        <v>3395</v>
      </c>
      <c r="K1281" t="s">
        <v>3394</v>
      </c>
      <c r="L1281" t="s">
        <v>3396</v>
      </c>
      <c r="M1281" t="s">
        <v>56</v>
      </c>
      <c r="N1281" t="s">
        <v>62</v>
      </c>
      <c r="O1281" t="s">
        <v>9836</v>
      </c>
      <c r="P1281" t="s">
        <v>9821</v>
      </c>
      <c r="Q1281">
        <v>1</v>
      </c>
      <c r="R1281" t="s">
        <v>5829</v>
      </c>
      <c r="AE1281" t="s">
        <v>3394</v>
      </c>
      <c r="AK1281" t="s">
        <v>3394</v>
      </c>
      <c r="AL1281" t="s">
        <v>3394</v>
      </c>
      <c r="AM1281" t="s">
        <v>3394</v>
      </c>
      <c r="AN1281" t="s">
        <v>3394</v>
      </c>
      <c r="AO1281" t="s">
        <v>3394</v>
      </c>
      <c r="AP1281" t="s">
        <v>3394</v>
      </c>
      <c r="AQ1281" t="s">
        <v>3394</v>
      </c>
      <c r="AR1281" t="s">
        <v>3394</v>
      </c>
      <c r="AS1281" t="s">
        <v>3394</v>
      </c>
      <c r="AT1281" t="s">
        <v>3394</v>
      </c>
      <c r="AU1281" t="s">
        <v>3394</v>
      </c>
      <c r="AV1281" t="s">
        <v>3394</v>
      </c>
      <c r="AW1281" t="s">
        <v>3394</v>
      </c>
      <c r="AX1281" t="s">
        <v>3394</v>
      </c>
      <c r="AZ1281" t="s">
        <v>3394</v>
      </c>
    </row>
    <row r="1282" spans="1:52" x14ac:dyDescent="0.3">
      <c r="A1282" s="1" t="s">
        <v>1032</v>
      </c>
      <c r="B1282" t="s">
        <v>1033</v>
      </c>
      <c r="C1282" t="s">
        <v>4983</v>
      </c>
      <c r="D1282" t="s">
        <v>62</v>
      </c>
      <c r="E1282" t="s">
        <v>1034</v>
      </c>
      <c r="F1282" t="s">
        <v>3393</v>
      </c>
      <c r="G1282" t="s">
        <v>3393</v>
      </c>
      <c r="H1282" t="s">
        <v>3393</v>
      </c>
      <c r="I1282" t="s">
        <v>9687</v>
      </c>
      <c r="J1282" t="s">
        <v>3395</v>
      </c>
      <c r="K1282" t="s">
        <v>3394</v>
      </c>
      <c r="L1282" t="s">
        <v>3396</v>
      </c>
      <c r="M1282" t="s">
        <v>9820</v>
      </c>
      <c r="N1282" t="s">
        <v>9820</v>
      </c>
      <c r="O1282" t="s">
        <v>9820</v>
      </c>
      <c r="P1282" t="s">
        <v>9821</v>
      </c>
      <c r="Q1282">
        <v>1</v>
      </c>
      <c r="R1282" t="s">
        <v>3397</v>
      </c>
      <c r="AE1282" t="s">
        <v>3394</v>
      </c>
      <c r="AK1282" t="s">
        <v>3394</v>
      </c>
      <c r="AL1282" t="s">
        <v>3394</v>
      </c>
      <c r="AM1282" t="s">
        <v>3394</v>
      </c>
      <c r="AN1282" t="s">
        <v>3394</v>
      </c>
      <c r="AO1282" t="s">
        <v>3394</v>
      </c>
      <c r="AP1282" t="s">
        <v>3394</v>
      </c>
      <c r="AQ1282" t="s">
        <v>3394</v>
      </c>
      <c r="AR1282" t="s">
        <v>3394</v>
      </c>
      <c r="AS1282" t="s">
        <v>3394</v>
      </c>
      <c r="AT1282" t="s">
        <v>3394</v>
      </c>
      <c r="AU1282" t="s">
        <v>3394</v>
      </c>
      <c r="AV1282" t="s">
        <v>3394</v>
      </c>
      <c r="AW1282" t="s">
        <v>3394</v>
      </c>
      <c r="AX1282" t="s">
        <v>3394</v>
      </c>
      <c r="AZ1282" t="s">
        <v>3394</v>
      </c>
    </row>
    <row r="1283" spans="1:52" x14ac:dyDescent="0.3">
      <c r="A1283" s="1" t="s">
        <v>1035</v>
      </c>
      <c r="B1283" t="s">
        <v>1036</v>
      </c>
      <c r="C1283" t="s">
        <v>4983</v>
      </c>
      <c r="D1283" t="s">
        <v>62</v>
      </c>
      <c r="E1283" t="s">
        <v>1037</v>
      </c>
      <c r="F1283" t="s">
        <v>3393</v>
      </c>
      <c r="G1283" t="s">
        <v>3393</v>
      </c>
      <c r="H1283" t="s">
        <v>3393</v>
      </c>
      <c r="I1283" t="s">
        <v>5830</v>
      </c>
      <c r="J1283" t="s">
        <v>3395</v>
      </c>
      <c r="K1283" t="s">
        <v>3394</v>
      </c>
      <c r="L1283" t="s">
        <v>3396</v>
      </c>
      <c r="M1283" t="s">
        <v>9820</v>
      </c>
      <c r="N1283" t="s">
        <v>9820</v>
      </c>
      <c r="O1283" t="s">
        <v>9820</v>
      </c>
      <c r="P1283" t="s">
        <v>9821</v>
      </c>
      <c r="Q1283">
        <v>1</v>
      </c>
      <c r="R1283" t="s">
        <v>5633</v>
      </c>
      <c r="AE1283" t="s">
        <v>3394</v>
      </c>
      <c r="AK1283" t="s">
        <v>3394</v>
      </c>
      <c r="AL1283" t="s">
        <v>3394</v>
      </c>
      <c r="AM1283" t="s">
        <v>3394</v>
      </c>
      <c r="AN1283" t="s">
        <v>3394</v>
      </c>
      <c r="AO1283" t="s">
        <v>3394</v>
      </c>
      <c r="AP1283" t="s">
        <v>3394</v>
      </c>
      <c r="AQ1283" t="s">
        <v>3394</v>
      </c>
      <c r="AR1283" t="s">
        <v>3394</v>
      </c>
      <c r="AS1283" t="s">
        <v>3394</v>
      </c>
      <c r="AT1283" t="s">
        <v>3394</v>
      </c>
      <c r="AU1283" t="s">
        <v>3394</v>
      </c>
      <c r="AV1283" t="s">
        <v>3394</v>
      </c>
      <c r="AW1283" t="s">
        <v>3394</v>
      </c>
      <c r="AX1283" t="s">
        <v>3394</v>
      </c>
      <c r="AZ1283" t="s">
        <v>3394</v>
      </c>
    </row>
    <row r="1284" spans="1:52" x14ac:dyDescent="0.3">
      <c r="A1284" s="1" t="s">
        <v>1038</v>
      </c>
      <c r="B1284" t="s">
        <v>1039</v>
      </c>
      <c r="C1284" t="s">
        <v>4983</v>
      </c>
      <c r="D1284" t="s">
        <v>62</v>
      </c>
      <c r="E1284" t="s">
        <v>1040</v>
      </c>
      <c r="F1284" t="s">
        <v>3393</v>
      </c>
      <c r="G1284" t="s">
        <v>3393</v>
      </c>
      <c r="H1284" t="s">
        <v>3393</v>
      </c>
      <c r="I1284" t="s">
        <v>9688</v>
      </c>
      <c r="J1284" t="s">
        <v>3395</v>
      </c>
      <c r="K1284" t="s">
        <v>3394</v>
      </c>
      <c r="L1284" t="s">
        <v>3396</v>
      </c>
      <c r="M1284" t="s">
        <v>9820</v>
      </c>
      <c r="N1284" t="s">
        <v>9820</v>
      </c>
      <c r="O1284" t="s">
        <v>9820</v>
      </c>
      <c r="P1284" t="s">
        <v>9821</v>
      </c>
      <c r="Q1284">
        <v>1</v>
      </c>
      <c r="R1284" t="s">
        <v>5831</v>
      </c>
      <c r="AE1284" t="s">
        <v>3394</v>
      </c>
      <c r="AK1284" t="s">
        <v>3394</v>
      </c>
      <c r="AL1284" t="s">
        <v>3394</v>
      </c>
      <c r="AM1284" t="s">
        <v>3394</v>
      </c>
      <c r="AN1284" t="s">
        <v>3394</v>
      </c>
      <c r="AO1284" t="s">
        <v>3394</v>
      </c>
      <c r="AP1284" t="s">
        <v>3394</v>
      </c>
      <c r="AQ1284" t="s">
        <v>3394</v>
      </c>
      <c r="AR1284" t="s">
        <v>3394</v>
      </c>
      <c r="AS1284" t="s">
        <v>3394</v>
      </c>
      <c r="AT1284" t="s">
        <v>3394</v>
      </c>
      <c r="AU1284" t="s">
        <v>3394</v>
      </c>
      <c r="AV1284" t="s">
        <v>3394</v>
      </c>
      <c r="AW1284" t="s">
        <v>3394</v>
      </c>
      <c r="AX1284" t="s">
        <v>3394</v>
      </c>
      <c r="AZ1284" t="s">
        <v>3394</v>
      </c>
    </row>
    <row r="1285" spans="1:52" x14ac:dyDescent="0.3">
      <c r="A1285" s="1" t="s">
        <v>1041</v>
      </c>
      <c r="B1285" t="s">
        <v>1042</v>
      </c>
      <c r="C1285" t="s">
        <v>4983</v>
      </c>
      <c r="D1285" t="s">
        <v>62</v>
      </c>
      <c r="E1285" t="s">
        <v>1043</v>
      </c>
      <c r="F1285" t="s">
        <v>3393</v>
      </c>
      <c r="G1285" t="s">
        <v>3393</v>
      </c>
      <c r="H1285" t="s">
        <v>3393</v>
      </c>
      <c r="I1285" t="s">
        <v>9689</v>
      </c>
      <c r="J1285" t="s">
        <v>3395</v>
      </c>
      <c r="K1285" t="s">
        <v>3394</v>
      </c>
      <c r="L1285" t="s">
        <v>3396</v>
      </c>
      <c r="M1285" t="s">
        <v>9820</v>
      </c>
      <c r="N1285" t="s">
        <v>9820</v>
      </c>
      <c r="O1285" t="s">
        <v>9820</v>
      </c>
      <c r="P1285" t="s">
        <v>9821</v>
      </c>
      <c r="Q1285">
        <v>1</v>
      </c>
      <c r="R1285" t="s">
        <v>5633</v>
      </c>
      <c r="AE1285" t="s">
        <v>3394</v>
      </c>
      <c r="AK1285" t="s">
        <v>3394</v>
      </c>
      <c r="AL1285" t="s">
        <v>3394</v>
      </c>
      <c r="AM1285" t="s">
        <v>3394</v>
      </c>
      <c r="AN1285" t="s">
        <v>3394</v>
      </c>
      <c r="AO1285" t="s">
        <v>3394</v>
      </c>
      <c r="AP1285" t="s">
        <v>3394</v>
      </c>
      <c r="AQ1285" t="s">
        <v>3394</v>
      </c>
      <c r="AR1285" t="s">
        <v>3394</v>
      </c>
      <c r="AS1285" t="s">
        <v>3394</v>
      </c>
      <c r="AT1285" t="s">
        <v>3394</v>
      </c>
      <c r="AU1285" t="s">
        <v>3394</v>
      </c>
      <c r="AV1285" t="s">
        <v>3394</v>
      </c>
      <c r="AW1285" t="s">
        <v>3394</v>
      </c>
      <c r="AX1285" t="s">
        <v>3394</v>
      </c>
      <c r="AZ1285" t="s">
        <v>3394</v>
      </c>
    </row>
    <row r="1286" spans="1:52" x14ac:dyDescent="0.3">
      <c r="A1286" s="1" t="s">
        <v>1044</v>
      </c>
      <c r="B1286" t="s">
        <v>1045</v>
      </c>
      <c r="C1286" t="s">
        <v>686</v>
      </c>
      <c r="D1286" t="s">
        <v>5832</v>
      </c>
      <c r="E1286" t="s">
        <v>1046</v>
      </c>
      <c r="F1286" t="s">
        <v>3393</v>
      </c>
      <c r="G1286" t="s">
        <v>3393</v>
      </c>
      <c r="H1286" t="s">
        <v>3393</v>
      </c>
      <c r="I1286" t="s">
        <v>9690</v>
      </c>
      <c r="J1286" t="s">
        <v>3395</v>
      </c>
      <c r="K1286" t="s">
        <v>3394</v>
      </c>
      <c r="L1286" t="s">
        <v>3396</v>
      </c>
      <c r="M1286" t="s">
        <v>9820</v>
      </c>
      <c r="N1286" t="s">
        <v>9820</v>
      </c>
      <c r="O1286" t="s">
        <v>9820</v>
      </c>
      <c r="P1286" t="s">
        <v>9821</v>
      </c>
      <c r="Q1286">
        <v>1</v>
      </c>
      <c r="R1286" t="s">
        <v>5633</v>
      </c>
      <c r="AE1286" t="s">
        <v>3394</v>
      </c>
      <c r="AK1286" t="s">
        <v>3394</v>
      </c>
      <c r="AL1286" t="s">
        <v>3394</v>
      </c>
      <c r="AM1286" t="s">
        <v>3394</v>
      </c>
      <c r="AN1286" t="s">
        <v>3394</v>
      </c>
      <c r="AO1286" t="s">
        <v>3394</v>
      </c>
      <c r="AP1286" t="s">
        <v>3394</v>
      </c>
      <c r="AQ1286" t="s">
        <v>3394</v>
      </c>
      <c r="AR1286" t="s">
        <v>3394</v>
      </c>
      <c r="AS1286" t="s">
        <v>3394</v>
      </c>
      <c r="AT1286" t="s">
        <v>3394</v>
      </c>
      <c r="AU1286" t="s">
        <v>3394</v>
      </c>
      <c r="AV1286" t="s">
        <v>3394</v>
      </c>
      <c r="AW1286" t="s">
        <v>3394</v>
      </c>
      <c r="AX1286" t="s">
        <v>3394</v>
      </c>
      <c r="AZ1286" t="s">
        <v>3394</v>
      </c>
    </row>
    <row r="1287" spans="1:52" x14ac:dyDescent="0.3">
      <c r="A1287" s="1" t="s">
        <v>1047</v>
      </c>
      <c r="B1287" t="s">
        <v>1048</v>
      </c>
      <c r="C1287" t="s">
        <v>310</v>
      </c>
      <c r="D1287" t="s">
        <v>4636</v>
      </c>
      <c r="E1287" t="s">
        <v>1049</v>
      </c>
      <c r="F1287" t="s">
        <v>3393</v>
      </c>
      <c r="G1287" t="s">
        <v>3393</v>
      </c>
      <c r="H1287" t="s">
        <v>3393</v>
      </c>
      <c r="I1287" t="s">
        <v>9691</v>
      </c>
      <c r="J1287" t="s">
        <v>3395</v>
      </c>
      <c r="K1287" t="s">
        <v>3394</v>
      </c>
      <c r="L1287" t="s">
        <v>3396</v>
      </c>
      <c r="M1287" t="s">
        <v>9820</v>
      </c>
      <c r="N1287" t="s">
        <v>9820</v>
      </c>
      <c r="O1287" t="s">
        <v>9820</v>
      </c>
      <c r="P1287" t="s">
        <v>9821</v>
      </c>
      <c r="Q1287">
        <v>1</v>
      </c>
      <c r="R1287" t="s">
        <v>5633</v>
      </c>
      <c r="AE1287" t="s">
        <v>3394</v>
      </c>
      <c r="AK1287" t="s">
        <v>3394</v>
      </c>
      <c r="AL1287" t="s">
        <v>3394</v>
      </c>
      <c r="AM1287" t="s">
        <v>3394</v>
      </c>
      <c r="AN1287" t="s">
        <v>3394</v>
      </c>
      <c r="AO1287" t="s">
        <v>3394</v>
      </c>
      <c r="AP1287" t="s">
        <v>3394</v>
      </c>
      <c r="AQ1287" t="s">
        <v>3394</v>
      </c>
      <c r="AR1287" t="s">
        <v>3394</v>
      </c>
      <c r="AS1287" t="s">
        <v>3394</v>
      </c>
      <c r="AT1287" t="s">
        <v>3394</v>
      </c>
      <c r="AU1287" t="s">
        <v>3394</v>
      </c>
      <c r="AV1287" t="s">
        <v>3394</v>
      </c>
      <c r="AW1287" t="s">
        <v>3394</v>
      </c>
      <c r="AX1287" t="s">
        <v>3394</v>
      </c>
      <c r="AZ1287" t="s">
        <v>3394</v>
      </c>
    </row>
    <row r="1288" spans="1:52" x14ac:dyDescent="0.3">
      <c r="A1288" s="1" t="s">
        <v>1050</v>
      </c>
      <c r="B1288" t="s">
        <v>1051</v>
      </c>
      <c r="C1288" t="s">
        <v>686</v>
      </c>
      <c r="D1288" t="s">
        <v>5832</v>
      </c>
      <c r="E1288" t="s">
        <v>1052</v>
      </c>
      <c r="F1288" t="s">
        <v>3393</v>
      </c>
      <c r="G1288" t="s">
        <v>3393</v>
      </c>
      <c r="H1288" t="s">
        <v>3393</v>
      </c>
      <c r="I1288" t="s">
        <v>9692</v>
      </c>
      <c r="J1288" t="s">
        <v>3395</v>
      </c>
      <c r="K1288" t="s">
        <v>3394</v>
      </c>
      <c r="L1288" t="s">
        <v>3396</v>
      </c>
      <c r="M1288" t="s">
        <v>9820</v>
      </c>
      <c r="N1288" t="s">
        <v>9820</v>
      </c>
      <c r="O1288" t="s">
        <v>9820</v>
      </c>
      <c r="P1288" t="s">
        <v>9821</v>
      </c>
      <c r="Q1288">
        <v>1</v>
      </c>
      <c r="R1288" t="s">
        <v>5633</v>
      </c>
      <c r="AE1288" t="s">
        <v>3394</v>
      </c>
      <c r="AK1288" t="s">
        <v>3394</v>
      </c>
      <c r="AL1288" t="s">
        <v>3394</v>
      </c>
      <c r="AM1288" t="s">
        <v>3394</v>
      </c>
      <c r="AN1288" t="s">
        <v>3394</v>
      </c>
      <c r="AO1288" t="s">
        <v>3394</v>
      </c>
      <c r="AP1288" t="s">
        <v>3394</v>
      </c>
      <c r="AQ1288" t="s">
        <v>3394</v>
      </c>
      <c r="AR1288" t="s">
        <v>3394</v>
      </c>
      <c r="AS1288" t="s">
        <v>3394</v>
      </c>
      <c r="AT1288" t="s">
        <v>3394</v>
      </c>
      <c r="AU1288" t="s">
        <v>3394</v>
      </c>
      <c r="AV1288" t="s">
        <v>3394</v>
      </c>
      <c r="AW1288" t="s">
        <v>3394</v>
      </c>
      <c r="AX1288" t="s">
        <v>3394</v>
      </c>
      <c r="AZ1288" t="s">
        <v>3394</v>
      </c>
    </row>
    <row r="1289" spans="1:52" x14ac:dyDescent="0.3">
      <c r="A1289" s="1" t="s">
        <v>1056</v>
      </c>
      <c r="B1289" t="s">
        <v>1057</v>
      </c>
      <c r="C1289" t="s">
        <v>686</v>
      </c>
      <c r="D1289" t="s">
        <v>5832</v>
      </c>
      <c r="E1289" t="s">
        <v>1058</v>
      </c>
      <c r="F1289" t="s">
        <v>3393</v>
      </c>
      <c r="G1289" t="s">
        <v>3393</v>
      </c>
      <c r="H1289" t="s">
        <v>3393</v>
      </c>
      <c r="I1289" t="s">
        <v>9693</v>
      </c>
      <c r="J1289" t="s">
        <v>3395</v>
      </c>
      <c r="K1289" t="s">
        <v>3394</v>
      </c>
      <c r="L1289" t="s">
        <v>3396</v>
      </c>
      <c r="M1289" t="s">
        <v>9820</v>
      </c>
      <c r="N1289" t="s">
        <v>9820</v>
      </c>
      <c r="O1289" t="s">
        <v>9820</v>
      </c>
      <c r="P1289" t="s">
        <v>9821</v>
      </c>
      <c r="Q1289">
        <v>1</v>
      </c>
      <c r="R1289" t="s">
        <v>5633</v>
      </c>
      <c r="AE1289" t="s">
        <v>3394</v>
      </c>
      <c r="AK1289" t="s">
        <v>3394</v>
      </c>
      <c r="AL1289" t="s">
        <v>3394</v>
      </c>
      <c r="AM1289" t="s">
        <v>3394</v>
      </c>
      <c r="AN1289" t="s">
        <v>3394</v>
      </c>
      <c r="AO1289" t="s">
        <v>3394</v>
      </c>
      <c r="AP1289" t="s">
        <v>3394</v>
      </c>
      <c r="AQ1289" t="s">
        <v>3394</v>
      </c>
      <c r="AR1289" t="s">
        <v>3394</v>
      </c>
      <c r="AS1289" t="s">
        <v>3394</v>
      </c>
      <c r="AT1289" t="s">
        <v>3394</v>
      </c>
      <c r="AU1289" t="s">
        <v>3394</v>
      </c>
      <c r="AV1289" t="s">
        <v>3394</v>
      </c>
      <c r="AW1289" t="s">
        <v>3394</v>
      </c>
      <c r="AX1289" t="s">
        <v>3394</v>
      </c>
      <c r="AZ1289" t="s">
        <v>3394</v>
      </c>
    </row>
    <row r="1290" spans="1:52" x14ac:dyDescent="0.3">
      <c r="A1290" s="1" t="s">
        <v>1059</v>
      </c>
      <c r="B1290" t="s">
        <v>1060</v>
      </c>
      <c r="C1290" t="s">
        <v>686</v>
      </c>
      <c r="D1290" t="s">
        <v>5832</v>
      </c>
      <c r="E1290" t="s">
        <v>1061</v>
      </c>
      <c r="F1290" t="s">
        <v>3393</v>
      </c>
      <c r="G1290" t="s">
        <v>3393</v>
      </c>
      <c r="H1290" t="s">
        <v>3393</v>
      </c>
      <c r="I1290" t="s">
        <v>5834</v>
      </c>
      <c r="J1290" t="s">
        <v>3395</v>
      </c>
      <c r="K1290" t="s">
        <v>3394</v>
      </c>
      <c r="L1290" t="s">
        <v>3396</v>
      </c>
      <c r="M1290" t="s">
        <v>9820</v>
      </c>
      <c r="N1290" t="s">
        <v>9820</v>
      </c>
      <c r="O1290" t="s">
        <v>9820</v>
      </c>
      <c r="P1290" t="s">
        <v>9821</v>
      </c>
      <c r="Q1290">
        <v>1</v>
      </c>
      <c r="R1290" t="s">
        <v>5633</v>
      </c>
      <c r="AE1290" t="s">
        <v>3394</v>
      </c>
      <c r="AK1290" t="s">
        <v>3394</v>
      </c>
      <c r="AL1290" t="s">
        <v>3394</v>
      </c>
      <c r="AM1290" t="s">
        <v>3394</v>
      </c>
      <c r="AN1290" t="s">
        <v>3394</v>
      </c>
      <c r="AO1290" t="s">
        <v>3394</v>
      </c>
      <c r="AP1290" t="s">
        <v>3394</v>
      </c>
      <c r="AQ1290" t="s">
        <v>3394</v>
      </c>
      <c r="AR1290" t="s">
        <v>3394</v>
      </c>
      <c r="AS1290" t="s">
        <v>3394</v>
      </c>
      <c r="AT1290" t="s">
        <v>3394</v>
      </c>
      <c r="AU1290" t="s">
        <v>3394</v>
      </c>
      <c r="AV1290" t="s">
        <v>3394</v>
      </c>
      <c r="AW1290" t="s">
        <v>3394</v>
      </c>
      <c r="AX1290" t="s">
        <v>3394</v>
      </c>
      <c r="AZ1290" t="s">
        <v>3394</v>
      </c>
    </row>
    <row r="1291" spans="1:52" x14ac:dyDescent="0.3">
      <c r="A1291" s="1" t="s">
        <v>1062</v>
      </c>
      <c r="B1291" t="s">
        <v>1063</v>
      </c>
      <c r="C1291" t="s">
        <v>686</v>
      </c>
      <c r="D1291" t="s">
        <v>5832</v>
      </c>
      <c r="E1291" t="s">
        <v>1064</v>
      </c>
      <c r="F1291" t="s">
        <v>3393</v>
      </c>
      <c r="G1291" t="s">
        <v>3393</v>
      </c>
      <c r="H1291" t="s">
        <v>3393</v>
      </c>
      <c r="I1291" t="s">
        <v>5835</v>
      </c>
      <c r="J1291" t="s">
        <v>3395</v>
      </c>
      <c r="K1291" t="s">
        <v>3394</v>
      </c>
      <c r="L1291" t="s">
        <v>3396</v>
      </c>
      <c r="M1291" t="s">
        <v>9820</v>
      </c>
      <c r="N1291" t="s">
        <v>9820</v>
      </c>
      <c r="O1291" t="s">
        <v>9820</v>
      </c>
      <c r="P1291" t="s">
        <v>9821</v>
      </c>
      <c r="Q1291">
        <v>1</v>
      </c>
      <c r="R1291" t="s">
        <v>5633</v>
      </c>
      <c r="AE1291" t="s">
        <v>3394</v>
      </c>
      <c r="AK1291" t="s">
        <v>3394</v>
      </c>
      <c r="AL1291" t="s">
        <v>3394</v>
      </c>
      <c r="AM1291" t="s">
        <v>3394</v>
      </c>
      <c r="AN1291" t="s">
        <v>3394</v>
      </c>
      <c r="AO1291" t="s">
        <v>3394</v>
      </c>
      <c r="AP1291" t="s">
        <v>3394</v>
      </c>
      <c r="AQ1291" t="s">
        <v>3394</v>
      </c>
      <c r="AR1291" t="s">
        <v>3394</v>
      </c>
      <c r="AS1291" t="s">
        <v>3394</v>
      </c>
      <c r="AT1291" t="s">
        <v>3394</v>
      </c>
      <c r="AU1291" t="s">
        <v>3394</v>
      </c>
      <c r="AV1291" t="s">
        <v>3394</v>
      </c>
      <c r="AW1291" t="s">
        <v>3394</v>
      </c>
      <c r="AX1291" t="s">
        <v>3394</v>
      </c>
      <c r="AZ1291" t="s">
        <v>3394</v>
      </c>
    </row>
    <row r="1292" spans="1:52" x14ac:dyDescent="0.3">
      <c r="A1292" s="1" t="s">
        <v>1065</v>
      </c>
      <c r="B1292" t="s">
        <v>1066</v>
      </c>
      <c r="C1292" t="s">
        <v>310</v>
      </c>
      <c r="D1292" t="s">
        <v>4636</v>
      </c>
      <c r="E1292" t="s">
        <v>1067</v>
      </c>
      <c r="F1292" t="s">
        <v>3393</v>
      </c>
      <c r="G1292" t="s">
        <v>3393</v>
      </c>
      <c r="H1292" t="s">
        <v>3393</v>
      </c>
      <c r="I1292" t="s">
        <v>5830</v>
      </c>
      <c r="J1292" t="s">
        <v>3395</v>
      </c>
      <c r="K1292" t="s">
        <v>3394</v>
      </c>
      <c r="L1292" t="s">
        <v>3396</v>
      </c>
      <c r="M1292" t="s">
        <v>9820</v>
      </c>
      <c r="N1292" t="s">
        <v>9820</v>
      </c>
      <c r="O1292" t="s">
        <v>9820</v>
      </c>
      <c r="P1292" t="s">
        <v>9821</v>
      </c>
      <c r="Q1292">
        <v>1</v>
      </c>
      <c r="R1292" t="s">
        <v>5633</v>
      </c>
      <c r="AE1292" t="s">
        <v>3394</v>
      </c>
      <c r="AK1292" t="s">
        <v>3394</v>
      </c>
      <c r="AL1292" t="s">
        <v>3394</v>
      </c>
      <c r="AM1292" t="s">
        <v>3394</v>
      </c>
      <c r="AN1292" t="s">
        <v>3394</v>
      </c>
      <c r="AO1292" t="s">
        <v>3394</v>
      </c>
      <c r="AP1292" t="s">
        <v>3394</v>
      </c>
      <c r="AQ1292" t="s">
        <v>3394</v>
      </c>
      <c r="AR1292" t="s">
        <v>3394</v>
      </c>
      <c r="AS1292" t="s">
        <v>3394</v>
      </c>
      <c r="AT1292" t="s">
        <v>3394</v>
      </c>
      <c r="AU1292" t="s">
        <v>3394</v>
      </c>
      <c r="AV1292" t="s">
        <v>3394</v>
      </c>
      <c r="AW1292" t="s">
        <v>3394</v>
      </c>
      <c r="AX1292" t="s">
        <v>3394</v>
      </c>
      <c r="AZ1292" t="s">
        <v>3394</v>
      </c>
    </row>
    <row r="1293" spans="1:52" x14ac:dyDescent="0.3">
      <c r="A1293" s="1" t="s">
        <v>1068</v>
      </c>
      <c r="B1293" t="s">
        <v>1069</v>
      </c>
      <c r="C1293" t="s">
        <v>310</v>
      </c>
      <c r="D1293" t="s">
        <v>4636</v>
      </c>
      <c r="E1293" t="s">
        <v>1070</v>
      </c>
      <c r="F1293" t="s">
        <v>3393</v>
      </c>
      <c r="G1293" t="s">
        <v>3394</v>
      </c>
      <c r="H1293" t="s">
        <v>3393</v>
      </c>
      <c r="I1293" t="s">
        <v>3395</v>
      </c>
      <c r="J1293" t="s">
        <v>3395</v>
      </c>
      <c r="K1293" t="s">
        <v>3394</v>
      </c>
      <c r="L1293" t="s">
        <v>3396</v>
      </c>
      <c r="M1293" t="s">
        <v>9820</v>
      </c>
      <c r="N1293" t="s">
        <v>9820</v>
      </c>
      <c r="O1293" t="s">
        <v>9820</v>
      </c>
      <c r="P1293" t="s">
        <v>9821</v>
      </c>
      <c r="Q1293">
        <v>1</v>
      </c>
      <c r="R1293" t="s">
        <v>5633</v>
      </c>
      <c r="AE1293" t="s">
        <v>3394</v>
      </c>
      <c r="AK1293" t="s">
        <v>3394</v>
      </c>
      <c r="AL1293" t="s">
        <v>3394</v>
      </c>
      <c r="AM1293" t="s">
        <v>3394</v>
      </c>
      <c r="AN1293" t="s">
        <v>3394</v>
      </c>
      <c r="AO1293" t="s">
        <v>3394</v>
      </c>
      <c r="AP1293" t="s">
        <v>3394</v>
      </c>
      <c r="AQ1293" t="s">
        <v>3394</v>
      </c>
      <c r="AR1293" t="s">
        <v>3394</v>
      </c>
      <c r="AS1293" t="s">
        <v>3394</v>
      </c>
      <c r="AT1293" t="s">
        <v>3394</v>
      </c>
      <c r="AU1293" t="s">
        <v>3394</v>
      </c>
      <c r="AV1293" t="s">
        <v>3394</v>
      </c>
      <c r="AW1293" t="s">
        <v>3394</v>
      </c>
      <c r="AX1293" t="s">
        <v>3394</v>
      </c>
      <c r="AZ1293" t="s">
        <v>3394</v>
      </c>
    </row>
    <row r="1294" spans="1:52" x14ac:dyDescent="0.3">
      <c r="A1294" s="1" t="s">
        <v>1071</v>
      </c>
      <c r="B1294" t="s">
        <v>1072</v>
      </c>
      <c r="C1294" t="s">
        <v>310</v>
      </c>
      <c r="D1294" t="s">
        <v>4636</v>
      </c>
      <c r="E1294" t="s">
        <v>1073</v>
      </c>
      <c r="F1294" t="s">
        <v>3393</v>
      </c>
      <c r="G1294" t="s">
        <v>3393</v>
      </c>
      <c r="H1294" t="s">
        <v>3393</v>
      </c>
      <c r="I1294" t="s">
        <v>5836</v>
      </c>
      <c r="J1294" t="s">
        <v>3395</v>
      </c>
      <c r="K1294" t="s">
        <v>3394</v>
      </c>
      <c r="L1294" t="s">
        <v>3396</v>
      </c>
      <c r="M1294" t="s">
        <v>9820</v>
      </c>
      <c r="N1294" t="s">
        <v>9820</v>
      </c>
      <c r="O1294" t="s">
        <v>9820</v>
      </c>
      <c r="P1294" t="s">
        <v>9821</v>
      </c>
      <c r="Q1294">
        <v>1</v>
      </c>
      <c r="R1294" t="s">
        <v>5657</v>
      </c>
      <c r="AE1294" t="s">
        <v>3394</v>
      </c>
      <c r="AK1294" t="s">
        <v>3394</v>
      </c>
      <c r="AL1294" t="s">
        <v>3394</v>
      </c>
      <c r="AM1294" t="s">
        <v>3394</v>
      </c>
      <c r="AN1294" t="s">
        <v>3394</v>
      </c>
      <c r="AO1294" t="s">
        <v>3394</v>
      </c>
      <c r="AP1294" t="s">
        <v>3394</v>
      </c>
      <c r="AQ1294" t="s">
        <v>3394</v>
      </c>
      <c r="AR1294" t="s">
        <v>3394</v>
      </c>
      <c r="AS1294" t="s">
        <v>3394</v>
      </c>
      <c r="AT1294" t="s">
        <v>3394</v>
      </c>
      <c r="AU1294" t="s">
        <v>3394</v>
      </c>
      <c r="AV1294" t="s">
        <v>3394</v>
      </c>
      <c r="AW1294" t="s">
        <v>3394</v>
      </c>
      <c r="AX1294" t="s">
        <v>3394</v>
      </c>
      <c r="AZ1294" t="s">
        <v>3394</v>
      </c>
    </row>
    <row r="1295" spans="1:52" x14ac:dyDescent="0.3">
      <c r="A1295" s="1" t="s">
        <v>1074</v>
      </c>
      <c r="B1295" t="s">
        <v>1075</v>
      </c>
      <c r="C1295" t="s">
        <v>310</v>
      </c>
      <c r="D1295" t="s">
        <v>4636</v>
      </c>
      <c r="E1295" t="s">
        <v>1076</v>
      </c>
      <c r="F1295" t="s">
        <v>3393</v>
      </c>
      <c r="G1295" t="s">
        <v>3393</v>
      </c>
      <c r="H1295" t="s">
        <v>3393</v>
      </c>
      <c r="I1295" t="s">
        <v>5837</v>
      </c>
      <c r="J1295" t="s">
        <v>3395</v>
      </c>
      <c r="K1295" t="s">
        <v>3394</v>
      </c>
      <c r="L1295" t="s">
        <v>3396</v>
      </c>
      <c r="M1295" t="s">
        <v>9820</v>
      </c>
      <c r="N1295" t="s">
        <v>9820</v>
      </c>
      <c r="O1295" t="s">
        <v>9820</v>
      </c>
      <c r="P1295" t="s">
        <v>9821</v>
      </c>
      <c r="Q1295">
        <v>1</v>
      </c>
      <c r="R1295" t="s">
        <v>5633</v>
      </c>
      <c r="AE1295" t="s">
        <v>3394</v>
      </c>
      <c r="AK1295" t="s">
        <v>3394</v>
      </c>
      <c r="AL1295" t="s">
        <v>3394</v>
      </c>
      <c r="AM1295" t="s">
        <v>3394</v>
      </c>
      <c r="AN1295" t="s">
        <v>3394</v>
      </c>
      <c r="AO1295" t="s">
        <v>3394</v>
      </c>
      <c r="AP1295" t="s">
        <v>3394</v>
      </c>
      <c r="AQ1295" t="s">
        <v>3394</v>
      </c>
      <c r="AR1295" t="s">
        <v>3394</v>
      </c>
      <c r="AS1295" t="s">
        <v>3394</v>
      </c>
      <c r="AT1295" t="s">
        <v>3394</v>
      </c>
      <c r="AU1295" t="s">
        <v>3394</v>
      </c>
      <c r="AV1295" t="s">
        <v>3394</v>
      </c>
      <c r="AW1295" t="s">
        <v>3394</v>
      </c>
      <c r="AX1295" t="s">
        <v>3394</v>
      </c>
      <c r="AZ1295" t="s">
        <v>3394</v>
      </c>
    </row>
    <row r="1296" spans="1:52" x14ac:dyDescent="0.3">
      <c r="A1296" s="1" t="s">
        <v>1077</v>
      </c>
      <c r="B1296" t="s">
        <v>1078</v>
      </c>
      <c r="C1296" t="s">
        <v>310</v>
      </c>
      <c r="D1296" t="s">
        <v>4636</v>
      </c>
      <c r="E1296" t="s">
        <v>1079</v>
      </c>
      <c r="F1296" t="s">
        <v>3393</v>
      </c>
      <c r="G1296" t="s">
        <v>3393</v>
      </c>
      <c r="H1296" t="s">
        <v>3393</v>
      </c>
      <c r="I1296" t="s">
        <v>5838</v>
      </c>
      <c r="J1296" t="s">
        <v>3395</v>
      </c>
      <c r="K1296" t="s">
        <v>3394</v>
      </c>
      <c r="L1296" t="s">
        <v>3396</v>
      </c>
      <c r="M1296" t="s">
        <v>9820</v>
      </c>
      <c r="N1296" t="s">
        <v>9820</v>
      </c>
      <c r="O1296" t="s">
        <v>9820</v>
      </c>
      <c r="P1296" t="s">
        <v>9821</v>
      </c>
      <c r="Q1296">
        <v>1</v>
      </c>
      <c r="R1296" t="s">
        <v>5633</v>
      </c>
      <c r="AE1296" t="s">
        <v>3394</v>
      </c>
      <c r="AK1296" t="s">
        <v>3394</v>
      </c>
      <c r="AL1296" t="s">
        <v>3394</v>
      </c>
      <c r="AM1296" t="s">
        <v>3394</v>
      </c>
      <c r="AN1296" t="s">
        <v>3394</v>
      </c>
      <c r="AO1296" t="s">
        <v>3394</v>
      </c>
      <c r="AP1296" t="s">
        <v>3394</v>
      </c>
      <c r="AQ1296" t="s">
        <v>3394</v>
      </c>
      <c r="AR1296" t="s">
        <v>3394</v>
      </c>
      <c r="AS1296" t="s">
        <v>3394</v>
      </c>
      <c r="AT1296" t="s">
        <v>3394</v>
      </c>
      <c r="AU1296" t="s">
        <v>3394</v>
      </c>
      <c r="AV1296" t="s">
        <v>3394</v>
      </c>
      <c r="AW1296" t="s">
        <v>3394</v>
      </c>
      <c r="AX1296" t="s">
        <v>3394</v>
      </c>
      <c r="AZ1296" t="s">
        <v>3394</v>
      </c>
    </row>
    <row r="1297" spans="1:52" x14ac:dyDescent="0.3">
      <c r="A1297" s="1" t="s">
        <v>1080</v>
      </c>
      <c r="B1297" t="s">
        <v>1081</v>
      </c>
      <c r="C1297" t="s">
        <v>4987</v>
      </c>
      <c r="D1297" t="s">
        <v>4988</v>
      </c>
      <c r="E1297" t="s">
        <v>1082</v>
      </c>
      <c r="F1297" t="s">
        <v>3393</v>
      </c>
      <c r="G1297" t="s">
        <v>3393</v>
      </c>
      <c r="H1297" t="s">
        <v>3393</v>
      </c>
      <c r="I1297" t="s">
        <v>5839</v>
      </c>
      <c r="J1297" t="s">
        <v>3395</v>
      </c>
      <c r="K1297" t="s">
        <v>3394</v>
      </c>
      <c r="L1297" t="s">
        <v>3396</v>
      </c>
      <c r="M1297" t="s">
        <v>9820</v>
      </c>
      <c r="N1297" t="s">
        <v>9820</v>
      </c>
      <c r="O1297" t="s">
        <v>9820</v>
      </c>
      <c r="P1297" t="s">
        <v>9821</v>
      </c>
      <c r="Q1297">
        <v>1</v>
      </c>
      <c r="R1297" t="s">
        <v>5840</v>
      </c>
      <c r="AE1297" t="s">
        <v>3394</v>
      </c>
      <c r="AK1297" t="s">
        <v>3394</v>
      </c>
      <c r="AL1297" t="s">
        <v>3394</v>
      </c>
      <c r="AM1297" t="s">
        <v>3394</v>
      </c>
      <c r="AN1297" t="s">
        <v>3394</v>
      </c>
      <c r="AO1297" t="s">
        <v>3394</v>
      </c>
      <c r="AP1297" t="s">
        <v>3394</v>
      </c>
      <c r="AQ1297" t="s">
        <v>3394</v>
      </c>
      <c r="AR1297" t="s">
        <v>3394</v>
      </c>
      <c r="AS1297" t="s">
        <v>3394</v>
      </c>
      <c r="AT1297" t="s">
        <v>3394</v>
      </c>
      <c r="AU1297" t="s">
        <v>3394</v>
      </c>
      <c r="AV1297" t="s">
        <v>3394</v>
      </c>
      <c r="AW1297" t="s">
        <v>3394</v>
      </c>
      <c r="AX1297" t="s">
        <v>3394</v>
      </c>
      <c r="AZ1297" t="s">
        <v>3394</v>
      </c>
    </row>
    <row r="1298" spans="1:52" x14ac:dyDescent="0.3">
      <c r="A1298" s="1" t="s">
        <v>1083</v>
      </c>
      <c r="B1298" t="s">
        <v>1084</v>
      </c>
      <c r="C1298" t="s">
        <v>4987</v>
      </c>
      <c r="D1298" t="s">
        <v>4988</v>
      </c>
      <c r="E1298" t="s">
        <v>1085</v>
      </c>
      <c r="F1298" t="s">
        <v>3393</v>
      </c>
      <c r="G1298" t="s">
        <v>3393</v>
      </c>
      <c r="H1298" t="s">
        <v>3393</v>
      </c>
      <c r="I1298" t="s">
        <v>5841</v>
      </c>
      <c r="J1298" t="s">
        <v>3395</v>
      </c>
      <c r="K1298" t="s">
        <v>3394</v>
      </c>
      <c r="L1298" t="s">
        <v>3396</v>
      </c>
      <c r="M1298" t="s">
        <v>9820</v>
      </c>
      <c r="N1298" t="s">
        <v>9820</v>
      </c>
      <c r="O1298" t="s">
        <v>9820</v>
      </c>
      <c r="P1298" t="s">
        <v>9821</v>
      </c>
      <c r="Q1298">
        <v>1</v>
      </c>
      <c r="R1298" t="s">
        <v>5840</v>
      </c>
      <c r="AE1298" t="s">
        <v>3394</v>
      </c>
      <c r="AK1298" t="s">
        <v>3394</v>
      </c>
      <c r="AL1298" t="s">
        <v>3394</v>
      </c>
      <c r="AM1298" t="s">
        <v>3394</v>
      </c>
      <c r="AN1298" t="s">
        <v>3394</v>
      </c>
      <c r="AO1298" t="s">
        <v>3394</v>
      </c>
      <c r="AP1298" t="s">
        <v>3394</v>
      </c>
      <c r="AQ1298" t="s">
        <v>3394</v>
      </c>
      <c r="AR1298" t="s">
        <v>3394</v>
      </c>
      <c r="AS1298" t="s">
        <v>3394</v>
      </c>
      <c r="AT1298" t="s">
        <v>3394</v>
      </c>
      <c r="AU1298" t="s">
        <v>3394</v>
      </c>
      <c r="AV1298" t="s">
        <v>3394</v>
      </c>
      <c r="AW1298" t="s">
        <v>3394</v>
      </c>
      <c r="AX1298" t="s">
        <v>3394</v>
      </c>
      <c r="AZ1298" t="s">
        <v>3394</v>
      </c>
    </row>
    <row r="1299" spans="1:52" x14ac:dyDescent="0.3">
      <c r="A1299" s="1" t="s">
        <v>1089</v>
      </c>
      <c r="B1299" t="s">
        <v>1090</v>
      </c>
      <c r="C1299" t="s">
        <v>4987</v>
      </c>
      <c r="D1299" t="s">
        <v>4988</v>
      </c>
      <c r="E1299" t="s">
        <v>1091</v>
      </c>
      <c r="F1299" t="s">
        <v>3393</v>
      </c>
      <c r="G1299" t="s">
        <v>3393</v>
      </c>
      <c r="H1299" t="s">
        <v>3393</v>
      </c>
      <c r="I1299" t="s">
        <v>5842</v>
      </c>
      <c r="J1299" t="s">
        <v>3395</v>
      </c>
      <c r="K1299" t="s">
        <v>3394</v>
      </c>
      <c r="L1299" t="s">
        <v>3396</v>
      </c>
      <c r="M1299" t="s">
        <v>9820</v>
      </c>
      <c r="N1299" t="s">
        <v>9820</v>
      </c>
      <c r="O1299" t="s">
        <v>9820</v>
      </c>
      <c r="P1299" t="s">
        <v>9821</v>
      </c>
      <c r="Q1299">
        <v>1</v>
      </c>
      <c r="R1299" t="s">
        <v>5840</v>
      </c>
      <c r="AE1299" t="s">
        <v>3394</v>
      </c>
      <c r="AK1299" t="s">
        <v>3394</v>
      </c>
      <c r="AL1299" t="s">
        <v>3394</v>
      </c>
      <c r="AM1299" t="s">
        <v>3394</v>
      </c>
      <c r="AN1299" t="s">
        <v>3394</v>
      </c>
      <c r="AO1299" t="s">
        <v>3394</v>
      </c>
      <c r="AP1299" t="s">
        <v>3394</v>
      </c>
      <c r="AQ1299" t="s">
        <v>3394</v>
      </c>
      <c r="AR1299" t="s">
        <v>3394</v>
      </c>
      <c r="AS1299" t="s">
        <v>3394</v>
      </c>
      <c r="AT1299" t="s">
        <v>3394</v>
      </c>
      <c r="AU1299" t="s">
        <v>3394</v>
      </c>
      <c r="AV1299" t="s">
        <v>3394</v>
      </c>
      <c r="AW1299" t="s">
        <v>3394</v>
      </c>
      <c r="AX1299" t="s">
        <v>3394</v>
      </c>
      <c r="AZ1299" t="s">
        <v>3394</v>
      </c>
    </row>
    <row r="1300" spans="1:52" x14ac:dyDescent="0.3">
      <c r="A1300" s="1" t="s">
        <v>1092</v>
      </c>
      <c r="B1300" t="s">
        <v>1093</v>
      </c>
      <c r="C1300" t="s">
        <v>4987</v>
      </c>
      <c r="D1300" t="s">
        <v>4988</v>
      </c>
      <c r="E1300" t="s">
        <v>1094</v>
      </c>
      <c r="F1300" t="s">
        <v>3393</v>
      </c>
      <c r="G1300" t="s">
        <v>3393</v>
      </c>
      <c r="H1300" t="s">
        <v>3393</v>
      </c>
      <c r="I1300" t="s">
        <v>5795</v>
      </c>
      <c r="J1300" t="s">
        <v>3395</v>
      </c>
      <c r="K1300" t="s">
        <v>3394</v>
      </c>
      <c r="L1300" t="s">
        <v>3396</v>
      </c>
      <c r="M1300" t="s">
        <v>9820</v>
      </c>
      <c r="N1300" t="s">
        <v>9820</v>
      </c>
      <c r="O1300" t="s">
        <v>9820</v>
      </c>
      <c r="P1300" t="s">
        <v>9821</v>
      </c>
      <c r="Q1300">
        <v>1</v>
      </c>
      <c r="R1300" t="s">
        <v>5840</v>
      </c>
      <c r="AE1300" t="s">
        <v>3394</v>
      </c>
      <c r="AK1300" t="s">
        <v>3394</v>
      </c>
      <c r="AL1300" t="s">
        <v>3394</v>
      </c>
      <c r="AM1300" t="s">
        <v>3394</v>
      </c>
      <c r="AN1300" t="s">
        <v>3394</v>
      </c>
      <c r="AO1300" t="s">
        <v>3394</v>
      </c>
      <c r="AP1300" t="s">
        <v>3394</v>
      </c>
      <c r="AQ1300" t="s">
        <v>3394</v>
      </c>
      <c r="AR1300" t="s">
        <v>3394</v>
      </c>
      <c r="AS1300" t="s">
        <v>3394</v>
      </c>
      <c r="AT1300" t="s">
        <v>3394</v>
      </c>
      <c r="AU1300" t="s">
        <v>3394</v>
      </c>
      <c r="AV1300" t="s">
        <v>3394</v>
      </c>
      <c r="AW1300" t="s">
        <v>3394</v>
      </c>
      <c r="AX1300" t="s">
        <v>3394</v>
      </c>
      <c r="AZ1300" t="s">
        <v>3394</v>
      </c>
    </row>
    <row r="1301" spans="1:52" x14ac:dyDescent="0.3">
      <c r="A1301" s="1" t="s">
        <v>1095</v>
      </c>
      <c r="B1301" t="s">
        <v>1096</v>
      </c>
      <c r="C1301" t="s">
        <v>4987</v>
      </c>
      <c r="D1301" t="s">
        <v>4988</v>
      </c>
      <c r="E1301" t="s">
        <v>1097</v>
      </c>
      <c r="F1301" t="s">
        <v>3393</v>
      </c>
      <c r="G1301" t="s">
        <v>3393</v>
      </c>
      <c r="H1301" t="s">
        <v>3393</v>
      </c>
      <c r="I1301" t="s">
        <v>5843</v>
      </c>
      <c r="J1301" t="s">
        <v>3395</v>
      </c>
      <c r="K1301" t="s">
        <v>3394</v>
      </c>
      <c r="L1301" t="s">
        <v>3396</v>
      </c>
      <c r="M1301" t="s">
        <v>9820</v>
      </c>
      <c r="N1301" t="s">
        <v>9820</v>
      </c>
      <c r="O1301" t="s">
        <v>9820</v>
      </c>
      <c r="P1301" t="s">
        <v>9821</v>
      </c>
      <c r="Q1301">
        <v>1</v>
      </c>
      <c r="R1301" t="s">
        <v>5840</v>
      </c>
      <c r="AE1301" t="s">
        <v>3394</v>
      </c>
      <c r="AK1301" t="s">
        <v>3394</v>
      </c>
      <c r="AL1301" t="s">
        <v>3394</v>
      </c>
      <c r="AM1301" t="s">
        <v>3394</v>
      </c>
      <c r="AN1301" t="s">
        <v>3394</v>
      </c>
      <c r="AO1301" t="s">
        <v>3394</v>
      </c>
      <c r="AP1301" t="s">
        <v>3394</v>
      </c>
      <c r="AQ1301" t="s">
        <v>3394</v>
      </c>
      <c r="AR1301" t="s">
        <v>3394</v>
      </c>
      <c r="AS1301" t="s">
        <v>3394</v>
      </c>
      <c r="AT1301" t="s">
        <v>3394</v>
      </c>
      <c r="AU1301" t="s">
        <v>3394</v>
      </c>
      <c r="AV1301" t="s">
        <v>3394</v>
      </c>
      <c r="AW1301" t="s">
        <v>3394</v>
      </c>
      <c r="AX1301" t="s">
        <v>3394</v>
      </c>
      <c r="AZ1301" t="s">
        <v>3394</v>
      </c>
    </row>
    <row r="1302" spans="1:52" x14ac:dyDescent="0.3">
      <c r="A1302" s="1" t="s">
        <v>1098</v>
      </c>
      <c r="B1302" t="s">
        <v>1099</v>
      </c>
      <c r="C1302" t="s">
        <v>4987</v>
      </c>
      <c r="D1302" t="s">
        <v>4988</v>
      </c>
      <c r="E1302" t="s">
        <v>1100</v>
      </c>
      <c r="F1302" t="s">
        <v>3393</v>
      </c>
      <c r="G1302" t="s">
        <v>3393</v>
      </c>
      <c r="H1302" t="s">
        <v>3393</v>
      </c>
      <c r="I1302" t="s">
        <v>5844</v>
      </c>
      <c r="J1302" t="s">
        <v>3395</v>
      </c>
      <c r="K1302" t="s">
        <v>3394</v>
      </c>
      <c r="L1302" t="s">
        <v>3396</v>
      </c>
      <c r="M1302" t="s">
        <v>9820</v>
      </c>
      <c r="N1302" t="s">
        <v>9820</v>
      </c>
      <c r="O1302" t="s">
        <v>9820</v>
      </c>
      <c r="P1302" t="s">
        <v>9821</v>
      </c>
      <c r="Q1302">
        <v>1</v>
      </c>
      <c r="R1302" t="s">
        <v>5840</v>
      </c>
      <c r="AE1302" t="s">
        <v>3394</v>
      </c>
      <c r="AK1302" t="s">
        <v>3394</v>
      </c>
      <c r="AL1302" t="s">
        <v>3394</v>
      </c>
      <c r="AM1302" t="s">
        <v>3394</v>
      </c>
      <c r="AN1302" t="s">
        <v>3394</v>
      </c>
      <c r="AO1302" t="s">
        <v>3394</v>
      </c>
      <c r="AP1302" t="s">
        <v>3394</v>
      </c>
      <c r="AQ1302" t="s">
        <v>3394</v>
      </c>
      <c r="AR1302" t="s">
        <v>3394</v>
      </c>
      <c r="AS1302" t="s">
        <v>3394</v>
      </c>
      <c r="AT1302" t="s">
        <v>3394</v>
      </c>
      <c r="AU1302" t="s">
        <v>3394</v>
      </c>
      <c r="AV1302" t="s">
        <v>3394</v>
      </c>
      <c r="AW1302" t="s">
        <v>3394</v>
      </c>
      <c r="AX1302" t="s">
        <v>3394</v>
      </c>
      <c r="AZ1302" t="s">
        <v>3394</v>
      </c>
    </row>
    <row r="1303" spans="1:52" x14ac:dyDescent="0.3">
      <c r="A1303" s="1" t="s">
        <v>1101</v>
      </c>
      <c r="B1303" t="s">
        <v>1102</v>
      </c>
      <c r="C1303" t="s">
        <v>4987</v>
      </c>
      <c r="D1303" t="s">
        <v>4988</v>
      </c>
      <c r="E1303" t="s">
        <v>1103</v>
      </c>
      <c r="F1303" t="s">
        <v>3393</v>
      </c>
      <c r="G1303" t="s">
        <v>3393</v>
      </c>
      <c r="H1303" t="s">
        <v>3393</v>
      </c>
      <c r="I1303" t="s">
        <v>5845</v>
      </c>
      <c r="J1303" t="s">
        <v>3395</v>
      </c>
      <c r="K1303" t="s">
        <v>3394</v>
      </c>
      <c r="L1303" t="s">
        <v>3396</v>
      </c>
      <c r="M1303" t="s">
        <v>9820</v>
      </c>
      <c r="N1303" t="s">
        <v>9820</v>
      </c>
      <c r="O1303" t="s">
        <v>9820</v>
      </c>
      <c r="P1303" t="s">
        <v>9821</v>
      </c>
      <c r="Q1303">
        <v>1</v>
      </c>
      <c r="R1303" t="s">
        <v>5840</v>
      </c>
      <c r="AE1303" t="s">
        <v>3394</v>
      </c>
      <c r="AK1303" t="s">
        <v>3394</v>
      </c>
      <c r="AL1303" t="s">
        <v>3394</v>
      </c>
      <c r="AM1303" t="s">
        <v>3394</v>
      </c>
      <c r="AN1303" t="s">
        <v>3394</v>
      </c>
      <c r="AO1303" t="s">
        <v>3394</v>
      </c>
      <c r="AP1303" t="s">
        <v>3394</v>
      </c>
      <c r="AQ1303" t="s">
        <v>3394</v>
      </c>
      <c r="AR1303" t="s">
        <v>3394</v>
      </c>
      <c r="AS1303" t="s">
        <v>3394</v>
      </c>
      <c r="AT1303" t="s">
        <v>3394</v>
      </c>
      <c r="AU1303" t="s">
        <v>3394</v>
      </c>
      <c r="AV1303" t="s">
        <v>3394</v>
      </c>
      <c r="AW1303" t="s">
        <v>3394</v>
      </c>
      <c r="AX1303" t="s">
        <v>3394</v>
      </c>
      <c r="AZ1303" t="s">
        <v>3394</v>
      </c>
    </row>
    <row r="1304" spans="1:52" x14ac:dyDescent="0.3">
      <c r="A1304" s="1" t="s">
        <v>1106</v>
      </c>
      <c r="B1304" t="s">
        <v>1107</v>
      </c>
      <c r="C1304" t="s">
        <v>4983</v>
      </c>
      <c r="D1304" t="s">
        <v>62</v>
      </c>
      <c r="E1304" t="s">
        <v>1108</v>
      </c>
      <c r="F1304" t="s">
        <v>3393</v>
      </c>
      <c r="G1304" t="s">
        <v>3393</v>
      </c>
      <c r="H1304" t="s">
        <v>3393</v>
      </c>
      <c r="I1304" t="s">
        <v>9694</v>
      </c>
      <c r="J1304" t="s">
        <v>3395</v>
      </c>
      <c r="K1304" t="s">
        <v>3394</v>
      </c>
      <c r="L1304" t="s">
        <v>3396</v>
      </c>
      <c r="M1304" t="s">
        <v>56</v>
      </c>
      <c r="N1304" t="s">
        <v>62</v>
      </c>
      <c r="O1304" t="s">
        <v>9820</v>
      </c>
      <c r="P1304" t="s">
        <v>9821</v>
      </c>
      <c r="Q1304">
        <v>1</v>
      </c>
      <c r="R1304" t="s">
        <v>5846</v>
      </c>
      <c r="AE1304" t="s">
        <v>3394</v>
      </c>
      <c r="AK1304" t="s">
        <v>3394</v>
      </c>
      <c r="AL1304" t="s">
        <v>3394</v>
      </c>
      <c r="AM1304" t="s">
        <v>3394</v>
      </c>
      <c r="AN1304" t="s">
        <v>3394</v>
      </c>
      <c r="AO1304" t="s">
        <v>3394</v>
      </c>
      <c r="AP1304" t="s">
        <v>3394</v>
      </c>
      <c r="AQ1304" t="s">
        <v>3394</v>
      </c>
      <c r="AR1304" t="s">
        <v>3394</v>
      </c>
      <c r="AS1304" t="s">
        <v>3394</v>
      </c>
      <c r="AT1304" t="s">
        <v>3394</v>
      </c>
      <c r="AU1304" t="s">
        <v>3394</v>
      </c>
      <c r="AV1304" t="s">
        <v>3394</v>
      </c>
      <c r="AW1304" t="s">
        <v>3394</v>
      </c>
      <c r="AX1304" t="s">
        <v>3394</v>
      </c>
      <c r="AZ1304" t="s">
        <v>3394</v>
      </c>
    </row>
    <row r="1305" spans="1:52" x14ac:dyDescent="0.3">
      <c r="A1305" s="1" t="s">
        <v>1109</v>
      </c>
      <c r="B1305" t="s">
        <v>1110</v>
      </c>
      <c r="C1305" t="s">
        <v>4983</v>
      </c>
      <c r="D1305" t="s">
        <v>62</v>
      </c>
      <c r="E1305" t="s">
        <v>1111</v>
      </c>
      <c r="F1305" t="s">
        <v>3393</v>
      </c>
      <c r="G1305" t="s">
        <v>3393</v>
      </c>
      <c r="H1305" t="s">
        <v>3393</v>
      </c>
      <c r="I1305" t="s">
        <v>5847</v>
      </c>
      <c r="J1305" t="s">
        <v>3395</v>
      </c>
      <c r="K1305" t="s">
        <v>3394</v>
      </c>
      <c r="L1305" t="s">
        <v>3396</v>
      </c>
      <c r="M1305" t="s">
        <v>56</v>
      </c>
      <c r="N1305" t="s">
        <v>62</v>
      </c>
      <c r="O1305" t="s">
        <v>9820</v>
      </c>
      <c r="P1305" t="s">
        <v>9821</v>
      </c>
      <c r="Q1305">
        <v>1</v>
      </c>
      <c r="R1305" t="s">
        <v>5846</v>
      </c>
      <c r="AE1305" t="s">
        <v>3394</v>
      </c>
      <c r="AK1305" t="s">
        <v>3394</v>
      </c>
      <c r="AL1305" t="s">
        <v>3394</v>
      </c>
      <c r="AM1305" t="s">
        <v>3394</v>
      </c>
      <c r="AN1305" t="s">
        <v>3394</v>
      </c>
      <c r="AO1305" t="s">
        <v>3394</v>
      </c>
      <c r="AP1305" t="s">
        <v>3394</v>
      </c>
      <c r="AQ1305" t="s">
        <v>3394</v>
      </c>
      <c r="AR1305" t="s">
        <v>3394</v>
      </c>
      <c r="AS1305" t="s">
        <v>3394</v>
      </c>
      <c r="AT1305" t="s">
        <v>3394</v>
      </c>
      <c r="AU1305" t="s">
        <v>3394</v>
      </c>
      <c r="AV1305" t="s">
        <v>3394</v>
      </c>
      <c r="AW1305" t="s">
        <v>3394</v>
      </c>
      <c r="AX1305" t="s">
        <v>3394</v>
      </c>
      <c r="AZ1305" t="s">
        <v>3394</v>
      </c>
    </row>
    <row r="1306" spans="1:52" x14ac:dyDescent="0.3">
      <c r="A1306" s="1" t="s">
        <v>1112</v>
      </c>
      <c r="B1306" t="s">
        <v>1113</v>
      </c>
      <c r="C1306" t="s">
        <v>4983</v>
      </c>
      <c r="D1306" t="s">
        <v>62</v>
      </c>
      <c r="E1306" t="s">
        <v>1114</v>
      </c>
      <c r="F1306" t="s">
        <v>3393</v>
      </c>
      <c r="G1306" t="s">
        <v>3393</v>
      </c>
      <c r="H1306" t="s">
        <v>3393</v>
      </c>
      <c r="I1306" t="s">
        <v>9695</v>
      </c>
      <c r="J1306" t="s">
        <v>3395</v>
      </c>
      <c r="K1306" t="s">
        <v>3394</v>
      </c>
      <c r="L1306" t="s">
        <v>3396</v>
      </c>
      <c r="M1306" t="s">
        <v>9820</v>
      </c>
      <c r="N1306" t="s">
        <v>9820</v>
      </c>
      <c r="O1306" t="s">
        <v>9820</v>
      </c>
      <c r="P1306" t="s">
        <v>9821</v>
      </c>
      <c r="Q1306">
        <v>1</v>
      </c>
      <c r="R1306" t="s">
        <v>5846</v>
      </c>
      <c r="AE1306" t="s">
        <v>3394</v>
      </c>
      <c r="AK1306" t="s">
        <v>3394</v>
      </c>
      <c r="AL1306" t="s">
        <v>3394</v>
      </c>
      <c r="AM1306" t="s">
        <v>3394</v>
      </c>
      <c r="AN1306" t="s">
        <v>3394</v>
      </c>
      <c r="AO1306" t="s">
        <v>3394</v>
      </c>
      <c r="AP1306" t="s">
        <v>3394</v>
      </c>
      <c r="AQ1306" t="s">
        <v>3394</v>
      </c>
      <c r="AR1306" t="s">
        <v>3394</v>
      </c>
      <c r="AS1306" t="s">
        <v>3394</v>
      </c>
      <c r="AT1306" t="s">
        <v>3394</v>
      </c>
      <c r="AU1306" t="s">
        <v>3394</v>
      </c>
      <c r="AV1306" t="s">
        <v>3394</v>
      </c>
      <c r="AW1306" t="s">
        <v>3394</v>
      </c>
      <c r="AX1306" t="s">
        <v>3394</v>
      </c>
      <c r="AZ1306" t="s">
        <v>3394</v>
      </c>
    </row>
    <row r="1307" spans="1:52" x14ac:dyDescent="0.3">
      <c r="A1307" s="1" t="s">
        <v>1115</v>
      </c>
      <c r="B1307" t="s">
        <v>1116</v>
      </c>
      <c r="C1307" t="s">
        <v>4983</v>
      </c>
      <c r="D1307" t="s">
        <v>62</v>
      </c>
      <c r="E1307" t="s">
        <v>1117</v>
      </c>
      <c r="F1307" t="s">
        <v>3393</v>
      </c>
      <c r="G1307" t="s">
        <v>3393</v>
      </c>
      <c r="H1307" t="s">
        <v>3393</v>
      </c>
      <c r="I1307" t="s">
        <v>9696</v>
      </c>
      <c r="J1307" t="s">
        <v>3395</v>
      </c>
      <c r="K1307" t="s">
        <v>3394</v>
      </c>
      <c r="L1307" t="s">
        <v>3396</v>
      </c>
      <c r="M1307" t="s">
        <v>9820</v>
      </c>
      <c r="N1307" t="s">
        <v>9820</v>
      </c>
      <c r="O1307" t="s">
        <v>9820</v>
      </c>
      <c r="P1307" t="s">
        <v>9821</v>
      </c>
      <c r="Q1307">
        <v>1</v>
      </c>
      <c r="R1307" t="s">
        <v>5846</v>
      </c>
      <c r="AE1307" t="s">
        <v>3394</v>
      </c>
      <c r="AK1307" t="s">
        <v>3394</v>
      </c>
      <c r="AL1307" t="s">
        <v>3394</v>
      </c>
      <c r="AM1307" t="s">
        <v>3394</v>
      </c>
      <c r="AN1307" t="s">
        <v>3394</v>
      </c>
      <c r="AO1307" t="s">
        <v>3394</v>
      </c>
      <c r="AP1307" t="s">
        <v>3394</v>
      </c>
      <c r="AQ1307" t="s">
        <v>3394</v>
      </c>
      <c r="AR1307" t="s">
        <v>3394</v>
      </c>
      <c r="AS1307" t="s">
        <v>3394</v>
      </c>
      <c r="AT1307" t="s">
        <v>3394</v>
      </c>
      <c r="AU1307" t="s">
        <v>3394</v>
      </c>
      <c r="AV1307" t="s">
        <v>3394</v>
      </c>
      <c r="AW1307" t="s">
        <v>3394</v>
      </c>
      <c r="AX1307" t="s">
        <v>3394</v>
      </c>
      <c r="AZ1307" t="s">
        <v>3394</v>
      </c>
    </row>
    <row r="1308" spans="1:52" x14ac:dyDescent="0.3">
      <c r="A1308" s="1" t="s">
        <v>1124</v>
      </c>
      <c r="B1308" t="s">
        <v>1125</v>
      </c>
      <c r="C1308" t="s">
        <v>310</v>
      </c>
      <c r="D1308" t="s">
        <v>4636</v>
      </c>
      <c r="E1308" t="s">
        <v>1126</v>
      </c>
      <c r="F1308" t="s">
        <v>3393</v>
      </c>
      <c r="G1308" t="s">
        <v>3393</v>
      </c>
      <c r="H1308" t="s">
        <v>3393</v>
      </c>
      <c r="I1308" t="s">
        <v>5653</v>
      </c>
      <c r="J1308" t="s">
        <v>3395</v>
      </c>
      <c r="K1308" t="s">
        <v>3394</v>
      </c>
      <c r="L1308" t="s">
        <v>3396</v>
      </c>
      <c r="M1308" t="s">
        <v>9820</v>
      </c>
      <c r="N1308" t="s">
        <v>9820</v>
      </c>
      <c r="O1308" t="s">
        <v>9820</v>
      </c>
      <c r="P1308" t="s">
        <v>9821</v>
      </c>
      <c r="Q1308">
        <v>1</v>
      </c>
      <c r="R1308" t="s">
        <v>5846</v>
      </c>
      <c r="AE1308" t="s">
        <v>3394</v>
      </c>
      <c r="AK1308" t="s">
        <v>3394</v>
      </c>
      <c r="AL1308" t="s">
        <v>3394</v>
      </c>
      <c r="AM1308" t="s">
        <v>3394</v>
      </c>
      <c r="AN1308" t="s">
        <v>3394</v>
      </c>
      <c r="AO1308" t="s">
        <v>3394</v>
      </c>
      <c r="AP1308" t="s">
        <v>3394</v>
      </c>
      <c r="AQ1308" t="s">
        <v>3394</v>
      </c>
      <c r="AR1308" t="s">
        <v>3394</v>
      </c>
      <c r="AS1308" t="s">
        <v>3394</v>
      </c>
      <c r="AT1308" t="s">
        <v>3394</v>
      </c>
      <c r="AU1308" t="s">
        <v>3394</v>
      </c>
      <c r="AV1308" t="s">
        <v>3394</v>
      </c>
      <c r="AW1308" t="s">
        <v>3394</v>
      </c>
      <c r="AX1308" t="s">
        <v>3394</v>
      </c>
      <c r="AZ1308" t="s">
        <v>3394</v>
      </c>
    </row>
    <row r="1309" spans="1:52" x14ac:dyDescent="0.3">
      <c r="A1309" s="1" t="s">
        <v>1127</v>
      </c>
      <c r="B1309" t="s">
        <v>1128</v>
      </c>
      <c r="C1309" t="s">
        <v>310</v>
      </c>
      <c r="D1309" t="s">
        <v>4636</v>
      </c>
      <c r="E1309" t="s">
        <v>1129</v>
      </c>
      <c r="F1309" t="s">
        <v>3393</v>
      </c>
      <c r="G1309" t="s">
        <v>3393</v>
      </c>
      <c r="H1309" t="s">
        <v>3393</v>
      </c>
      <c r="I1309" t="s">
        <v>5848</v>
      </c>
      <c r="J1309" t="s">
        <v>3395</v>
      </c>
      <c r="K1309" t="s">
        <v>3394</v>
      </c>
      <c r="L1309" t="s">
        <v>3396</v>
      </c>
      <c r="M1309" t="s">
        <v>9820</v>
      </c>
      <c r="N1309" t="s">
        <v>9820</v>
      </c>
      <c r="O1309" t="s">
        <v>9820</v>
      </c>
      <c r="P1309" t="s">
        <v>9821</v>
      </c>
      <c r="Q1309">
        <v>1</v>
      </c>
      <c r="R1309" t="s">
        <v>5846</v>
      </c>
      <c r="AE1309" t="s">
        <v>3394</v>
      </c>
      <c r="AK1309" t="s">
        <v>3394</v>
      </c>
      <c r="AL1309" t="s">
        <v>3394</v>
      </c>
      <c r="AM1309" t="s">
        <v>3394</v>
      </c>
      <c r="AN1309" t="s">
        <v>3394</v>
      </c>
      <c r="AO1309" t="s">
        <v>3394</v>
      </c>
      <c r="AP1309" t="s">
        <v>3394</v>
      </c>
      <c r="AQ1309" t="s">
        <v>3394</v>
      </c>
      <c r="AR1309" t="s">
        <v>3394</v>
      </c>
      <c r="AS1309" t="s">
        <v>3394</v>
      </c>
      <c r="AT1309" t="s">
        <v>3394</v>
      </c>
      <c r="AU1309" t="s">
        <v>3394</v>
      </c>
      <c r="AV1309" t="s">
        <v>3394</v>
      </c>
      <c r="AW1309" t="s">
        <v>3394</v>
      </c>
      <c r="AX1309" t="s">
        <v>3394</v>
      </c>
      <c r="AZ1309" t="s">
        <v>3394</v>
      </c>
    </row>
    <row r="1310" spans="1:52" x14ac:dyDescent="0.3">
      <c r="A1310" s="1" t="s">
        <v>1136</v>
      </c>
      <c r="B1310" t="s">
        <v>1137</v>
      </c>
      <c r="C1310" t="s">
        <v>310</v>
      </c>
      <c r="D1310" t="s">
        <v>4636</v>
      </c>
      <c r="E1310" t="s">
        <v>1138</v>
      </c>
      <c r="F1310" t="s">
        <v>3393</v>
      </c>
      <c r="G1310" t="s">
        <v>3393</v>
      </c>
      <c r="H1310" t="s">
        <v>3393</v>
      </c>
      <c r="I1310" t="s">
        <v>5849</v>
      </c>
      <c r="J1310" t="s">
        <v>3395</v>
      </c>
      <c r="K1310" t="s">
        <v>3394</v>
      </c>
      <c r="L1310" t="s">
        <v>3396</v>
      </c>
      <c r="M1310" t="s">
        <v>9820</v>
      </c>
      <c r="N1310" t="s">
        <v>9820</v>
      </c>
      <c r="O1310" t="s">
        <v>9820</v>
      </c>
      <c r="P1310" t="s">
        <v>9821</v>
      </c>
      <c r="Q1310">
        <v>1</v>
      </c>
      <c r="R1310" t="s">
        <v>5846</v>
      </c>
      <c r="AE1310" t="s">
        <v>3394</v>
      </c>
      <c r="AK1310" t="s">
        <v>3394</v>
      </c>
      <c r="AL1310" t="s">
        <v>3394</v>
      </c>
      <c r="AM1310" t="s">
        <v>3394</v>
      </c>
      <c r="AN1310" t="s">
        <v>3394</v>
      </c>
      <c r="AO1310" t="s">
        <v>3394</v>
      </c>
      <c r="AP1310" t="s">
        <v>3394</v>
      </c>
      <c r="AQ1310" t="s">
        <v>3394</v>
      </c>
      <c r="AR1310" t="s">
        <v>3394</v>
      </c>
      <c r="AS1310" t="s">
        <v>3394</v>
      </c>
      <c r="AT1310" t="s">
        <v>3394</v>
      </c>
      <c r="AU1310" t="s">
        <v>3394</v>
      </c>
      <c r="AV1310" t="s">
        <v>3394</v>
      </c>
      <c r="AW1310" t="s">
        <v>3394</v>
      </c>
      <c r="AX1310" t="s">
        <v>3394</v>
      </c>
      <c r="AZ1310" t="s">
        <v>3394</v>
      </c>
    </row>
    <row r="1311" spans="1:52" x14ac:dyDescent="0.3">
      <c r="A1311" s="1" t="s">
        <v>1139</v>
      </c>
      <c r="B1311" t="s">
        <v>1140</v>
      </c>
      <c r="C1311" t="s">
        <v>310</v>
      </c>
      <c r="D1311" t="s">
        <v>4636</v>
      </c>
      <c r="E1311" t="s">
        <v>1141</v>
      </c>
      <c r="F1311" t="s">
        <v>3393</v>
      </c>
      <c r="G1311" t="s">
        <v>3393</v>
      </c>
      <c r="H1311" t="s">
        <v>3393</v>
      </c>
      <c r="I1311" t="s">
        <v>5850</v>
      </c>
      <c r="J1311" t="s">
        <v>3395</v>
      </c>
      <c r="K1311" t="s">
        <v>3394</v>
      </c>
      <c r="L1311" t="s">
        <v>3396</v>
      </c>
      <c r="M1311" t="s">
        <v>9820</v>
      </c>
      <c r="N1311" t="s">
        <v>9820</v>
      </c>
      <c r="O1311" t="s">
        <v>9820</v>
      </c>
      <c r="P1311" t="s">
        <v>9821</v>
      </c>
      <c r="Q1311">
        <v>1</v>
      </c>
      <c r="R1311" t="s">
        <v>5846</v>
      </c>
      <c r="AE1311" t="s">
        <v>3394</v>
      </c>
      <c r="AK1311" t="s">
        <v>3394</v>
      </c>
      <c r="AL1311" t="s">
        <v>3394</v>
      </c>
      <c r="AM1311" t="s">
        <v>3394</v>
      </c>
      <c r="AN1311" t="s">
        <v>3394</v>
      </c>
      <c r="AO1311" t="s">
        <v>3394</v>
      </c>
      <c r="AP1311" t="s">
        <v>3394</v>
      </c>
      <c r="AQ1311" t="s">
        <v>3394</v>
      </c>
      <c r="AR1311" t="s">
        <v>3394</v>
      </c>
      <c r="AS1311" t="s">
        <v>3394</v>
      </c>
      <c r="AT1311" t="s">
        <v>3394</v>
      </c>
      <c r="AU1311" t="s">
        <v>3394</v>
      </c>
      <c r="AV1311" t="s">
        <v>3394</v>
      </c>
      <c r="AW1311" t="s">
        <v>3394</v>
      </c>
      <c r="AX1311" t="s">
        <v>3394</v>
      </c>
      <c r="AZ1311" t="s">
        <v>3394</v>
      </c>
    </row>
    <row r="1312" spans="1:52" x14ac:dyDescent="0.3">
      <c r="A1312" s="1" t="s">
        <v>1142</v>
      </c>
      <c r="B1312" t="s">
        <v>1143</v>
      </c>
      <c r="C1312" t="s">
        <v>310</v>
      </c>
      <c r="D1312" t="s">
        <v>4636</v>
      </c>
      <c r="E1312" t="s">
        <v>1144</v>
      </c>
      <c r="F1312" t="s">
        <v>3393</v>
      </c>
      <c r="G1312" t="s">
        <v>3394</v>
      </c>
      <c r="H1312" t="s">
        <v>3393</v>
      </c>
      <c r="I1312" t="s">
        <v>3395</v>
      </c>
      <c r="J1312" t="s">
        <v>3395</v>
      </c>
      <c r="K1312" t="s">
        <v>3394</v>
      </c>
      <c r="L1312" t="s">
        <v>3396</v>
      </c>
      <c r="M1312" t="s">
        <v>9820</v>
      </c>
      <c r="N1312" t="s">
        <v>9820</v>
      </c>
      <c r="O1312" t="s">
        <v>9820</v>
      </c>
      <c r="P1312" t="s">
        <v>9821</v>
      </c>
      <c r="Q1312">
        <v>1</v>
      </c>
      <c r="R1312" t="s">
        <v>5846</v>
      </c>
      <c r="AE1312" t="s">
        <v>3394</v>
      </c>
      <c r="AK1312" t="s">
        <v>3394</v>
      </c>
      <c r="AL1312" t="s">
        <v>3394</v>
      </c>
      <c r="AM1312" t="s">
        <v>3394</v>
      </c>
      <c r="AN1312" t="s">
        <v>3394</v>
      </c>
      <c r="AO1312" t="s">
        <v>3394</v>
      </c>
      <c r="AP1312" t="s">
        <v>3394</v>
      </c>
      <c r="AQ1312" t="s">
        <v>3394</v>
      </c>
      <c r="AR1312" t="s">
        <v>3394</v>
      </c>
      <c r="AS1312" t="s">
        <v>3394</v>
      </c>
      <c r="AT1312" t="s">
        <v>3394</v>
      </c>
      <c r="AU1312" t="s">
        <v>3394</v>
      </c>
      <c r="AV1312" t="s">
        <v>3394</v>
      </c>
      <c r="AW1312" t="s">
        <v>3394</v>
      </c>
      <c r="AX1312" t="s">
        <v>3394</v>
      </c>
      <c r="AZ1312" t="s">
        <v>3394</v>
      </c>
    </row>
    <row r="1313" spans="1:52" x14ac:dyDescent="0.3">
      <c r="A1313" s="1" t="s">
        <v>1145</v>
      </c>
      <c r="B1313" t="s">
        <v>1146</v>
      </c>
      <c r="C1313" t="s">
        <v>310</v>
      </c>
      <c r="D1313" t="s">
        <v>4636</v>
      </c>
      <c r="E1313" t="s">
        <v>1147</v>
      </c>
      <c r="F1313" t="s">
        <v>3393</v>
      </c>
      <c r="G1313" t="s">
        <v>3394</v>
      </c>
      <c r="H1313" t="s">
        <v>3393</v>
      </c>
      <c r="I1313" t="s">
        <v>3395</v>
      </c>
      <c r="J1313" t="s">
        <v>3395</v>
      </c>
      <c r="K1313" t="s">
        <v>3394</v>
      </c>
      <c r="L1313" t="s">
        <v>3396</v>
      </c>
      <c r="M1313" t="s">
        <v>9820</v>
      </c>
      <c r="N1313" t="s">
        <v>9820</v>
      </c>
      <c r="O1313" t="s">
        <v>9820</v>
      </c>
      <c r="P1313" t="s">
        <v>9821</v>
      </c>
      <c r="Q1313">
        <v>1</v>
      </c>
      <c r="R1313" t="s">
        <v>5846</v>
      </c>
      <c r="AE1313" t="s">
        <v>3394</v>
      </c>
      <c r="AK1313" t="s">
        <v>3394</v>
      </c>
      <c r="AL1313" t="s">
        <v>3394</v>
      </c>
      <c r="AM1313" t="s">
        <v>3394</v>
      </c>
      <c r="AN1313" t="s">
        <v>3394</v>
      </c>
      <c r="AO1313" t="s">
        <v>3394</v>
      </c>
      <c r="AP1313" t="s">
        <v>3394</v>
      </c>
      <c r="AQ1313" t="s">
        <v>3394</v>
      </c>
      <c r="AR1313" t="s">
        <v>3394</v>
      </c>
      <c r="AS1313" t="s">
        <v>3394</v>
      </c>
      <c r="AT1313" t="s">
        <v>3394</v>
      </c>
      <c r="AU1313" t="s">
        <v>3394</v>
      </c>
      <c r="AV1313" t="s">
        <v>3394</v>
      </c>
      <c r="AW1313" t="s">
        <v>3394</v>
      </c>
      <c r="AX1313" t="s">
        <v>3394</v>
      </c>
      <c r="AZ1313" t="s">
        <v>3394</v>
      </c>
    </row>
    <row r="1314" spans="1:52" x14ac:dyDescent="0.3">
      <c r="A1314" s="1" t="s">
        <v>1151</v>
      </c>
      <c r="B1314" t="s">
        <v>1152</v>
      </c>
      <c r="C1314" t="s">
        <v>310</v>
      </c>
      <c r="D1314" t="s">
        <v>4636</v>
      </c>
      <c r="E1314" t="s">
        <v>1153</v>
      </c>
      <c r="F1314" t="s">
        <v>3393</v>
      </c>
      <c r="G1314" t="s">
        <v>3393</v>
      </c>
      <c r="H1314" t="s">
        <v>3393</v>
      </c>
      <c r="I1314" t="s">
        <v>5851</v>
      </c>
      <c r="J1314" t="s">
        <v>3395</v>
      </c>
      <c r="K1314" t="s">
        <v>3394</v>
      </c>
      <c r="L1314" t="s">
        <v>3396</v>
      </c>
      <c r="M1314" t="s">
        <v>9820</v>
      </c>
      <c r="N1314" t="s">
        <v>9820</v>
      </c>
      <c r="O1314" t="s">
        <v>9820</v>
      </c>
      <c r="P1314" t="s">
        <v>9821</v>
      </c>
      <c r="Q1314">
        <v>1</v>
      </c>
      <c r="R1314" t="s">
        <v>5727</v>
      </c>
      <c r="AE1314" t="s">
        <v>3394</v>
      </c>
      <c r="AK1314" t="s">
        <v>3394</v>
      </c>
      <c r="AL1314" t="s">
        <v>3394</v>
      </c>
      <c r="AM1314" t="s">
        <v>3394</v>
      </c>
      <c r="AN1314" t="s">
        <v>3394</v>
      </c>
      <c r="AO1314" t="s">
        <v>3394</v>
      </c>
      <c r="AP1314" t="s">
        <v>3394</v>
      </c>
      <c r="AQ1314" t="s">
        <v>3394</v>
      </c>
      <c r="AR1314" t="s">
        <v>3394</v>
      </c>
      <c r="AS1314" t="s">
        <v>3394</v>
      </c>
      <c r="AT1314" t="s">
        <v>3394</v>
      </c>
      <c r="AU1314" t="s">
        <v>3394</v>
      </c>
      <c r="AV1314" t="s">
        <v>3394</v>
      </c>
      <c r="AW1314" t="s">
        <v>3394</v>
      </c>
      <c r="AX1314" t="s">
        <v>3394</v>
      </c>
      <c r="AZ1314" t="s">
        <v>3394</v>
      </c>
    </row>
    <row r="1315" spans="1:52" x14ac:dyDescent="0.3">
      <c r="A1315" s="1" t="s">
        <v>1154</v>
      </c>
      <c r="B1315" t="s">
        <v>1155</v>
      </c>
      <c r="C1315" t="s">
        <v>310</v>
      </c>
      <c r="D1315" t="s">
        <v>4636</v>
      </c>
      <c r="E1315" t="s">
        <v>1156</v>
      </c>
      <c r="F1315" t="s">
        <v>3393</v>
      </c>
      <c r="G1315" t="s">
        <v>3394</v>
      </c>
      <c r="H1315" t="s">
        <v>3393</v>
      </c>
      <c r="I1315" t="s">
        <v>3395</v>
      </c>
      <c r="J1315" t="s">
        <v>3395</v>
      </c>
      <c r="K1315" t="s">
        <v>3394</v>
      </c>
      <c r="L1315" t="s">
        <v>3396</v>
      </c>
      <c r="M1315" t="s">
        <v>9820</v>
      </c>
      <c r="N1315" t="s">
        <v>9820</v>
      </c>
      <c r="O1315" t="s">
        <v>9820</v>
      </c>
      <c r="P1315" t="s">
        <v>9821</v>
      </c>
      <c r="Q1315">
        <v>1</v>
      </c>
      <c r="R1315" t="s">
        <v>5846</v>
      </c>
      <c r="AE1315" t="s">
        <v>3394</v>
      </c>
      <c r="AK1315" t="s">
        <v>3394</v>
      </c>
      <c r="AL1315" t="s">
        <v>3394</v>
      </c>
      <c r="AM1315" t="s">
        <v>3394</v>
      </c>
      <c r="AN1315" t="s">
        <v>3394</v>
      </c>
      <c r="AO1315" t="s">
        <v>3394</v>
      </c>
      <c r="AP1315" t="s">
        <v>3394</v>
      </c>
      <c r="AQ1315" t="s">
        <v>3394</v>
      </c>
      <c r="AR1315" t="s">
        <v>3394</v>
      </c>
      <c r="AS1315" t="s">
        <v>3394</v>
      </c>
      <c r="AT1315" t="s">
        <v>3394</v>
      </c>
      <c r="AU1315" t="s">
        <v>3394</v>
      </c>
      <c r="AV1315" t="s">
        <v>3394</v>
      </c>
      <c r="AW1315" t="s">
        <v>3394</v>
      </c>
      <c r="AX1315" t="s">
        <v>3394</v>
      </c>
      <c r="AZ1315" t="s">
        <v>3394</v>
      </c>
    </row>
    <row r="1316" spans="1:52" x14ac:dyDescent="0.3">
      <c r="A1316" s="1" t="s">
        <v>1157</v>
      </c>
      <c r="B1316" t="s">
        <v>1158</v>
      </c>
      <c r="C1316" t="s">
        <v>310</v>
      </c>
      <c r="D1316" t="s">
        <v>4636</v>
      </c>
      <c r="E1316" t="s">
        <v>1159</v>
      </c>
      <c r="F1316" t="s">
        <v>3393</v>
      </c>
      <c r="G1316" t="s">
        <v>3394</v>
      </c>
      <c r="H1316" t="s">
        <v>3393</v>
      </c>
      <c r="I1316" t="s">
        <v>3395</v>
      </c>
      <c r="J1316" t="s">
        <v>3395</v>
      </c>
      <c r="K1316" t="s">
        <v>3394</v>
      </c>
      <c r="L1316" t="s">
        <v>3396</v>
      </c>
      <c r="M1316" t="s">
        <v>9820</v>
      </c>
      <c r="N1316" t="s">
        <v>9820</v>
      </c>
      <c r="O1316" t="s">
        <v>9820</v>
      </c>
      <c r="P1316" t="s">
        <v>9821</v>
      </c>
      <c r="Q1316">
        <v>1</v>
      </c>
      <c r="R1316" t="s">
        <v>5846</v>
      </c>
      <c r="AE1316" t="s">
        <v>3394</v>
      </c>
      <c r="AK1316" t="s">
        <v>3394</v>
      </c>
      <c r="AL1316" t="s">
        <v>3394</v>
      </c>
      <c r="AM1316" t="s">
        <v>3394</v>
      </c>
      <c r="AN1316" t="s">
        <v>3394</v>
      </c>
      <c r="AO1316" t="s">
        <v>3394</v>
      </c>
      <c r="AP1316" t="s">
        <v>3394</v>
      </c>
      <c r="AQ1316" t="s">
        <v>3394</v>
      </c>
      <c r="AR1316" t="s">
        <v>3394</v>
      </c>
      <c r="AS1316" t="s">
        <v>3394</v>
      </c>
      <c r="AT1316" t="s">
        <v>3394</v>
      </c>
      <c r="AU1316" t="s">
        <v>3394</v>
      </c>
      <c r="AV1316" t="s">
        <v>3394</v>
      </c>
      <c r="AW1316" t="s">
        <v>3394</v>
      </c>
      <c r="AX1316" t="s">
        <v>3394</v>
      </c>
      <c r="AZ1316" t="s">
        <v>3394</v>
      </c>
    </row>
    <row r="1317" spans="1:52" x14ac:dyDescent="0.3">
      <c r="A1317" s="1" t="s">
        <v>1165</v>
      </c>
      <c r="B1317" t="s">
        <v>1166</v>
      </c>
      <c r="C1317" t="s">
        <v>4987</v>
      </c>
      <c r="D1317" t="s">
        <v>4988</v>
      </c>
      <c r="E1317" t="s">
        <v>1167</v>
      </c>
      <c r="F1317" t="s">
        <v>3393</v>
      </c>
      <c r="G1317" t="s">
        <v>3394</v>
      </c>
      <c r="H1317" t="s">
        <v>3393</v>
      </c>
      <c r="I1317" t="s">
        <v>3395</v>
      </c>
      <c r="J1317" t="s">
        <v>3395</v>
      </c>
      <c r="K1317" t="s">
        <v>3394</v>
      </c>
      <c r="L1317" t="s">
        <v>3396</v>
      </c>
      <c r="M1317" t="s">
        <v>9820</v>
      </c>
      <c r="N1317" t="s">
        <v>9820</v>
      </c>
      <c r="O1317" t="s">
        <v>9820</v>
      </c>
      <c r="P1317" t="s">
        <v>9821</v>
      </c>
      <c r="Q1317">
        <v>1</v>
      </c>
      <c r="R1317" t="s">
        <v>5846</v>
      </c>
      <c r="AE1317" t="s">
        <v>3394</v>
      </c>
      <c r="AK1317" t="s">
        <v>3394</v>
      </c>
      <c r="AL1317" t="s">
        <v>3394</v>
      </c>
      <c r="AM1317" t="s">
        <v>3394</v>
      </c>
      <c r="AN1317" t="s">
        <v>3394</v>
      </c>
      <c r="AO1317" t="s">
        <v>3394</v>
      </c>
      <c r="AP1317" t="s">
        <v>3394</v>
      </c>
      <c r="AQ1317" t="s">
        <v>3394</v>
      </c>
      <c r="AR1317" t="s">
        <v>3394</v>
      </c>
      <c r="AS1317" t="s">
        <v>3394</v>
      </c>
      <c r="AT1317" t="s">
        <v>3394</v>
      </c>
      <c r="AU1317" t="s">
        <v>3394</v>
      </c>
      <c r="AV1317" t="s">
        <v>3394</v>
      </c>
      <c r="AW1317" t="s">
        <v>3394</v>
      </c>
      <c r="AX1317" t="s">
        <v>3394</v>
      </c>
      <c r="AZ1317" t="s">
        <v>3394</v>
      </c>
    </row>
    <row r="1318" spans="1:52" x14ac:dyDescent="0.3">
      <c r="A1318" s="1" t="s">
        <v>1168</v>
      </c>
      <c r="B1318" t="s">
        <v>1169</v>
      </c>
      <c r="C1318" t="s">
        <v>4987</v>
      </c>
      <c r="D1318" t="s">
        <v>4988</v>
      </c>
      <c r="E1318" t="s">
        <v>1170</v>
      </c>
      <c r="F1318" t="s">
        <v>3393</v>
      </c>
      <c r="G1318" t="s">
        <v>3393</v>
      </c>
      <c r="H1318" t="s">
        <v>3393</v>
      </c>
      <c r="I1318" t="s">
        <v>5852</v>
      </c>
      <c r="J1318" t="s">
        <v>3395</v>
      </c>
      <c r="K1318" t="s">
        <v>3394</v>
      </c>
      <c r="L1318" t="s">
        <v>3396</v>
      </c>
      <c r="M1318" t="s">
        <v>9820</v>
      </c>
      <c r="N1318" t="s">
        <v>9820</v>
      </c>
      <c r="O1318" t="s">
        <v>9820</v>
      </c>
      <c r="P1318" t="s">
        <v>9821</v>
      </c>
      <c r="Q1318">
        <v>1</v>
      </c>
      <c r="R1318" t="s">
        <v>5846</v>
      </c>
      <c r="AE1318" t="s">
        <v>3394</v>
      </c>
      <c r="AK1318" t="s">
        <v>3394</v>
      </c>
      <c r="AL1318" t="s">
        <v>3394</v>
      </c>
      <c r="AM1318" t="s">
        <v>3394</v>
      </c>
      <c r="AN1318" t="s">
        <v>3394</v>
      </c>
      <c r="AO1318" t="s">
        <v>3394</v>
      </c>
      <c r="AP1318" t="s">
        <v>3394</v>
      </c>
      <c r="AQ1318" t="s">
        <v>3394</v>
      </c>
      <c r="AR1318" t="s">
        <v>3394</v>
      </c>
      <c r="AS1318" t="s">
        <v>3394</v>
      </c>
      <c r="AT1318" t="s">
        <v>3394</v>
      </c>
      <c r="AU1318" t="s">
        <v>3394</v>
      </c>
      <c r="AV1318" t="s">
        <v>3394</v>
      </c>
      <c r="AW1318" t="s">
        <v>3394</v>
      </c>
      <c r="AX1318" t="s">
        <v>3394</v>
      </c>
      <c r="AZ1318" t="s">
        <v>3394</v>
      </c>
    </row>
    <row r="1319" spans="1:52" x14ac:dyDescent="0.3">
      <c r="A1319" s="1" t="s">
        <v>1171</v>
      </c>
      <c r="B1319" t="s">
        <v>1172</v>
      </c>
      <c r="C1319" t="s">
        <v>4987</v>
      </c>
      <c r="D1319" t="s">
        <v>4988</v>
      </c>
      <c r="E1319" t="s">
        <v>1173</v>
      </c>
      <c r="F1319" t="s">
        <v>3393</v>
      </c>
      <c r="G1319" t="s">
        <v>3393</v>
      </c>
      <c r="H1319" t="s">
        <v>3393</v>
      </c>
      <c r="I1319" t="s">
        <v>5853</v>
      </c>
      <c r="J1319" t="s">
        <v>3395</v>
      </c>
      <c r="K1319" t="s">
        <v>3394</v>
      </c>
      <c r="L1319" t="s">
        <v>3396</v>
      </c>
      <c r="M1319" t="s">
        <v>9820</v>
      </c>
      <c r="N1319" t="s">
        <v>9820</v>
      </c>
      <c r="O1319" t="s">
        <v>9820</v>
      </c>
      <c r="P1319" t="s">
        <v>9821</v>
      </c>
      <c r="Q1319">
        <v>1</v>
      </c>
      <c r="R1319" t="s">
        <v>5846</v>
      </c>
      <c r="AE1319" t="s">
        <v>3394</v>
      </c>
      <c r="AK1319" t="s">
        <v>3394</v>
      </c>
      <c r="AL1319" t="s">
        <v>3394</v>
      </c>
      <c r="AM1319" t="s">
        <v>3394</v>
      </c>
      <c r="AN1319" t="s">
        <v>3394</v>
      </c>
      <c r="AO1319" t="s">
        <v>3394</v>
      </c>
      <c r="AP1319" t="s">
        <v>3394</v>
      </c>
      <c r="AQ1319" t="s">
        <v>3394</v>
      </c>
      <c r="AR1319" t="s">
        <v>3394</v>
      </c>
      <c r="AS1319" t="s">
        <v>3394</v>
      </c>
      <c r="AT1319" t="s">
        <v>3394</v>
      </c>
      <c r="AU1319" t="s">
        <v>3394</v>
      </c>
      <c r="AV1319" t="s">
        <v>3394</v>
      </c>
      <c r="AW1319" t="s">
        <v>3394</v>
      </c>
      <c r="AX1319" t="s">
        <v>3394</v>
      </c>
      <c r="AZ1319" t="s">
        <v>3394</v>
      </c>
    </row>
    <row r="1320" spans="1:52" x14ac:dyDescent="0.3">
      <c r="A1320" s="1" t="s">
        <v>1176</v>
      </c>
      <c r="B1320" t="s">
        <v>1177</v>
      </c>
      <c r="C1320" t="s">
        <v>4987</v>
      </c>
      <c r="D1320" t="s">
        <v>4988</v>
      </c>
      <c r="E1320" t="s">
        <v>1178</v>
      </c>
      <c r="F1320" t="s">
        <v>3393</v>
      </c>
      <c r="G1320" t="s">
        <v>3394</v>
      </c>
      <c r="H1320" t="s">
        <v>3393</v>
      </c>
      <c r="I1320" t="s">
        <v>5854</v>
      </c>
      <c r="J1320" t="s">
        <v>3395</v>
      </c>
      <c r="K1320" t="s">
        <v>3394</v>
      </c>
      <c r="L1320" t="s">
        <v>3396</v>
      </c>
      <c r="M1320" t="s">
        <v>9820</v>
      </c>
      <c r="N1320" t="s">
        <v>9820</v>
      </c>
      <c r="O1320" t="s">
        <v>9820</v>
      </c>
      <c r="P1320" t="s">
        <v>9821</v>
      </c>
      <c r="Q1320">
        <v>1</v>
      </c>
      <c r="R1320" t="s">
        <v>5846</v>
      </c>
      <c r="AE1320" t="s">
        <v>3394</v>
      </c>
      <c r="AK1320" t="s">
        <v>3394</v>
      </c>
      <c r="AL1320" t="s">
        <v>3394</v>
      </c>
      <c r="AM1320" t="s">
        <v>3394</v>
      </c>
      <c r="AN1320" t="s">
        <v>3394</v>
      </c>
      <c r="AO1320" t="s">
        <v>3394</v>
      </c>
      <c r="AP1320" t="s">
        <v>3394</v>
      </c>
      <c r="AQ1320" t="s">
        <v>3394</v>
      </c>
      <c r="AR1320" t="s">
        <v>3394</v>
      </c>
      <c r="AS1320" t="s">
        <v>3394</v>
      </c>
      <c r="AT1320" t="s">
        <v>3394</v>
      </c>
      <c r="AU1320" t="s">
        <v>3394</v>
      </c>
      <c r="AV1320" t="s">
        <v>3394</v>
      </c>
      <c r="AW1320" t="s">
        <v>3394</v>
      </c>
      <c r="AX1320" t="s">
        <v>3394</v>
      </c>
      <c r="AZ1320" t="s">
        <v>3394</v>
      </c>
    </row>
    <row r="1321" spans="1:52" x14ac:dyDescent="0.3">
      <c r="A1321" s="1" t="s">
        <v>1182</v>
      </c>
      <c r="B1321" t="s">
        <v>1183</v>
      </c>
      <c r="C1321" t="s">
        <v>4987</v>
      </c>
      <c r="D1321" t="s">
        <v>4988</v>
      </c>
      <c r="E1321" t="s">
        <v>1184</v>
      </c>
      <c r="F1321" t="s">
        <v>3393</v>
      </c>
      <c r="G1321" t="s">
        <v>3393</v>
      </c>
      <c r="H1321" t="s">
        <v>3393</v>
      </c>
      <c r="I1321" t="s">
        <v>5855</v>
      </c>
      <c r="J1321" t="s">
        <v>3395</v>
      </c>
      <c r="K1321" t="s">
        <v>3394</v>
      </c>
      <c r="L1321" t="s">
        <v>3396</v>
      </c>
      <c r="M1321" t="s">
        <v>9820</v>
      </c>
      <c r="N1321" t="s">
        <v>9820</v>
      </c>
      <c r="O1321" t="s">
        <v>9820</v>
      </c>
      <c r="P1321" t="s">
        <v>9821</v>
      </c>
      <c r="Q1321">
        <v>1</v>
      </c>
      <c r="R1321" t="s">
        <v>5846</v>
      </c>
      <c r="AE1321" t="s">
        <v>3394</v>
      </c>
      <c r="AK1321" t="s">
        <v>3394</v>
      </c>
      <c r="AL1321" t="s">
        <v>3394</v>
      </c>
      <c r="AM1321" t="s">
        <v>3394</v>
      </c>
      <c r="AN1321" t="s">
        <v>3394</v>
      </c>
      <c r="AO1321" t="s">
        <v>3394</v>
      </c>
      <c r="AP1321" t="s">
        <v>3394</v>
      </c>
      <c r="AQ1321" t="s">
        <v>3394</v>
      </c>
      <c r="AR1321" t="s">
        <v>3394</v>
      </c>
      <c r="AS1321" t="s">
        <v>3394</v>
      </c>
      <c r="AT1321" t="s">
        <v>3394</v>
      </c>
      <c r="AU1321" t="s">
        <v>3394</v>
      </c>
      <c r="AV1321" t="s">
        <v>3394</v>
      </c>
      <c r="AW1321" t="s">
        <v>3394</v>
      </c>
      <c r="AX1321" t="s">
        <v>3394</v>
      </c>
      <c r="AZ1321" t="s">
        <v>3394</v>
      </c>
    </row>
    <row r="1322" spans="1:52" x14ac:dyDescent="0.3">
      <c r="A1322" s="1" t="s">
        <v>1185</v>
      </c>
      <c r="B1322" t="s">
        <v>1186</v>
      </c>
      <c r="C1322" t="s">
        <v>4987</v>
      </c>
      <c r="D1322" t="s">
        <v>4988</v>
      </c>
      <c r="E1322" t="s">
        <v>1187</v>
      </c>
      <c r="F1322" t="s">
        <v>3393</v>
      </c>
      <c r="G1322" t="s">
        <v>3394</v>
      </c>
      <c r="H1322" t="s">
        <v>3393</v>
      </c>
      <c r="I1322" t="s">
        <v>3395</v>
      </c>
      <c r="J1322" t="s">
        <v>3395</v>
      </c>
      <c r="K1322" t="s">
        <v>3394</v>
      </c>
      <c r="L1322" t="s">
        <v>3396</v>
      </c>
      <c r="M1322" t="s">
        <v>9820</v>
      </c>
      <c r="N1322" t="s">
        <v>9820</v>
      </c>
      <c r="O1322" t="s">
        <v>9820</v>
      </c>
      <c r="P1322" t="s">
        <v>9821</v>
      </c>
      <c r="Q1322">
        <v>1</v>
      </c>
      <c r="R1322" t="s">
        <v>5846</v>
      </c>
      <c r="AE1322" t="s">
        <v>3394</v>
      </c>
      <c r="AK1322" t="s">
        <v>3394</v>
      </c>
      <c r="AL1322" t="s">
        <v>3394</v>
      </c>
      <c r="AM1322" t="s">
        <v>3394</v>
      </c>
      <c r="AN1322" t="s">
        <v>3394</v>
      </c>
      <c r="AO1322" t="s">
        <v>3394</v>
      </c>
      <c r="AP1322" t="s">
        <v>3394</v>
      </c>
      <c r="AQ1322" t="s">
        <v>3394</v>
      </c>
      <c r="AR1322" t="s">
        <v>3394</v>
      </c>
      <c r="AS1322" t="s">
        <v>3394</v>
      </c>
      <c r="AT1322" t="s">
        <v>3394</v>
      </c>
      <c r="AU1322" t="s">
        <v>3394</v>
      </c>
      <c r="AV1322" t="s">
        <v>3394</v>
      </c>
      <c r="AW1322" t="s">
        <v>3394</v>
      </c>
      <c r="AX1322" t="s">
        <v>3394</v>
      </c>
      <c r="AZ1322" t="s">
        <v>3394</v>
      </c>
    </row>
    <row r="1323" spans="1:52" x14ac:dyDescent="0.3">
      <c r="A1323" s="1" t="s">
        <v>1188</v>
      </c>
      <c r="B1323" t="s">
        <v>1189</v>
      </c>
      <c r="C1323" t="s">
        <v>828</v>
      </c>
      <c r="D1323" t="s">
        <v>54</v>
      </c>
      <c r="E1323" t="s">
        <v>1190</v>
      </c>
      <c r="F1323" t="s">
        <v>3393</v>
      </c>
      <c r="G1323" t="s">
        <v>3394</v>
      </c>
      <c r="H1323" t="s">
        <v>3393</v>
      </c>
      <c r="I1323" t="s">
        <v>5740</v>
      </c>
      <c r="J1323" t="s">
        <v>3395</v>
      </c>
      <c r="K1323" t="s">
        <v>3394</v>
      </c>
      <c r="L1323" t="s">
        <v>3396</v>
      </c>
      <c r="M1323" t="s">
        <v>9820</v>
      </c>
      <c r="N1323" t="s">
        <v>9820</v>
      </c>
      <c r="O1323" t="s">
        <v>9820</v>
      </c>
      <c r="P1323" t="s">
        <v>9821</v>
      </c>
      <c r="Q1323">
        <v>40</v>
      </c>
      <c r="R1323" t="s">
        <v>5682</v>
      </c>
      <c r="AE1323" t="s">
        <v>3394</v>
      </c>
      <c r="AK1323" t="s">
        <v>3394</v>
      </c>
      <c r="AL1323" t="s">
        <v>3394</v>
      </c>
      <c r="AM1323" t="s">
        <v>3394</v>
      </c>
      <c r="AN1323" t="s">
        <v>3394</v>
      </c>
      <c r="AO1323" t="s">
        <v>3394</v>
      </c>
      <c r="AP1323" t="s">
        <v>3394</v>
      </c>
      <c r="AQ1323" t="s">
        <v>3394</v>
      </c>
      <c r="AR1323" t="s">
        <v>3394</v>
      </c>
      <c r="AS1323" t="s">
        <v>3394</v>
      </c>
      <c r="AT1323" t="s">
        <v>3394</v>
      </c>
      <c r="AU1323" t="s">
        <v>3394</v>
      </c>
      <c r="AV1323" t="s">
        <v>3394</v>
      </c>
      <c r="AW1323" t="s">
        <v>3394</v>
      </c>
      <c r="AX1323" t="s">
        <v>3394</v>
      </c>
      <c r="AZ1323" t="s">
        <v>3394</v>
      </c>
    </row>
    <row r="1324" spans="1:52" x14ac:dyDescent="0.3">
      <c r="A1324" s="1" t="s">
        <v>1227</v>
      </c>
      <c r="B1324" t="s">
        <v>1228</v>
      </c>
      <c r="C1324" t="s">
        <v>719</v>
      </c>
      <c r="D1324" t="s">
        <v>68</v>
      </c>
      <c r="E1324" t="s">
        <v>1229</v>
      </c>
      <c r="F1324" t="s">
        <v>3393</v>
      </c>
      <c r="G1324" t="s">
        <v>3393</v>
      </c>
      <c r="H1324" t="s">
        <v>3393</v>
      </c>
      <c r="I1324" t="s">
        <v>5856</v>
      </c>
      <c r="J1324" t="s">
        <v>3395</v>
      </c>
      <c r="K1324" t="s">
        <v>3394</v>
      </c>
      <c r="L1324" t="s">
        <v>3396</v>
      </c>
      <c r="M1324" t="s">
        <v>9820</v>
      </c>
      <c r="N1324" t="s">
        <v>9820</v>
      </c>
      <c r="O1324" t="s">
        <v>9820</v>
      </c>
      <c r="P1324" t="s">
        <v>9821</v>
      </c>
      <c r="Q1324">
        <v>1</v>
      </c>
      <c r="R1324" t="s">
        <v>3397</v>
      </c>
      <c r="AE1324" t="s">
        <v>3394</v>
      </c>
      <c r="AK1324" t="s">
        <v>3394</v>
      </c>
      <c r="AL1324" t="s">
        <v>3394</v>
      </c>
      <c r="AM1324" t="s">
        <v>3394</v>
      </c>
      <c r="AN1324" t="s">
        <v>3394</v>
      </c>
      <c r="AO1324" t="s">
        <v>3394</v>
      </c>
      <c r="AP1324" t="s">
        <v>3394</v>
      </c>
      <c r="AQ1324" t="s">
        <v>3394</v>
      </c>
      <c r="AR1324" t="s">
        <v>3394</v>
      </c>
      <c r="AS1324" t="s">
        <v>3394</v>
      </c>
      <c r="AT1324" t="s">
        <v>3394</v>
      </c>
      <c r="AU1324" t="s">
        <v>3394</v>
      </c>
      <c r="AV1324" t="s">
        <v>3394</v>
      </c>
      <c r="AW1324" t="s">
        <v>3394</v>
      </c>
      <c r="AX1324" t="s">
        <v>3394</v>
      </c>
      <c r="AZ1324" t="s">
        <v>3394</v>
      </c>
    </row>
    <row r="1325" spans="1:52" x14ac:dyDescent="0.3">
      <c r="A1325" s="1" t="s">
        <v>1230</v>
      </c>
      <c r="B1325" t="s">
        <v>1231</v>
      </c>
      <c r="C1325" t="s">
        <v>719</v>
      </c>
      <c r="D1325" t="s">
        <v>68</v>
      </c>
      <c r="E1325" t="s">
        <v>1232</v>
      </c>
      <c r="F1325" t="s">
        <v>3393</v>
      </c>
      <c r="G1325" t="s">
        <v>3393</v>
      </c>
      <c r="H1325" t="s">
        <v>3393</v>
      </c>
      <c r="I1325" t="s">
        <v>5858</v>
      </c>
      <c r="J1325" t="s">
        <v>3395</v>
      </c>
      <c r="K1325" t="s">
        <v>3394</v>
      </c>
      <c r="L1325" t="s">
        <v>3396</v>
      </c>
      <c r="M1325" t="s">
        <v>9820</v>
      </c>
      <c r="N1325" t="s">
        <v>9820</v>
      </c>
      <c r="O1325" t="s">
        <v>9820</v>
      </c>
      <c r="P1325" t="s">
        <v>9821</v>
      </c>
      <c r="Q1325">
        <v>1</v>
      </c>
      <c r="R1325" t="s">
        <v>3397</v>
      </c>
      <c r="AE1325" t="s">
        <v>3394</v>
      </c>
      <c r="AK1325" t="s">
        <v>3394</v>
      </c>
      <c r="AL1325" t="s">
        <v>3394</v>
      </c>
      <c r="AM1325" t="s">
        <v>3394</v>
      </c>
      <c r="AN1325" t="s">
        <v>3394</v>
      </c>
      <c r="AO1325" t="s">
        <v>3394</v>
      </c>
      <c r="AP1325" t="s">
        <v>3394</v>
      </c>
      <c r="AQ1325" t="s">
        <v>3394</v>
      </c>
      <c r="AR1325" t="s">
        <v>3394</v>
      </c>
      <c r="AS1325" t="s">
        <v>3394</v>
      </c>
      <c r="AT1325" t="s">
        <v>3394</v>
      </c>
      <c r="AU1325" t="s">
        <v>3394</v>
      </c>
      <c r="AV1325" t="s">
        <v>3394</v>
      </c>
      <c r="AW1325" t="s">
        <v>3394</v>
      </c>
      <c r="AX1325" t="s">
        <v>3394</v>
      </c>
      <c r="AZ1325" t="s">
        <v>3394</v>
      </c>
    </row>
    <row r="1326" spans="1:52" x14ac:dyDescent="0.3">
      <c r="A1326" s="1" t="s">
        <v>1233</v>
      </c>
      <c r="B1326" t="s">
        <v>1234</v>
      </c>
      <c r="C1326" t="s">
        <v>719</v>
      </c>
      <c r="D1326" t="s">
        <v>68</v>
      </c>
      <c r="E1326" t="s">
        <v>1235</v>
      </c>
      <c r="F1326" t="s">
        <v>3393</v>
      </c>
      <c r="G1326" t="s">
        <v>3393</v>
      </c>
      <c r="H1326" t="s">
        <v>3393</v>
      </c>
      <c r="I1326" t="s">
        <v>5859</v>
      </c>
      <c r="J1326" t="s">
        <v>3395</v>
      </c>
      <c r="K1326" t="s">
        <v>3394</v>
      </c>
      <c r="L1326" t="s">
        <v>3396</v>
      </c>
      <c r="M1326" t="s">
        <v>9820</v>
      </c>
      <c r="N1326" t="s">
        <v>9820</v>
      </c>
      <c r="O1326" t="s">
        <v>9820</v>
      </c>
      <c r="P1326" t="s">
        <v>9821</v>
      </c>
      <c r="Q1326">
        <v>1</v>
      </c>
      <c r="R1326" t="s">
        <v>3397</v>
      </c>
      <c r="AE1326" t="s">
        <v>3394</v>
      </c>
      <c r="AK1326" t="s">
        <v>3394</v>
      </c>
      <c r="AL1326" t="s">
        <v>3394</v>
      </c>
      <c r="AM1326" t="s">
        <v>3394</v>
      </c>
      <c r="AN1326" t="s">
        <v>3394</v>
      </c>
      <c r="AO1326" t="s">
        <v>3394</v>
      </c>
      <c r="AP1326" t="s">
        <v>3394</v>
      </c>
      <c r="AQ1326" t="s">
        <v>3394</v>
      </c>
      <c r="AR1326" t="s">
        <v>3394</v>
      </c>
      <c r="AS1326" t="s">
        <v>3394</v>
      </c>
      <c r="AT1326" t="s">
        <v>3394</v>
      </c>
      <c r="AU1326" t="s">
        <v>3394</v>
      </c>
      <c r="AV1326" t="s">
        <v>3394</v>
      </c>
      <c r="AW1326" t="s">
        <v>3394</v>
      </c>
      <c r="AX1326" t="s">
        <v>3394</v>
      </c>
      <c r="AZ1326" t="s">
        <v>3394</v>
      </c>
    </row>
    <row r="1327" spans="1:52" x14ac:dyDescent="0.3">
      <c r="A1327" s="1" t="s">
        <v>1236</v>
      </c>
      <c r="B1327" t="s">
        <v>1237</v>
      </c>
      <c r="C1327" t="s">
        <v>719</v>
      </c>
      <c r="D1327" t="s">
        <v>68</v>
      </c>
      <c r="E1327" t="s">
        <v>1238</v>
      </c>
      <c r="F1327" t="s">
        <v>3393</v>
      </c>
      <c r="G1327" t="s">
        <v>3393</v>
      </c>
      <c r="H1327" t="s">
        <v>3393</v>
      </c>
      <c r="I1327" t="s">
        <v>5860</v>
      </c>
      <c r="J1327" t="s">
        <v>3395</v>
      </c>
      <c r="K1327" t="s">
        <v>3394</v>
      </c>
      <c r="L1327" t="s">
        <v>3396</v>
      </c>
      <c r="M1327" t="s">
        <v>9820</v>
      </c>
      <c r="N1327" t="s">
        <v>9820</v>
      </c>
      <c r="O1327" t="s">
        <v>9820</v>
      </c>
      <c r="P1327" t="s">
        <v>9821</v>
      </c>
      <c r="Q1327">
        <v>1</v>
      </c>
      <c r="R1327" t="s">
        <v>3397</v>
      </c>
      <c r="AE1327" t="s">
        <v>3394</v>
      </c>
      <c r="AK1327" t="s">
        <v>3394</v>
      </c>
      <c r="AL1327" t="s">
        <v>3394</v>
      </c>
      <c r="AM1327" t="s">
        <v>3394</v>
      </c>
      <c r="AN1327" t="s">
        <v>3394</v>
      </c>
      <c r="AO1327" t="s">
        <v>3394</v>
      </c>
      <c r="AP1327" t="s">
        <v>3394</v>
      </c>
      <c r="AQ1327" t="s">
        <v>3394</v>
      </c>
      <c r="AR1327" t="s">
        <v>3394</v>
      </c>
      <c r="AS1327" t="s">
        <v>3394</v>
      </c>
      <c r="AT1327" t="s">
        <v>3394</v>
      </c>
      <c r="AU1327" t="s">
        <v>3394</v>
      </c>
      <c r="AV1327" t="s">
        <v>3394</v>
      </c>
      <c r="AW1327" t="s">
        <v>3394</v>
      </c>
      <c r="AX1327" t="s">
        <v>3394</v>
      </c>
      <c r="AZ1327" t="s">
        <v>3394</v>
      </c>
    </row>
    <row r="1328" spans="1:52" x14ac:dyDescent="0.3">
      <c r="A1328" s="1" t="s">
        <v>1239</v>
      </c>
      <c r="B1328" t="s">
        <v>1240</v>
      </c>
      <c r="C1328" t="s">
        <v>486</v>
      </c>
      <c r="D1328" t="s">
        <v>4872</v>
      </c>
      <c r="E1328" t="s">
        <v>1241</v>
      </c>
      <c r="F1328" t="s">
        <v>3393</v>
      </c>
      <c r="G1328" t="s">
        <v>3393</v>
      </c>
      <c r="H1328" t="s">
        <v>3393</v>
      </c>
      <c r="I1328" t="s">
        <v>5861</v>
      </c>
      <c r="J1328" t="s">
        <v>3395</v>
      </c>
      <c r="K1328" t="s">
        <v>3394</v>
      </c>
      <c r="L1328" t="s">
        <v>3396</v>
      </c>
      <c r="M1328" t="s">
        <v>9820</v>
      </c>
      <c r="N1328" t="s">
        <v>9820</v>
      </c>
      <c r="O1328" t="s">
        <v>9820</v>
      </c>
      <c r="P1328" t="s">
        <v>9821</v>
      </c>
      <c r="Q1328">
        <v>1</v>
      </c>
      <c r="R1328" t="s">
        <v>3397</v>
      </c>
      <c r="AE1328" t="s">
        <v>3394</v>
      </c>
      <c r="AK1328" t="s">
        <v>3394</v>
      </c>
      <c r="AL1328" t="s">
        <v>3394</v>
      </c>
      <c r="AM1328" t="s">
        <v>3394</v>
      </c>
      <c r="AN1328" t="s">
        <v>3394</v>
      </c>
      <c r="AO1328" t="s">
        <v>3394</v>
      </c>
      <c r="AP1328" t="s">
        <v>3394</v>
      </c>
      <c r="AQ1328" t="s">
        <v>3394</v>
      </c>
      <c r="AR1328" t="s">
        <v>3394</v>
      </c>
      <c r="AS1328" t="s">
        <v>3394</v>
      </c>
      <c r="AT1328" t="s">
        <v>3394</v>
      </c>
      <c r="AU1328" t="s">
        <v>3394</v>
      </c>
      <c r="AV1328" t="s">
        <v>3394</v>
      </c>
      <c r="AW1328" t="s">
        <v>3394</v>
      </c>
      <c r="AX1328" t="s">
        <v>3394</v>
      </c>
      <c r="AZ1328" t="s">
        <v>3394</v>
      </c>
    </row>
    <row r="1329" spans="1:52" x14ac:dyDescent="0.3">
      <c r="A1329" s="1" t="s">
        <v>1242</v>
      </c>
      <c r="B1329" t="s">
        <v>1243</v>
      </c>
      <c r="C1329" t="s">
        <v>719</v>
      </c>
      <c r="D1329" t="s">
        <v>68</v>
      </c>
      <c r="E1329" t="s">
        <v>1244</v>
      </c>
      <c r="F1329" t="s">
        <v>3393</v>
      </c>
      <c r="G1329" t="s">
        <v>3393</v>
      </c>
      <c r="H1329" t="s">
        <v>3393</v>
      </c>
      <c r="I1329" t="s">
        <v>5862</v>
      </c>
      <c r="J1329" t="s">
        <v>3395</v>
      </c>
      <c r="K1329" t="s">
        <v>3394</v>
      </c>
      <c r="L1329" t="s">
        <v>3396</v>
      </c>
      <c r="M1329" t="s">
        <v>9820</v>
      </c>
      <c r="N1329" t="s">
        <v>9820</v>
      </c>
      <c r="O1329" t="s">
        <v>9820</v>
      </c>
      <c r="P1329" t="s">
        <v>9821</v>
      </c>
      <c r="Q1329">
        <v>1</v>
      </c>
      <c r="R1329" t="s">
        <v>3397</v>
      </c>
      <c r="AE1329" t="s">
        <v>3394</v>
      </c>
      <c r="AK1329" t="s">
        <v>3394</v>
      </c>
      <c r="AL1329" t="s">
        <v>3394</v>
      </c>
      <c r="AM1329" t="s">
        <v>3394</v>
      </c>
      <c r="AN1329" t="s">
        <v>3394</v>
      </c>
      <c r="AO1329" t="s">
        <v>3394</v>
      </c>
      <c r="AP1329" t="s">
        <v>3394</v>
      </c>
      <c r="AQ1329" t="s">
        <v>3394</v>
      </c>
      <c r="AR1329" t="s">
        <v>3394</v>
      </c>
      <c r="AS1329" t="s">
        <v>3394</v>
      </c>
      <c r="AT1329" t="s">
        <v>3394</v>
      </c>
      <c r="AU1329" t="s">
        <v>3394</v>
      </c>
      <c r="AV1329" t="s">
        <v>3394</v>
      </c>
      <c r="AW1329" t="s">
        <v>3394</v>
      </c>
      <c r="AX1329" t="s">
        <v>3394</v>
      </c>
      <c r="AZ1329" t="s">
        <v>3394</v>
      </c>
    </row>
    <row r="1330" spans="1:52" x14ac:dyDescent="0.3">
      <c r="A1330" s="1" t="s">
        <v>1245</v>
      </c>
      <c r="B1330" t="s">
        <v>1246</v>
      </c>
      <c r="C1330" t="s">
        <v>380</v>
      </c>
      <c r="D1330" t="s">
        <v>4528</v>
      </c>
      <c r="E1330" t="s">
        <v>1247</v>
      </c>
      <c r="F1330" t="s">
        <v>3393</v>
      </c>
      <c r="G1330" t="s">
        <v>3394</v>
      </c>
      <c r="H1330" t="s">
        <v>3393</v>
      </c>
      <c r="I1330" t="s">
        <v>5863</v>
      </c>
      <c r="J1330" t="s">
        <v>3395</v>
      </c>
      <c r="K1330" t="s">
        <v>3394</v>
      </c>
      <c r="L1330" t="s">
        <v>3396</v>
      </c>
      <c r="M1330" t="s">
        <v>9820</v>
      </c>
      <c r="N1330" t="s">
        <v>9820</v>
      </c>
      <c r="O1330" t="s">
        <v>9820</v>
      </c>
      <c r="P1330" t="s">
        <v>9821</v>
      </c>
      <c r="Q1330">
        <v>1</v>
      </c>
      <c r="R1330" t="s">
        <v>3397</v>
      </c>
      <c r="AC1330" t="s">
        <v>4345</v>
      </c>
      <c r="AE1330" t="s">
        <v>3394</v>
      </c>
      <c r="AK1330" t="s">
        <v>3394</v>
      </c>
      <c r="AM1330" t="s">
        <v>3394</v>
      </c>
      <c r="AN1330" t="s">
        <v>3394</v>
      </c>
      <c r="AO1330" t="s">
        <v>3394</v>
      </c>
      <c r="AP1330" t="s">
        <v>3394</v>
      </c>
      <c r="AQ1330" t="s">
        <v>3394</v>
      </c>
      <c r="AR1330" t="s">
        <v>3394</v>
      </c>
      <c r="AS1330" t="s">
        <v>3394</v>
      </c>
      <c r="AT1330" t="s">
        <v>3394</v>
      </c>
      <c r="AU1330" t="s">
        <v>3394</v>
      </c>
      <c r="AV1330" t="s">
        <v>3394</v>
      </c>
      <c r="AW1330" t="s">
        <v>3394</v>
      </c>
      <c r="AX1330" t="s">
        <v>3394</v>
      </c>
      <c r="AZ1330" t="s">
        <v>3394</v>
      </c>
    </row>
    <row r="1331" spans="1:52" x14ac:dyDescent="0.3">
      <c r="A1331" s="1" t="s">
        <v>1248</v>
      </c>
      <c r="B1331" t="s">
        <v>1249</v>
      </c>
      <c r="C1331" t="s">
        <v>486</v>
      </c>
      <c r="D1331" t="s">
        <v>4872</v>
      </c>
      <c r="E1331" t="s">
        <v>1250</v>
      </c>
      <c r="F1331" t="s">
        <v>3393</v>
      </c>
      <c r="G1331" t="s">
        <v>3393</v>
      </c>
      <c r="H1331" t="s">
        <v>3393</v>
      </c>
      <c r="I1331" t="s">
        <v>5864</v>
      </c>
      <c r="J1331" t="s">
        <v>3395</v>
      </c>
      <c r="K1331" t="s">
        <v>3394</v>
      </c>
      <c r="L1331" t="s">
        <v>3396</v>
      </c>
      <c r="M1331" t="s">
        <v>9820</v>
      </c>
      <c r="N1331" t="s">
        <v>9820</v>
      </c>
      <c r="O1331" t="s">
        <v>9820</v>
      </c>
      <c r="P1331" t="s">
        <v>9821</v>
      </c>
      <c r="Q1331">
        <v>1</v>
      </c>
      <c r="R1331" t="s">
        <v>3397</v>
      </c>
      <c r="AE1331" t="s">
        <v>3394</v>
      </c>
      <c r="AK1331" t="s">
        <v>3394</v>
      </c>
      <c r="AL1331" t="s">
        <v>3394</v>
      </c>
      <c r="AM1331" t="s">
        <v>3394</v>
      </c>
      <c r="AN1331" t="s">
        <v>3394</v>
      </c>
      <c r="AO1331" t="s">
        <v>3394</v>
      </c>
      <c r="AP1331" t="s">
        <v>3394</v>
      </c>
      <c r="AQ1331" t="s">
        <v>3394</v>
      </c>
      <c r="AR1331" t="s">
        <v>3394</v>
      </c>
      <c r="AS1331" t="s">
        <v>3394</v>
      </c>
      <c r="AT1331" t="s">
        <v>3394</v>
      </c>
      <c r="AU1331" t="s">
        <v>3394</v>
      </c>
      <c r="AV1331" t="s">
        <v>3394</v>
      </c>
      <c r="AW1331" t="s">
        <v>3394</v>
      </c>
      <c r="AX1331" t="s">
        <v>3394</v>
      </c>
      <c r="AZ1331" t="s">
        <v>3394</v>
      </c>
    </row>
    <row r="1332" spans="1:52" x14ac:dyDescent="0.3">
      <c r="A1332" s="1" t="s">
        <v>1251</v>
      </c>
      <c r="B1332" t="s">
        <v>1252</v>
      </c>
      <c r="C1332" t="s">
        <v>486</v>
      </c>
      <c r="D1332" t="s">
        <v>4872</v>
      </c>
      <c r="E1332" t="s">
        <v>1253</v>
      </c>
      <c r="F1332" t="s">
        <v>3393</v>
      </c>
      <c r="G1332" t="s">
        <v>3393</v>
      </c>
      <c r="H1332" t="s">
        <v>3393</v>
      </c>
      <c r="I1332" t="s">
        <v>5865</v>
      </c>
      <c r="J1332" t="s">
        <v>3395</v>
      </c>
      <c r="K1332" t="s">
        <v>3394</v>
      </c>
      <c r="L1332" t="s">
        <v>3396</v>
      </c>
      <c r="M1332" t="s">
        <v>9820</v>
      </c>
      <c r="N1332" t="s">
        <v>9820</v>
      </c>
      <c r="O1332" t="s">
        <v>9820</v>
      </c>
      <c r="P1332" t="s">
        <v>9821</v>
      </c>
      <c r="Q1332">
        <v>1</v>
      </c>
      <c r="R1332" t="s">
        <v>3397</v>
      </c>
      <c r="AE1332" t="s">
        <v>3394</v>
      </c>
      <c r="AK1332" t="s">
        <v>3394</v>
      </c>
      <c r="AL1332" t="s">
        <v>3394</v>
      </c>
      <c r="AM1332" t="s">
        <v>3394</v>
      </c>
      <c r="AN1332" t="s">
        <v>3394</v>
      </c>
      <c r="AO1332" t="s">
        <v>3394</v>
      </c>
      <c r="AP1332" t="s">
        <v>3394</v>
      </c>
      <c r="AQ1332" t="s">
        <v>3394</v>
      </c>
      <c r="AR1332" t="s">
        <v>3394</v>
      </c>
      <c r="AS1332" t="s">
        <v>3394</v>
      </c>
      <c r="AT1332" t="s">
        <v>3394</v>
      </c>
      <c r="AU1332" t="s">
        <v>3394</v>
      </c>
      <c r="AV1332" t="s">
        <v>3394</v>
      </c>
      <c r="AW1332" t="s">
        <v>3394</v>
      </c>
      <c r="AX1332" t="s">
        <v>3394</v>
      </c>
      <c r="AZ1332" t="s">
        <v>3394</v>
      </c>
    </row>
    <row r="1333" spans="1:52" x14ac:dyDescent="0.3">
      <c r="A1333" s="1" t="s">
        <v>1254</v>
      </c>
      <c r="B1333" t="s">
        <v>1255</v>
      </c>
      <c r="C1333" t="s">
        <v>486</v>
      </c>
      <c r="D1333" t="s">
        <v>4872</v>
      </c>
      <c r="E1333" t="s">
        <v>1256</v>
      </c>
      <c r="F1333" t="s">
        <v>3393</v>
      </c>
      <c r="G1333" t="s">
        <v>3393</v>
      </c>
      <c r="H1333" t="s">
        <v>3393</v>
      </c>
      <c r="I1333" t="s">
        <v>5866</v>
      </c>
      <c r="J1333" t="s">
        <v>3395</v>
      </c>
      <c r="K1333" t="s">
        <v>3394</v>
      </c>
      <c r="L1333" t="s">
        <v>3396</v>
      </c>
      <c r="M1333" t="s">
        <v>9820</v>
      </c>
      <c r="N1333" t="s">
        <v>9820</v>
      </c>
      <c r="O1333" t="s">
        <v>9820</v>
      </c>
      <c r="P1333" t="s">
        <v>9821</v>
      </c>
      <c r="Q1333">
        <v>1</v>
      </c>
      <c r="R1333" t="s">
        <v>3397</v>
      </c>
      <c r="AE1333" t="s">
        <v>3394</v>
      </c>
      <c r="AK1333" t="s">
        <v>3394</v>
      </c>
      <c r="AL1333" t="s">
        <v>3394</v>
      </c>
      <c r="AM1333" t="s">
        <v>3394</v>
      </c>
      <c r="AN1333" t="s">
        <v>3394</v>
      </c>
      <c r="AO1333" t="s">
        <v>3394</v>
      </c>
      <c r="AP1333" t="s">
        <v>3394</v>
      </c>
      <c r="AQ1333" t="s">
        <v>3394</v>
      </c>
      <c r="AR1333" t="s">
        <v>3394</v>
      </c>
      <c r="AS1333" t="s">
        <v>3394</v>
      </c>
      <c r="AT1333" t="s">
        <v>3394</v>
      </c>
      <c r="AU1333" t="s">
        <v>3394</v>
      </c>
      <c r="AV1333" t="s">
        <v>3394</v>
      </c>
      <c r="AW1333" t="s">
        <v>3394</v>
      </c>
      <c r="AX1333" t="s">
        <v>3394</v>
      </c>
      <c r="AZ1333" t="s">
        <v>3394</v>
      </c>
    </row>
    <row r="1334" spans="1:52" x14ac:dyDescent="0.3">
      <c r="A1334" s="1" t="s">
        <v>1278</v>
      </c>
      <c r="B1334" t="s">
        <v>1279</v>
      </c>
      <c r="C1334" t="s">
        <v>763</v>
      </c>
      <c r="D1334" t="s">
        <v>71</v>
      </c>
      <c r="E1334" t="s">
        <v>1280</v>
      </c>
      <c r="F1334" t="s">
        <v>3393</v>
      </c>
      <c r="G1334" t="s">
        <v>3394</v>
      </c>
      <c r="H1334" t="s">
        <v>3393</v>
      </c>
      <c r="I1334" t="s">
        <v>5867</v>
      </c>
      <c r="J1334" t="s">
        <v>3395</v>
      </c>
      <c r="K1334" t="s">
        <v>3394</v>
      </c>
      <c r="L1334" t="s">
        <v>3396</v>
      </c>
      <c r="M1334" t="s">
        <v>9820</v>
      </c>
      <c r="N1334" t="s">
        <v>9820</v>
      </c>
      <c r="O1334" t="s">
        <v>9820</v>
      </c>
      <c r="P1334" t="s">
        <v>9821</v>
      </c>
      <c r="Q1334">
        <v>1</v>
      </c>
      <c r="R1334" t="s">
        <v>3397</v>
      </c>
      <c r="AC1334" t="s">
        <v>4345</v>
      </c>
      <c r="AE1334" t="s">
        <v>3394</v>
      </c>
      <c r="AK1334" t="s">
        <v>3394</v>
      </c>
      <c r="AM1334" t="s">
        <v>3394</v>
      </c>
      <c r="AN1334" t="s">
        <v>3394</v>
      </c>
      <c r="AO1334" t="s">
        <v>3394</v>
      </c>
      <c r="AP1334" t="s">
        <v>3394</v>
      </c>
      <c r="AQ1334" t="s">
        <v>3394</v>
      </c>
      <c r="AR1334" t="s">
        <v>3394</v>
      </c>
      <c r="AS1334" t="s">
        <v>3394</v>
      </c>
      <c r="AT1334" t="s">
        <v>3394</v>
      </c>
      <c r="AU1334" t="s">
        <v>3394</v>
      </c>
      <c r="AV1334" t="s">
        <v>3394</v>
      </c>
      <c r="AW1334" t="s">
        <v>3394</v>
      </c>
      <c r="AX1334" t="s">
        <v>3394</v>
      </c>
      <c r="AZ1334" t="s">
        <v>3394</v>
      </c>
    </row>
    <row r="1335" spans="1:52" x14ac:dyDescent="0.3">
      <c r="A1335" s="1" t="s">
        <v>1299</v>
      </c>
      <c r="B1335" t="s">
        <v>1300</v>
      </c>
      <c r="C1335" t="s">
        <v>5816</v>
      </c>
      <c r="D1335" t="s">
        <v>5817</v>
      </c>
      <c r="E1335" t="s">
        <v>1301</v>
      </c>
      <c r="F1335" t="s">
        <v>3393</v>
      </c>
      <c r="G1335" t="s">
        <v>3394</v>
      </c>
      <c r="H1335" t="s">
        <v>3393</v>
      </c>
      <c r="I1335" t="s">
        <v>5868</v>
      </c>
      <c r="J1335" t="s">
        <v>3395</v>
      </c>
      <c r="K1335" t="s">
        <v>3394</v>
      </c>
      <c r="L1335" t="s">
        <v>3396</v>
      </c>
      <c r="M1335" t="s">
        <v>9820</v>
      </c>
      <c r="N1335" t="s">
        <v>9820</v>
      </c>
      <c r="O1335" t="s">
        <v>9820</v>
      </c>
      <c r="P1335" t="s">
        <v>9821</v>
      </c>
      <c r="Q1335">
        <v>1</v>
      </c>
      <c r="R1335" t="s">
        <v>5735</v>
      </c>
      <c r="AE1335" t="s">
        <v>3394</v>
      </c>
      <c r="AK1335" t="s">
        <v>3394</v>
      </c>
      <c r="AL1335" t="s">
        <v>3394</v>
      </c>
      <c r="AM1335" t="s">
        <v>3394</v>
      </c>
      <c r="AN1335" t="s">
        <v>3394</v>
      </c>
      <c r="AO1335" t="s">
        <v>3394</v>
      </c>
      <c r="AP1335" t="s">
        <v>3394</v>
      </c>
      <c r="AQ1335" t="s">
        <v>3394</v>
      </c>
      <c r="AR1335" t="s">
        <v>3394</v>
      </c>
      <c r="AS1335" t="s">
        <v>3394</v>
      </c>
      <c r="AT1335" t="s">
        <v>3394</v>
      </c>
      <c r="AU1335" t="s">
        <v>3394</v>
      </c>
      <c r="AV1335" t="s">
        <v>3394</v>
      </c>
      <c r="AW1335" t="s">
        <v>3394</v>
      </c>
      <c r="AX1335" t="s">
        <v>3394</v>
      </c>
      <c r="AZ1335" t="s">
        <v>3394</v>
      </c>
    </row>
    <row r="1336" spans="1:52" x14ac:dyDescent="0.3">
      <c r="A1336" s="1" t="s">
        <v>1305</v>
      </c>
      <c r="B1336" t="s">
        <v>1306</v>
      </c>
      <c r="C1336" t="s">
        <v>4891</v>
      </c>
      <c r="D1336" t="s">
        <v>4892</v>
      </c>
      <c r="E1336" t="s">
        <v>1307</v>
      </c>
      <c r="F1336" t="s">
        <v>3393</v>
      </c>
      <c r="G1336" t="s">
        <v>3394</v>
      </c>
      <c r="H1336" t="s">
        <v>3393</v>
      </c>
      <c r="I1336" t="s">
        <v>3395</v>
      </c>
      <c r="J1336" t="s">
        <v>3395</v>
      </c>
      <c r="K1336" t="s">
        <v>3394</v>
      </c>
      <c r="L1336" t="s">
        <v>3396</v>
      </c>
      <c r="M1336" t="s">
        <v>9820</v>
      </c>
      <c r="N1336" t="s">
        <v>9820</v>
      </c>
      <c r="O1336" t="s">
        <v>9820</v>
      </c>
      <c r="P1336" t="s">
        <v>9821</v>
      </c>
      <c r="Q1336">
        <v>1</v>
      </c>
      <c r="R1336" t="s">
        <v>5716</v>
      </c>
      <c r="AE1336" t="s">
        <v>3394</v>
      </c>
      <c r="AK1336" t="s">
        <v>3394</v>
      </c>
      <c r="AL1336" t="s">
        <v>3394</v>
      </c>
      <c r="AM1336" t="s">
        <v>3394</v>
      </c>
      <c r="AN1336" t="s">
        <v>3394</v>
      </c>
      <c r="AO1336" t="s">
        <v>3394</v>
      </c>
      <c r="AP1336" t="s">
        <v>3394</v>
      </c>
      <c r="AQ1336" t="s">
        <v>3394</v>
      </c>
      <c r="AR1336" t="s">
        <v>3394</v>
      </c>
      <c r="AS1336" t="s">
        <v>3394</v>
      </c>
      <c r="AT1336" t="s">
        <v>3394</v>
      </c>
      <c r="AU1336" t="s">
        <v>3394</v>
      </c>
      <c r="AV1336" t="s">
        <v>3394</v>
      </c>
      <c r="AW1336" t="s">
        <v>3394</v>
      </c>
      <c r="AX1336" t="s">
        <v>3394</v>
      </c>
      <c r="AZ1336" t="s">
        <v>3394</v>
      </c>
    </row>
    <row r="1337" spans="1:52" x14ac:dyDescent="0.3">
      <c r="A1337" s="1" t="s">
        <v>1311</v>
      </c>
      <c r="B1337" t="s">
        <v>1312</v>
      </c>
      <c r="C1337" t="s">
        <v>763</v>
      </c>
      <c r="D1337" t="s">
        <v>71</v>
      </c>
      <c r="E1337" t="s">
        <v>1313</v>
      </c>
      <c r="F1337" t="s">
        <v>3393</v>
      </c>
      <c r="G1337" t="s">
        <v>3394</v>
      </c>
      <c r="H1337" t="s">
        <v>3393</v>
      </c>
      <c r="I1337" t="s">
        <v>5869</v>
      </c>
      <c r="J1337" t="s">
        <v>3395</v>
      </c>
      <c r="K1337" t="s">
        <v>3394</v>
      </c>
      <c r="L1337" t="s">
        <v>3396</v>
      </c>
      <c r="M1337" t="s">
        <v>64</v>
      </c>
      <c r="N1337" t="s">
        <v>71</v>
      </c>
      <c r="O1337" t="s">
        <v>9820</v>
      </c>
      <c r="P1337" t="s">
        <v>9821</v>
      </c>
      <c r="Q1337">
        <v>1</v>
      </c>
      <c r="R1337" t="s">
        <v>3397</v>
      </c>
      <c r="AC1337" t="s">
        <v>4345</v>
      </c>
      <c r="AE1337" t="s">
        <v>3394</v>
      </c>
      <c r="AK1337" t="s">
        <v>3394</v>
      </c>
      <c r="AM1337" t="s">
        <v>3394</v>
      </c>
      <c r="AN1337" t="s">
        <v>3394</v>
      </c>
      <c r="AO1337" t="s">
        <v>3394</v>
      </c>
      <c r="AP1337" t="s">
        <v>3394</v>
      </c>
      <c r="AQ1337" t="s">
        <v>3394</v>
      </c>
      <c r="AR1337" t="s">
        <v>3394</v>
      </c>
      <c r="AS1337" t="s">
        <v>3394</v>
      </c>
      <c r="AT1337" t="s">
        <v>3394</v>
      </c>
      <c r="AU1337" t="s">
        <v>3394</v>
      </c>
      <c r="AV1337" t="s">
        <v>3394</v>
      </c>
      <c r="AW1337" t="s">
        <v>3394</v>
      </c>
      <c r="AX1337" t="s">
        <v>3394</v>
      </c>
      <c r="AZ1337" t="s">
        <v>3394</v>
      </c>
    </row>
    <row r="1338" spans="1:52" x14ac:dyDescent="0.3">
      <c r="A1338" s="1" t="s">
        <v>1320</v>
      </c>
      <c r="B1338" t="s">
        <v>1321</v>
      </c>
      <c r="C1338" t="s">
        <v>310</v>
      </c>
      <c r="D1338" t="s">
        <v>4636</v>
      </c>
      <c r="E1338" t="s">
        <v>1322</v>
      </c>
      <c r="F1338" t="s">
        <v>3393</v>
      </c>
      <c r="G1338" t="s">
        <v>3393</v>
      </c>
      <c r="H1338" t="s">
        <v>3393</v>
      </c>
      <c r="I1338" t="s">
        <v>5870</v>
      </c>
      <c r="J1338" t="s">
        <v>3395</v>
      </c>
      <c r="K1338" t="s">
        <v>3394</v>
      </c>
      <c r="L1338" t="s">
        <v>3396</v>
      </c>
      <c r="M1338" t="s">
        <v>9820</v>
      </c>
      <c r="N1338" t="s">
        <v>9820</v>
      </c>
      <c r="O1338" t="s">
        <v>9820</v>
      </c>
      <c r="P1338" t="s">
        <v>9821</v>
      </c>
      <c r="Q1338">
        <v>1</v>
      </c>
      <c r="R1338" t="s">
        <v>5601</v>
      </c>
      <c r="AE1338" t="s">
        <v>3394</v>
      </c>
      <c r="AK1338" t="s">
        <v>3394</v>
      </c>
      <c r="AL1338" t="s">
        <v>3394</v>
      </c>
      <c r="AM1338" t="s">
        <v>3394</v>
      </c>
      <c r="AN1338" t="s">
        <v>3394</v>
      </c>
      <c r="AO1338" t="s">
        <v>3394</v>
      </c>
      <c r="AP1338" t="s">
        <v>3394</v>
      </c>
      <c r="AQ1338" t="s">
        <v>3394</v>
      </c>
      <c r="AR1338" t="s">
        <v>3394</v>
      </c>
      <c r="AS1338" t="s">
        <v>3394</v>
      </c>
      <c r="AT1338" t="s">
        <v>3394</v>
      </c>
      <c r="AU1338" t="s">
        <v>3394</v>
      </c>
      <c r="AV1338" t="s">
        <v>3394</v>
      </c>
      <c r="AW1338" t="s">
        <v>3394</v>
      </c>
      <c r="AX1338" t="s">
        <v>3394</v>
      </c>
      <c r="AZ1338" t="s">
        <v>3394</v>
      </c>
    </row>
    <row r="1339" spans="1:52" x14ac:dyDescent="0.3">
      <c r="A1339" s="1" t="s">
        <v>1323</v>
      </c>
      <c r="B1339" t="s">
        <v>1324</v>
      </c>
      <c r="C1339" t="s">
        <v>310</v>
      </c>
      <c r="D1339" t="s">
        <v>4636</v>
      </c>
      <c r="E1339" t="s">
        <v>1325</v>
      </c>
      <c r="F1339" t="s">
        <v>3393</v>
      </c>
      <c r="G1339" t="s">
        <v>3393</v>
      </c>
      <c r="H1339" t="s">
        <v>3393</v>
      </c>
      <c r="I1339" t="s">
        <v>5871</v>
      </c>
      <c r="J1339" t="s">
        <v>3395</v>
      </c>
      <c r="K1339" t="s">
        <v>3394</v>
      </c>
      <c r="L1339" t="s">
        <v>3396</v>
      </c>
      <c r="M1339" t="s">
        <v>9820</v>
      </c>
      <c r="N1339" t="s">
        <v>9820</v>
      </c>
      <c r="O1339" t="s">
        <v>9820</v>
      </c>
      <c r="P1339" t="s">
        <v>9821</v>
      </c>
      <c r="Q1339">
        <v>1</v>
      </c>
      <c r="R1339" t="s">
        <v>5710</v>
      </c>
      <c r="AE1339" t="s">
        <v>3394</v>
      </c>
      <c r="AK1339" t="s">
        <v>3394</v>
      </c>
      <c r="AL1339" t="s">
        <v>3394</v>
      </c>
      <c r="AM1339" t="s">
        <v>3394</v>
      </c>
      <c r="AN1339" t="s">
        <v>3394</v>
      </c>
      <c r="AO1339" t="s">
        <v>3394</v>
      </c>
      <c r="AP1339" t="s">
        <v>3394</v>
      </c>
      <c r="AQ1339" t="s">
        <v>3394</v>
      </c>
      <c r="AR1339" t="s">
        <v>3394</v>
      </c>
      <c r="AS1339" t="s">
        <v>3394</v>
      </c>
      <c r="AT1339" t="s">
        <v>3394</v>
      </c>
      <c r="AU1339" t="s">
        <v>3394</v>
      </c>
      <c r="AV1339" t="s">
        <v>3394</v>
      </c>
      <c r="AW1339" t="s">
        <v>3394</v>
      </c>
      <c r="AX1339" t="s">
        <v>3394</v>
      </c>
      <c r="AZ1339" t="s">
        <v>3394</v>
      </c>
    </row>
    <row r="1340" spans="1:52" x14ac:dyDescent="0.3">
      <c r="A1340" s="1" t="s">
        <v>1326</v>
      </c>
      <c r="B1340" t="s">
        <v>1327</v>
      </c>
      <c r="C1340" t="s">
        <v>310</v>
      </c>
      <c r="D1340" t="s">
        <v>4636</v>
      </c>
      <c r="E1340" t="s">
        <v>1328</v>
      </c>
      <c r="F1340" t="s">
        <v>3393</v>
      </c>
      <c r="G1340" t="s">
        <v>3393</v>
      </c>
      <c r="H1340" t="s">
        <v>3393</v>
      </c>
      <c r="I1340" t="s">
        <v>5872</v>
      </c>
      <c r="J1340" t="s">
        <v>3395</v>
      </c>
      <c r="K1340" t="s">
        <v>3394</v>
      </c>
      <c r="L1340" t="s">
        <v>3396</v>
      </c>
      <c r="M1340" t="s">
        <v>9820</v>
      </c>
      <c r="N1340" t="s">
        <v>9820</v>
      </c>
      <c r="O1340" t="s">
        <v>9820</v>
      </c>
      <c r="P1340" t="s">
        <v>9821</v>
      </c>
      <c r="Q1340">
        <v>1</v>
      </c>
      <c r="R1340" t="s">
        <v>5821</v>
      </c>
      <c r="AE1340" t="s">
        <v>3394</v>
      </c>
      <c r="AK1340" t="s">
        <v>3394</v>
      </c>
      <c r="AL1340" t="s">
        <v>3394</v>
      </c>
      <c r="AM1340" t="s">
        <v>3394</v>
      </c>
      <c r="AN1340" t="s">
        <v>3394</v>
      </c>
      <c r="AO1340" t="s">
        <v>3394</v>
      </c>
      <c r="AP1340" t="s">
        <v>3394</v>
      </c>
      <c r="AQ1340" t="s">
        <v>3394</v>
      </c>
      <c r="AR1340" t="s">
        <v>3394</v>
      </c>
      <c r="AS1340" t="s">
        <v>3394</v>
      </c>
      <c r="AT1340" t="s">
        <v>3394</v>
      </c>
      <c r="AU1340" t="s">
        <v>3394</v>
      </c>
      <c r="AV1340" t="s">
        <v>3394</v>
      </c>
      <c r="AW1340" t="s">
        <v>3394</v>
      </c>
      <c r="AX1340" t="s">
        <v>3394</v>
      </c>
      <c r="AZ1340" t="s">
        <v>3394</v>
      </c>
    </row>
    <row r="1341" spans="1:52" x14ac:dyDescent="0.3">
      <c r="A1341" s="1" t="s">
        <v>1329</v>
      </c>
      <c r="B1341" t="s">
        <v>1330</v>
      </c>
      <c r="C1341" t="s">
        <v>310</v>
      </c>
      <c r="D1341" t="s">
        <v>4636</v>
      </c>
      <c r="E1341" t="s">
        <v>1331</v>
      </c>
      <c r="F1341" t="s">
        <v>3393</v>
      </c>
      <c r="G1341" t="s">
        <v>3393</v>
      </c>
      <c r="H1341" t="s">
        <v>3393</v>
      </c>
      <c r="I1341" t="s">
        <v>5873</v>
      </c>
      <c r="J1341" t="s">
        <v>3395</v>
      </c>
      <c r="K1341" t="s">
        <v>3394</v>
      </c>
      <c r="L1341" t="s">
        <v>3396</v>
      </c>
      <c r="M1341" t="s">
        <v>9820</v>
      </c>
      <c r="N1341" t="s">
        <v>9820</v>
      </c>
      <c r="O1341" t="s">
        <v>9820</v>
      </c>
      <c r="P1341" t="s">
        <v>9821</v>
      </c>
      <c r="Q1341">
        <v>1</v>
      </c>
      <c r="R1341" t="s">
        <v>5710</v>
      </c>
      <c r="AE1341" t="s">
        <v>3394</v>
      </c>
      <c r="AK1341" t="s">
        <v>3394</v>
      </c>
      <c r="AL1341" t="s">
        <v>3394</v>
      </c>
      <c r="AM1341" t="s">
        <v>3394</v>
      </c>
      <c r="AN1341" t="s">
        <v>3394</v>
      </c>
      <c r="AO1341" t="s">
        <v>3394</v>
      </c>
      <c r="AP1341" t="s">
        <v>3394</v>
      </c>
      <c r="AQ1341" t="s">
        <v>3394</v>
      </c>
      <c r="AR1341" t="s">
        <v>3394</v>
      </c>
      <c r="AS1341" t="s">
        <v>3394</v>
      </c>
      <c r="AT1341" t="s">
        <v>3394</v>
      </c>
      <c r="AU1341" t="s">
        <v>3394</v>
      </c>
      <c r="AV1341" t="s">
        <v>3394</v>
      </c>
      <c r="AW1341" t="s">
        <v>3394</v>
      </c>
      <c r="AX1341" t="s">
        <v>3394</v>
      </c>
      <c r="AZ1341" t="s">
        <v>3394</v>
      </c>
    </row>
    <row r="1342" spans="1:52" x14ac:dyDescent="0.3">
      <c r="A1342" s="1" t="s">
        <v>1332</v>
      </c>
      <c r="B1342" t="s">
        <v>1333</v>
      </c>
      <c r="C1342" t="s">
        <v>310</v>
      </c>
      <c r="D1342" t="s">
        <v>4636</v>
      </c>
      <c r="E1342" t="s">
        <v>1334</v>
      </c>
      <c r="F1342" t="s">
        <v>3393</v>
      </c>
      <c r="G1342" t="s">
        <v>3393</v>
      </c>
      <c r="H1342" t="s">
        <v>3393</v>
      </c>
      <c r="I1342" t="s">
        <v>5874</v>
      </c>
      <c r="J1342" t="s">
        <v>3395</v>
      </c>
      <c r="K1342" t="s">
        <v>3394</v>
      </c>
      <c r="L1342" t="s">
        <v>3396</v>
      </c>
      <c r="M1342" t="s">
        <v>9820</v>
      </c>
      <c r="N1342" t="s">
        <v>9820</v>
      </c>
      <c r="O1342" t="s">
        <v>9820</v>
      </c>
      <c r="P1342" t="s">
        <v>9821</v>
      </c>
      <c r="Q1342">
        <v>1</v>
      </c>
      <c r="R1342" t="s">
        <v>5710</v>
      </c>
      <c r="AE1342" t="s">
        <v>3394</v>
      </c>
      <c r="AK1342" t="s">
        <v>3394</v>
      </c>
      <c r="AL1342" t="s">
        <v>3394</v>
      </c>
      <c r="AM1342" t="s">
        <v>3394</v>
      </c>
      <c r="AN1342" t="s">
        <v>3394</v>
      </c>
      <c r="AO1342" t="s">
        <v>3394</v>
      </c>
      <c r="AP1342" t="s">
        <v>3394</v>
      </c>
      <c r="AQ1342" t="s">
        <v>3394</v>
      </c>
      <c r="AR1342" t="s">
        <v>3394</v>
      </c>
      <c r="AS1342" t="s">
        <v>3394</v>
      </c>
      <c r="AT1342" t="s">
        <v>3394</v>
      </c>
      <c r="AU1342" t="s">
        <v>3394</v>
      </c>
      <c r="AV1342" t="s">
        <v>3394</v>
      </c>
      <c r="AW1342" t="s">
        <v>3394</v>
      </c>
      <c r="AX1342" t="s">
        <v>3394</v>
      </c>
      <c r="AZ1342" t="s">
        <v>3394</v>
      </c>
    </row>
    <row r="1343" spans="1:52" x14ac:dyDescent="0.3">
      <c r="A1343" s="1" t="s">
        <v>1338</v>
      </c>
      <c r="B1343" t="s">
        <v>1339</v>
      </c>
      <c r="C1343" t="s">
        <v>763</v>
      </c>
      <c r="D1343" t="s">
        <v>71</v>
      </c>
      <c r="E1343" t="s">
        <v>1340</v>
      </c>
      <c r="F1343" t="s">
        <v>3393</v>
      </c>
      <c r="G1343" t="s">
        <v>3393</v>
      </c>
      <c r="H1343" t="s">
        <v>3393</v>
      </c>
      <c r="I1343" t="s">
        <v>5875</v>
      </c>
      <c r="J1343" t="s">
        <v>3395</v>
      </c>
      <c r="K1343" t="s">
        <v>3394</v>
      </c>
      <c r="L1343" t="s">
        <v>3396</v>
      </c>
      <c r="M1343" t="s">
        <v>64</v>
      </c>
      <c r="N1343" t="s">
        <v>71</v>
      </c>
      <c r="O1343" t="s">
        <v>9820</v>
      </c>
      <c r="P1343" t="s">
        <v>9821</v>
      </c>
      <c r="Q1343">
        <v>1</v>
      </c>
      <c r="R1343" t="s">
        <v>3397</v>
      </c>
      <c r="AC1343" t="s">
        <v>4345</v>
      </c>
      <c r="AE1343" t="s">
        <v>3394</v>
      </c>
      <c r="AK1343" t="s">
        <v>3394</v>
      </c>
      <c r="AM1343" t="s">
        <v>3394</v>
      </c>
      <c r="AN1343" t="s">
        <v>3394</v>
      </c>
      <c r="AO1343" t="s">
        <v>3394</v>
      </c>
      <c r="AP1343" t="s">
        <v>3394</v>
      </c>
      <c r="AQ1343" t="s">
        <v>3394</v>
      </c>
      <c r="AR1343" t="s">
        <v>3394</v>
      </c>
      <c r="AS1343" t="s">
        <v>3394</v>
      </c>
      <c r="AT1343" t="s">
        <v>3394</v>
      </c>
      <c r="AU1343" t="s">
        <v>3394</v>
      </c>
      <c r="AV1343" t="s">
        <v>3394</v>
      </c>
      <c r="AW1343" t="s">
        <v>3394</v>
      </c>
      <c r="AX1343" t="s">
        <v>3394</v>
      </c>
      <c r="AZ1343" t="s">
        <v>3394</v>
      </c>
    </row>
    <row r="1344" spans="1:52" x14ac:dyDescent="0.3">
      <c r="A1344" s="1" t="s">
        <v>1341</v>
      </c>
      <c r="B1344" t="s">
        <v>1342</v>
      </c>
      <c r="C1344" t="s">
        <v>4891</v>
      </c>
      <c r="D1344" t="s">
        <v>4892</v>
      </c>
      <c r="E1344" t="s">
        <v>1343</v>
      </c>
      <c r="F1344" t="s">
        <v>3393</v>
      </c>
      <c r="G1344" t="s">
        <v>3393</v>
      </c>
      <c r="H1344" t="s">
        <v>3393</v>
      </c>
      <c r="I1344" t="s">
        <v>5876</v>
      </c>
      <c r="J1344" t="s">
        <v>3395</v>
      </c>
      <c r="K1344" t="s">
        <v>3394</v>
      </c>
      <c r="L1344" t="s">
        <v>3396</v>
      </c>
      <c r="M1344" t="s">
        <v>9820</v>
      </c>
      <c r="N1344" t="s">
        <v>9820</v>
      </c>
      <c r="O1344" t="s">
        <v>9820</v>
      </c>
      <c r="P1344" t="s">
        <v>9821</v>
      </c>
      <c r="Q1344">
        <v>1</v>
      </c>
      <c r="R1344" t="s">
        <v>5716</v>
      </c>
      <c r="AE1344" t="s">
        <v>3394</v>
      </c>
      <c r="AK1344" t="s">
        <v>3394</v>
      </c>
      <c r="AL1344" t="s">
        <v>3394</v>
      </c>
      <c r="AM1344" t="s">
        <v>3394</v>
      </c>
      <c r="AN1344" t="s">
        <v>3394</v>
      </c>
      <c r="AO1344" t="s">
        <v>3394</v>
      </c>
      <c r="AP1344" t="s">
        <v>3394</v>
      </c>
      <c r="AQ1344" t="s">
        <v>3394</v>
      </c>
      <c r="AR1344" t="s">
        <v>3394</v>
      </c>
      <c r="AS1344" t="s">
        <v>3394</v>
      </c>
      <c r="AT1344" t="s">
        <v>3394</v>
      </c>
      <c r="AU1344" t="s">
        <v>3394</v>
      </c>
      <c r="AV1344" t="s">
        <v>3394</v>
      </c>
      <c r="AW1344" t="s">
        <v>3394</v>
      </c>
      <c r="AX1344" t="s">
        <v>3394</v>
      </c>
      <c r="AZ1344" t="s">
        <v>3394</v>
      </c>
    </row>
    <row r="1345" spans="1:52" x14ac:dyDescent="0.3">
      <c r="A1345" s="1" t="s">
        <v>1405</v>
      </c>
      <c r="B1345" t="s">
        <v>1406</v>
      </c>
      <c r="C1345" t="s">
        <v>1311</v>
      </c>
      <c r="D1345" t="s">
        <v>5857</v>
      </c>
      <c r="E1345" t="s">
        <v>1407</v>
      </c>
      <c r="F1345" t="s">
        <v>3393</v>
      </c>
      <c r="G1345" t="s">
        <v>3393</v>
      </c>
      <c r="H1345" t="s">
        <v>3393</v>
      </c>
      <c r="I1345" t="s">
        <v>5877</v>
      </c>
      <c r="J1345" t="s">
        <v>3395</v>
      </c>
      <c r="K1345" t="s">
        <v>3394</v>
      </c>
      <c r="L1345" t="s">
        <v>3396</v>
      </c>
      <c r="M1345" t="s">
        <v>9820</v>
      </c>
      <c r="N1345" t="s">
        <v>9820</v>
      </c>
      <c r="O1345" t="s">
        <v>9820</v>
      </c>
      <c r="P1345" t="s">
        <v>9821</v>
      </c>
      <c r="Q1345">
        <v>1</v>
      </c>
      <c r="R1345" t="s">
        <v>3397</v>
      </c>
      <c r="AE1345" t="s">
        <v>3394</v>
      </c>
      <c r="AK1345" t="s">
        <v>3394</v>
      </c>
      <c r="AL1345" t="s">
        <v>3394</v>
      </c>
      <c r="AM1345" t="s">
        <v>3394</v>
      </c>
      <c r="AN1345" t="s">
        <v>3394</v>
      </c>
      <c r="AO1345" t="s">
        <v>3394</v>
      </c>
      <c r="AP1345" t="s">
        <v>3394</v>
      </c>
      <c r="AQ1345" t="s">
        <v>3394</v>
      </c>
      <c r="AR1345" t="s">
        <v>3394</v>
      </c>
      <c r="AS1345" t="s">
        <v>3394</v>
      </c>
      <c r="AT1345" t="s">
        <v>3394</v>
      </c>
      <c r="AU1345" t="s">
        <v>3394</v>
      </c>
      <c r="AV1345" t="s">
        <v>3394</v>
      </c>
      <c r="AW1345" t="s">
        <v>3394</v>
      </c>
      <c r="AX1345" t="s">
        <v>3394</v>
      </c>
      <c r="AZ1345" t="s">
        <v>3394</v>
      </c>
    </row>
    <row r="1346" spans="1:52" x14ac:dyDescent="0.3">
      <c r="A1346" s="1" t="s">
        <v>1408</v>
      </c>
      <c r="B1346" t="s">
        <v>1409</v>
      </c>
      <c r="C1346" t="s">
        <v>1311</v>
      </c>
      <c r="D1346" t="s">
        <v>5857</v>
      </c>
      <c r="E1346" t="s">
        <v>1410</v>
      </c>
      <c r="F1346" t="s">
        <v>3393</v>
      </c>
      <c r="G1346" t="s">
        <v>3393</v>
      </c>
      <c r="H1346" t="s">
        <v>3393</v>
      </c>
      <c r="I1346" t="s">
        <v>5878</v>
      </c>
      <c r="J1346" t="s">
        <v>3395</v>
      </c>
      <c r="K1346" t="s">
        <v>3394</v>
      </c>
      <c r="L1346" t="s">
        <v>3396</v>
      </c>
      <c r="M1346" t="s">
        <v>9820</v>
      </c>
      <c r="N1346" t="s">
        <v>9820</v>
      </c>
      <c r="O1346" t="s">
        <v>9820</v>
      </c>
      <c r="P1346" t="s">
        <v>9821</v>
      </c>
      <c r="Q1346">
        <v>1</v>
      </c>
      <c r="R1346" t="s">
        <v>3397</v>
      </c>
      <c r="AE1346" t="s">
        <v>3394</v>
      </c>
      <c r="AK1346" t="s">
        <v>3394</v>
      </c>
      <c r="AL1346" t="s">
        <v>3394</v>
      </c>
      <c r="AM1346" t="s">
        <v>3394</v>
      </c>
      <c r="AN1346" t="s">
        <v>3394</v>
      </c>
      <c r="AO1346" t="s">
        <v>3394</v>
      </c>
      <c r="AP1346" t="s">
        <v>3394</v>
      </c>
      <c r="AQ1346" t="s">
        <v>3394</v>
      </c>
      <c r="AR1346" t="s">
        <v>3394</v>
      </c>
      <c r="AS1346" t="s">
        <v>3394</v>
      </c>
      <c r="AT1346" t="s">
        <v>3394</v>
      </c>
      <c r="AU1346" t="s">
        <v>3394</v>
      </c>
      <c r="AV1346" t="s">
        <v>3394</v>
      </c>
      <c r="AW1346" t="s">
        <v>3394</v>
      </c>
      <c r="AX1346" t="s">
        <v>3394</v>
      </c>
      <c r="AZ1346" t="s">
        <v>3394</v>
      </c>
    </row>
    <row r="1347" spans="1:52" x14ac:dyDescent="0.3">
      <c r="A1347" s="1" t="s">
        <v>1411</v>
      </c>
      <c r="B1347" t="s">
        <v>1412</v>
      </c>
      <c r="C1347" t="s">
        <v>1311</v>
      </c>
      <c r="D1347" t="s">
        <v>5857</v>
      </c>
      <c r="E1347" t="s">
        <v>1413</v>
      </c>
      <c r="F1347" t="s">
        <v>3393</v>
      </c>
      <c r="G1347" t="s">
        <v>3393</v>
      </c>
      <c r="H1347" t="s">
        <v>3393</v>
      </c>
      <c r="I1347" t="s">
        <v>4538</v>
      </c>
      <c r="J1347" t="s">
        <v>3395</v>
      </c>
      <c r="K1347" t="s">
        <v>3394</v>
      </c>
      <c r="L1347" t="s">
        <v>3396</v>
      </c>
      <c r="M1347" t="s">
        <v>9820</v>
      </c>
      <c r="N1347" t="s">
        <v>9820</v>
      </c>
      <c r="O1347" t="s">
        <v>9820</v>
      </c>
      <c r="P1347" t="s">
        <v>9821</v>
      </c>
      <c r="Q1347">
        <v>1</v>
      </c>
      <c r="R1347" t="s">
        <v>3397</v>
      </c>
      <c r="AE1347" t="s">
        <v>3394</v>
      </c>
      <c r="AK1347" t="s">
        <v>3394</v>
      </c>
      <c r="AL1347" t="s">
        <v>3394</v>
      </c>
      <c r="AM1347" t="s">
        <v>3394</v>
      </c>
      <c r="AN1347" t="s">
        <v>3394</v>
      </c>
      <c r="AO1347" t="s">
        <v>3394</v>
      </c>
      <c r="AP1347" t="s">
        <v>3394</v>
      </c>
      <c r="AQ1347" t="s">
        <v>3394</v>
      </c>
      <c r="AR1347" t="s">
        <v>3394</v>
      </c>
      <c r="AS1347" t="s">
        <v>3394</v>
      </c>
      <c r="AT1347" t="s">
        <v>3394</v>
      </c>
      <c r="AU1347" t="s">
        <v>3394</v>
      </c>
      <c r="AV1347" t="s">
        <v>3394</v>
      </c>
      <c r="AW1347" t="s">
        <v>3394</v>
      </c>
      <c r="AX1347" t="s">
        <v>3394</v>
      </c>
      <c r="AZ1347" t="s">
        <v>3394</v>
      </c>
    </row>
    <row r="1348" spans="1:52" x14ac:dyDescent="0.3">
      <c r="A1348" s="1" t="s">
        <v>1414</v>
      </c>
      <c r="B1348" t="s">
        <v>1415</v>
      </c>
      <c r="C1348" t="s">
        <v>1311</v>
      </c>
      <c r="D1348" t="s">
        <v>5857</v>
      </c>
      <c r="E1348" t="s">
        <v>1416</v>
      </c>
      <c r="F1348" t="s">
        <v>3393</v>
      </c>
      <c r="G1348" t="s">
        <v>3393</v>
      </c>
      <c r="H1348" t="s">
        <v>3393</v>
      </c>
      <c r="I1348" t="s">
        <v>9697</v>
      </c>
      <c r="J1348" t="s">
        <v>3395</v>
      </c>
      <c r="K1348" t="s">
        <v>3394</v>
      </c>
      <c r="L1348" t="s">
        <v>3396</v>
      </c>
      <c r="M1348" t="s">
        <v>9820</v>
      </c>
      <c r="N1348" t="s">
        <v>9820</v>
      </c>
      <c r="O1348" t="s">
        <v>9820</v>
      </c>
      <c r="P1348" t="s">
        <v>9821</v>
      </c>
      <c r="Q1348">
        <v>1</v>
      </c>
      <c r="R1348" t="s">
        <v>3397</v>
      </c>
      <c r="AE1348" t="s">
        <v>3394</v>
      </c>
      <c r="AK1348" t="s">
        <v>3394</v>
      </c>
      <c r="AL1348" t="s">
        <v>3394</v>
      </c>
      <c r="AM1348" t="s">
        <v>3394</v>
      </c>
      <c r="AN1348" t="s">
        <v>3394</v>
      </c>
      <c r="AO1348" t="s">
        <v>3394</v>
      </c>
      <c r="AP1348" t="s">
        <v>3394</v>
      </c>
      <c r="AQ1348" t="s">
        <v>3394</v>
      </c>
      <c r="AR1348" t="s">
        <v>3394</v>
      </c>
      <c r="AS1348" t="s">
        <v>3394</v>
      </c>
      <c r="AT1348" t="s">
        <v>3394</v>
      </c>
      <c r="AU1348" t="s">
        <v>3394</v>
      </c>
      <c r="AV1348" t="s">
        <v>3394</v>
      </c>
      <c r="AW1348" t="s">
        <v>3394</v>
      </c>
      <c r="AX1348" t="s">
        <v>3394</v>
      </c>
      <c r="AZ1348" t="s">
        <v>3394</v>
      </c>
    </row>
    <row r="1349" spans="1:52" x14ac:dyDescent="0.3">
      <c r="A1349" s="1" t="s">
        <v>1417</v>
      </c>
      <c r="B1349" t="s">
        <v>1418</v>
      </c>
      <c r="C1349" t="s">
        <v>1311</v>
      </c>
      <c r="D1349" t="s">
        <v>5857</v>
      </c>
      <c r="E1349" t="s">
        <v>1419</v>
      </c>
      <c r="F1349" t="s">
        <v>3393</v>
      </c>
      <c r="G1349" t="s">
        <v>3393</v>
      </c>
      <c r="H1349" t="s">
        <v>3393</v>
      </c>
      <c r="I1349" t="s">
        <v>5879</v>
      </c>
      <c r="J1349" t="s">
        <v>3395</v>
      </c>
      <c r="K1349" t="s">
        <v>3394</v>
      </c>
      <c r="L1349" t="s">
        <v>3396</v>
      </c>
      <c r="M1349" t="s">
        <v>9820</v>
      </c>
      <c r="N1349" t="s">
        <v>9820</v>
      </c>
      <c r="O1349" t="s">
        <v>9820</v>
      </c>
      <c r="P1349" t="s">
        <v>9821</v>
      </c>
      <c r="Q1349">
        <v>1</v>
      </c>
      <c r="R1349" t="s">
        <v>3397</v>
      </c>
      <c r="AE1349" t="s">
        <v>3394</v>
      </c>
      <c r="AK1349" t="s">
        <v>3394</v>
      </c>
      <c r="AL1349" t="s">
        <v>3394</v>
      </c>
      <c r="AM1349" t="s">
        <v>3394</v>
      </c>
      <c r="AN1349" t="s">
        <v>3394</v>
      </c>
      <c r="AO1349" t="s">
        <v>3394</v>
      </c>
      <c r="AP1349" t="s">
        <v>3394</v>
      </c>
      <c r="AQ1349" t="s">
        <v>3394</v>
      </c>
      <c r="AR1349" t="s">
        <v>3394</v>
      </c>
      <c r="AS1349" t="s">
        <v>3394</v>
      </c>
      <c r="AT1349" t="s">
        <v>3394</v>
      </c>
      <c r="AU1349" t="s">
        <v>3394</v>
      </c>
      <c r="AV1349" t="s">
        <v>3394</v>
      </c>
      <c r="AW1349" t="s">
        <v>3394</v>
      </c>
      <c r="AX1349" t="s">
        <v>3394</v>
      </c>
      <c r="AZ1349" t="s">
        <v>3394</v>
      </c>
    </row>
    <row r="1350" spans="1:52" x14ac:dyDescent="0.3">
      <c r="A1350" s="1" t="s">
        <v>1420</v>
      </c>
      <c r="B1350" t="s">
        <v>1421</v>
      </c>
      <c r="C1350" t="s">
        <v>1311</v>
      </c>
      <c r="D1350" t="s">
        <v>5857</v>
      </c>
      <c r="E1350" t="s">
        <v>1422</v>
      </c>
      <c r="F1350" t="s">
        <v>3393</v>
      </c>
      <c r="G1350" t="s">
        <v>3393</v>
      </c>
      <c r="H1350" t="s">
        <v>3393</v>
      </c>
      <c r="I1350" t="s">
        <v>5880</v>
      </c>
      <c r="J1350" t="s">
        <v>3395</v>
      </c>
      <c r="K1350" t="s">
        <v>3394</v>
      </c>
      <c r="L1350" t="s">
        <v>3396</v>
      </c>
      <c r="M1350" t="s">
        <v>9820</v>
      </c>
      <c r="N1350" t="s">
        <v>9820</v>
      </c>
      <c r="O1350" t="s">
        <v>9820</v>
      </c>
      <c r="P1350" t="s">
        <v>9821</v>
      </c>
      <c r="Q1350">
        <v>1</v>
      </c>
      <c r="R1350" t="s">
        <v>3397</v>
      </c>
      <c r="AE1350" t="s">
        <v>3394</v>
      </c>
      <c r="AK1350" t="s">
        <v>3394</v>
      </c>
      <c r="AL1350" t="s">
        <v>3394</v>
      </c>
      <c r="AM1350" t="s">
        <v>3394</v>
      </c>
      <c r="AN1350" t="s">
        <v>3394</v>
      </c>
      <c r="AO1350" t="s">
        <v>3394</v>
      </c>
      <c r="AP1350" t="s">
        <v>3394</v>
      </c>
      <c r="AQ1350" t="s">
        <v>3394</v>
      </c>
      <c r="AR1350" t="s">
        <v>3394</v>
      </c>
      <c r="AS1350" t="s">
        <v>3394</v>
      </c>
      <c r="AT1350" t="s">
        <v>3394</v>
      </c>
      <c r="AU1350" t="s">
        <v>3394</v>
      </c>
      <c r="AV1350" t="s">
        <v>3394</v>
      </c>
      <c r="AW1350" t="s">
        <v>3394</v>
      </c>
      <c r="AX1350" t="s">
        <v>3394</v>
      </c>
      <c r="AZ1350" t="s">
        <v>3394</v>
      </c>
    </row>
    <row r="1351" spans="1:52" x14ac:dyDescent="0.3">
      <c r="A1351" s="1" t="s">
        <v>1423</v>
      </c>
      <c r="B1351" t="s">
        <v>1424</v>
      </c>
      <c r="C1351" t="s">
        <v>1311</v>
      </c>
      <c r="D1351" t="s">
        <v>5857</v>
      </c>
      <c r="E1351" t="s">
        <v>1425</v>
      </c>
      <c r="F1351" t="s">
        <v>3393</v>
      </c>
      <c r="G1351" t="s">
        <v>3393</v>
      </c>
      <c r="H1351" t="s">
        <v>3393</v>
      </c>
      <c r="I1351" t="s">
        <v>5881</v>
      </c>
      <c r="J1351" t="s">
        <v>3395</v>
      </c>
      <c r="K1351" t="s">
        <v>3394</v>
      </c>
      <c r="L1351" t="s">
        <v>3396</v>
      </c>
      <c r="M1351" t="s">
        <v>9820</v>
      </c>
      <c r="N1351" t="s">
        <v>9820</v>
      </c>
      <c r="O1351" t="s">
        <v>9820</v>
      </c>
      <c r="P1351" t="s">
        <v>9821</v>
      </c>
      <c r="Q1351">
        <v>1</v>
      </c>
      <c r="R1351" t="s">
        <v>3397</v>
      </c>
      <c r="AE1351" t="s">
        <v>3394</v>
      </c>
      <c r="AK1351" t="s">
        <v>3394</v>
      </c>
      <c r="AL1351" t="s">
        <v>3394</v>
      </c>
      <c r="AM1351" t="s">
        <v>3394</v>
      </c>
      <c r="AN1351" t="s">
        <v>3394</v>
      </c>
      <c r="AO1351" t="s">
        <v>3394</v>
      </c>
      <c r="AP1351" t="s">
        <v>3394</v>
      </c>
      <c r="AQ1351" t="s">
        <v>3394</v>
      </c>
      <c r="AR1351" t="s">
        <v>3394</v>
      </c>
      <c r="AS1351" t="s">
        <v>3394</v>
      </c>
      <c r="AT1351" t="s">
        <v>3394</v>
      </c>
      <c r="AU1351" t="s">
        <v>3394</v>
      </c>
      <c r="AV1351" t="s">
        <v>3394</v>
      </c>
      <c r="AW1351" t="s">
        <v>3394</v>
      </c>
      <c r="AX1351" t="s">
        <v>3394</v>
      </c>
      <c r="AZ1351" t="s">
        <v>3394</v>
      </c>
    </row>
    <row r="1352" spans="1:52" x14ac:dyDescent="0.3">
      <c r="A1352" s="1" t="s">
        <v>1451</v>
      </c>
      <c r="B1352" t="s">
        <v>1452</v>
      </c>
      <c r="C1352" t="s">
        <v>380</v>
      </c>
      <c r="D1352" t="s">
        <v>4528</v>
      </c>
      <c r="E1352" t="s">
        <v>1453</v>
      </c>
      <c r="F1352" t="s">
        <v>3393</v>
      </c>
      <c r="G1352" t="s">
        <v>3394</v>
      </c>
      <c r="H1352" t="s">
        <v>3393</v>
      </c>
      <c r="I1352" t="s">
        <v>5882</v>
      </c>
      <c r="J1352" t="s">
        <v>3395</v>
      </c>
      <c r="K1352" t="s">
        <v>3394</v>
      </c>
      <c r="L1352" t="s">
        <v>3396</v>
      </c>
      <c r="M1352" t="s">
        <v>9820</v>
      </c>
      <c r="N1352" t="s">
        <v>9820</v>
      </c>
      <c r="O1352" t="s">
        <v>9820</v>
      </c>
      <c r="P1352" t="s">
        <v>9821</v>
      </c>
      <c r="Q1352">
        <v>1</v>
      </c>
      <c r="R1352" t="s">
        <v>3397</v>
      </c>
      <c r="AC1352" t="s">
        <v>4345</v>
      </c>
      <c r="AE1352" t="s">
        <v>3394</v>
      </c>
      <c r="AK1352" t="s">
        <v>3394</v>
      </c>
      <c r="AM1352" t="s">
        <v>3394</v>
      </c>
      <c r="AN1352" t="s">
        <v>3394</v>
      </c>
      <c r="AO1352" t="s">
        <v>3394</v>
      </c>
      <c r="AP1352" t="s">
        <v>3394</v>
      </c>
      <c r="AQ1352" t="s">
        <v>3394</v>
      </c>
      <c r="AR1352" t="s">
        <v>3394</v>
      </c>
      <c r="AS1352" t="s">
        <v>3394</v>
      </c>
      <c r="AT1352" t="s">
        <v>3394</v>
      </c>
      <c r="AU1352" t="s">
        <v>3394</v>
      </c>
      <c r="AV1352" t="s">
        <v>3394</v>
      </c>
      <c r="AW1352" t="s">
        <v>3394</v>
      </c>
      <c r="AX1352" t="s">
        <v>3394</v>
      </c>
      <c r="AZ1352" t="s">
        <v>3394</v>
      </c>
    </row>
    <row r="1353" spans="1:52" x14ac:dyDescent="0.3">
      <c r="A1353" s="1" t="s">
        <v>1484</v>
      </c>
      <c r="B1353" t="s">
        <v>1485</v>
      </c>
      <c r="C1353" t="s">
        <v>380</v>
      </c>
      <c r="D1353" t="s">
        <v>4528</v>
      </c>
      <c r="E1353" t="s">
        <v>1486</v>
      </c>
      <c r="F1353" t="s">
        <v>3393</v>
      </c>
      <c r="G1353" t="s">
        <v>3393</v>
      </c>
      <c r="H1353" t="s">
        <v>3393</v>
      </c>
      <c r="I1353" t="s">
        <v>5883</v>
      </c>
      <c r="J1353" t="s">
        <v>3395</v>
      </c>
      <c r="K1353" t="s">
        <v>3394</v>
      </c>
      <c r="L1353" t="s">
        <v>3396</v>
      </c>
      <c r="M1353" t="s">
        <v>9820</v>
      </c>
      <c r="N1353" t="s">
        <v>9820</v>
      </c>
      <c r="O1353" t="s">
        <v>9820</v>
      </c>
      <c r="P1353" t="s">
        <v>9821</v>
      </c>
      <c r="Q1353">
        <v>1</v>
      </c>
      <c r="R1353" t="s">
        <v>3397</v>
      </c>
      <c r="AC1353" t="s">
        <v>4345</v>
      </c>
      <c r="AE1353" t="s">
        <v>3394</v>
      </c>
      <c r="AK1353" t="s">
        <v>3394</v>
      </c>
      <c r="AM1353" t="s">
        <v>3394</v>
      </c>
      <c r="AN1353" t="s">
        <v>3394</v>
      </c>
      <c r="AO1353" t="s">
        <v>3394</v>
      </c>
      <c r="AP1353" t="s">
        <v>3394</v>
      </c>
      <c r="AQ1353" t="s">
        <v>3394</v>
      </c>
      <c r="AR1353" t="s">
        <v>3394</v>
      </c>
      <c r="AS1353" t="s">
        <v>3394</v>
      </c>
      <c r="AT1353" t="s">
        <v>3394</v>
      </c>
      <c r="AU1353" t="s">
        <v>3394</v>
      </c>
      <c r="AV1353" t="s">
        <v>3394</v>
      </c>
      <c r="AW1353" t="s">
        <v>3394</v>
      </c>
      <c r="AX1353" t="s">
        <v>3394</v>
      </c>
      <c r="AZ1353" t="s">
        <v>3394</v>
      </c>
    </row>
    <row r="1354" spans="1:52" x14ac:dyDescent="0.3">
      <c r="A1354" s="1" t="s">
        <v>1517</v>
      </c>
      <c r="B1354" t="s">
        <v>1518</v>
      </c>
      <c r="C1354" t="s">
        <v>5056</v>
      </c>
      <c r="D1354" t="s">
        <v>5057</v>
      </c>
      <c r="E1354" t="s">
        <v>1519</v>
      </c>
      <c r="F1354" t="s">
        <v>3393</v>
      </c>
      <c r="G1354" t="s">
        <v>3394</v>
      </c>
      <c r="H1354" t="s">
        <v>3393</v>
      </c>
      <c r="I1354" t="s">
        <v>5884</v>
      </c>
      <c r="J1354" t="s">
        <v>3395</v>
      </c>
      <c r="K1354" t="s">
        <v>3394</v>
      </c>
      <c r="L1354" t="s">
        <v>3396</v>
      </c>
      <c r="M1354" t="s">
        <v>9820</v>
      </c>
      <c r="N1354" t="s">
        <v>9820</v>
      </c>
      <c r="O1354" t="s">
        <v>9820</v>
      </c>
      <c r="P1354" t="s">
        <v>9821</v>
      </c>
      <c r="Q1354">
        <v>1</v>
      </c>
      <c r="R1354" t="s">
        <v>3397</v>
      </c>
      <c r="AC1354" t="s">
        <v>4345</v>
      </c>
      <c r="AE1354" t="s">
        <v>3394</v>
      </c>
      <c r="AK1354" t="s">
        <v>3394</v>
      </c>
      <c r="AM1354" t="s">
        <v>3394</v>
      </c>
      <c r="AN1354" t="s">
        <v>3394</v>
      </c>
      <c r="AO1354" t="s">
        <v>3394</v>
      </c>
      <c r="AP1354" t="s">
        <v>3394</v>
      </c>
      <c r="AQ1354" t="s">
        <v>3394</v>
      </c>
      <c r="AR1354" t="s">
        <v>3394</v>
      </c>
      <c r="AS1354" t="s">
        <v>3394</v>
      </c>
      <c r="AT1354" t="s">
        <v>3394</v>
      </c>
      <c r="AU1354" t="s">
        <v>3394</v>
      </c>
      <c r="AV1354" t="s">
        <v>3394</v>
      </c>
      <c r="AW1354" t="s">
        <v>3394</v>
      </c>
      <c r="AX1354" t="s">
        <v>3394</v>
      </c>
      <c r="AZ1354" t="s">
        <v>3394</v>
      </c>
    </row>
    <row r="1355" spans="1:52" x14ac:dyDescent="0.3">
      <c r="A1355" s="1" t="s">
        <v>1550</v>
      </c>
      <c r="B1355" t="s">
        <v>1551</v>
      </c>
      <c r="C1355" t="s">
        <v>5056</v>
      </c>
      <c r="D1355" t="s">
        <v>5057</v>
      </c>
      <c r="E1355" t="s">
        <v>1552</v>
      </c>
      <c r="F1355" t="s">
        <v>3393</v>
      </c>
      <c r="G1355" t="s">
        <v>3394</v>
      </c>
      <c r="H1355" t="s">
        <v>3393</v>
      </c>
      <c r="I1355" t="s">
        <v>5885</v>
      </c>
      <c r="J1355" t="s">
        <v>3395</v>
      </c>
      <c r="K1355" t="s">
        <v>3394</v>
      </c>
      <c r="L1355" t="s">
        <v>3396</v>
      </c>
      <c r="M1355" t="s">
        <v>9820</v>
      </c>
      <c r="N1355" t="s">
        <v>9820</v>
      </c>
      <c r="O1355" t="s">
        <v>9820</v>
      </c>
      <c r="P1355" t="s">
        <v>9821</v>
      </c>
      <c r="Q1355">
        <v>1</v>
      </c>
      <c r="R1355" t="s">
        <v>5886</v>
      </c>
      <c r="AC1355" t="s">
        <v>4345</v>
      </c>
      <c r="AE1355" t="s">
        <v>3394</v>
      </c>
      <c r="AK1355" t="s">
        <v>3394</v>
      </c>
      <c r="AM1355" t="s">
        <v>3394</v>
      </c>
      <c r="AN1355" t="s">
        <v>3394</v>
      </c>
      <c r="AO1355" t="s">
        <v>3394</v>
      </c>
      <c r="AP1355" t="s">
        <v>3394</v>
      </c>
      <c r="AQ1355" t="s">
        <v>3394</v>
      </c>
      <c r="AR1355" t="s">
        <v>3394</v>
      </c>
      <c r="AS1355" t="s">
        <v>3394</v>
      </c>
      <c r="AT1355" t="s">
        <v>3394</v>
      </c>
      <c r="AU1355" t="s">
        <v>3394</v>
      </c>
      <c r="AV1355" t="s">
        <v>3394</v>
      </c>
      <c r="AW1355" t="s">
        <v>3394</v>
      </c>
      <c r="AX1355" t="s">
        <v>3394</v>
      </c>
      <c r="AZ1355" t="s">
        <v>3394</v>
      </c>
    </row>
    <row r="1356" spans="1:52" x14ac:dyDescent="0.3">
      <c r="A1356" s="1" t="s">
        <v>1565</v>
      </c>
      <c r="B1356" t="s">
        <v>1566</v>
      </c>
      <c r="C1356" t="s">
        <v>719</v>
      </c>
      <c r="D1356" t="s">
        <v>68</v>
      </c>
      <c r="E1356" t="s">
        <v>1567</v>
      </c>
      <c r="F1356" t="s">
        <v>3393</v>
      </c>
      <c r="G1356" t="s">
        <v>3393</v>
      </c>
      <c r="H1356" t="s">
        <v>3393</v>
      </c>
      <c r="I1356" t="s">
        <v>3395</v>
      </c>
      <c r="J1356" t="s">
        <v>3395</v>
      </c>
      <c r="K1356" t="s">
        <v>3394</v>
      </c>
      <c r="L1356" t="s">
        <v>3396</v>
      </c>
      <c r="M1356" t="s">
        <v>9820</v>
      </c>
      <c r="N1356" t="s">
        <v>9820</v>
      </c>
      <c r="O1356" t="s">
        <v>9820</v>
      </c>
      <c r="P1356" t="s">
        <v>9821</v>
      </c>
      <c r="Q1356">
        <v>1</v>
      </c>
      <c r="R1356" t="s">
        <v>5887</v>
      </c>
      <c r="AE1356" t="s">
        <v>3394</v>
      </c>
      <c r="AK1356" t="s">
        <v>3394</v>
      </c>
      <c r="AL1356" t="s">
        <v>3394</v>
      </c>
      <c r="AM1356" t="s">
        <v>3394</v>
      </c>
      <c r="AN1356" t="s">
        <v>3394</v>
      </c>
      <c r="AO1356" t="s">
        <v>3394</v>
      </c>
      <c r="AP1356" t="s">
        <v>3394</v>
      </c>
      <c r="AQ1356" t="s">
        <v>3394</v>
      </c>
      <c r="AR1356" t="s">
        <v>3394</v>
      </c>
      <c r="AS1356" t="s">
        <v>3394</v>
      </c>
      <c r="AT1356" t="s">
        <v>3394</v>
      </c>
      <c r="AU1356" t="s">
        <v>3394</v>
      </c>
      <c r="AV1356" t="s">
        <v>3394</v>
      </c>
      <c r="AW1356" t="s">
        <v>3394</v>
      </c>
      <c r="AX1356" t="s">
        <v>3394</v>
      </c>
      <c r="AZ1356" t="s">
        <v>3394</v>
      </c>
    </row>
    <row r="1357" spans="1:52" x14ac:dyDescent="0.3">
      <c r="A1357" s="1" t="s">
        <v>1569</v>
      </c>
      <c r="B1357" t="s">
        <v>1570</v>
      </c>
      <c r="C1357" t="s">
        <v>448</v>
      </c>
      <c r="D1357" t="s">
        <v>73</v>
      </c>
      <c r="E1357" t="s">
        <v>1571</v>
      </c>
      <c r="F1357" t="s">
        <v>3393</v>
      </c>
      <c r="G1357" t="s">
        <v>3393</v>
      </c>
      <c r="H1357" t="s">
        <v>3393</v>
      </c>
      <c r="I1357" t="s">
        <v>10604</v>
      </c>
      <c r="J1357" t="s">
        <v>3395</v>
      </c>
      <c r="K1357" t="s">
        <v>4342</v>
      </c>
      <c r="L1357" t="s">
        <v>3965</v>
      </c>
      <c r="M1357" t="s">
        <v>11381</v>
      </c>
      <c r="N1357" t="s">
        <v>11382</v>
      </c>
      <c r="O1357" t="s">
        <v>9836</v>
      </c>
      <c r="P1357" t="s">
        <v>9821</v>
      </c>
      <c r="Q1357">
        <v>6</v>
      </c>
      <c r="R1357" t="s">
        <v>3397</v>
      </c>
      <c r="AE1357" t="s">
        <v>3394</v>
      </c>
      <c r="AK1357" t="s">
        <v>3394</v>
      </c>
      <c r="AL1357" t="s">
        <v>3394</v>
      </c>
      <c r="AM1357" t="s">
        <v>3394</v>
      </c>
      <c r="AN1357" t="s">
        <v>3394</v>
      </c>
      <c r="AO1357" t="s">
        <v>3394</v>
      </c>
      <c r="AP1357" t="s">
        <v>3394</v>
      </c>
      <c r="AQ1357" t="s">
        <v>3394</v>
      </c>
      <c r="AR1357" t="s">
        <v>3394</v>
      </c>
      <c r="AS1357" t="s">
        <v>3394</v>
      </c>
      <c r="AT1357" t="s">
        <v>3394</v>
      </c>
      <c r="AU1357" t="s">
        <v>3394</v>
      </c>
      <c r="AV1357" t="s">
        <v>3394</v>
      </c>
      <c r="AW1357" t="s">
        <v>3394</v>
      </c>
      <c r="AX1357" t="s">
        <v>3394</v>
      </c>
      <c r="AZ1357" t="s">
        <v>3394</v>
      </c>
    </row>
    <row r="1358" spans="1:52" x14ac:dyDescent="0.3">
      <c r="A1358" s="1" t="s">
        <v>1606</v>
      </c>
      <c r="B1358" t="s">
        <v>1607</v>
      </c>
      <c r="C1358" t="s">
        <v>448</v>
      </c>
      <c r="D1358" t="s">
        <v>73</v>
      </c>
      <c r="E1358" t="s">
        <v>1608</v>
      </c>
      <c r="F1358" t="s">
        <v>3393</v>
      </c>
      <c r="G1358" t="s">
        <v>3393</v>
      </c>
      <c r="H1358" t="s">
        <v>3393</v>
      </c>
      <c r="I1358" t="s">
        <v>5743</v>
      </c>
      <c r="J1358" t="s">
        <v>3395</v>
      </c>
      <c r="K1358" t="s">
        <v>4342</v>
      </c>
      <c r="L1358" t="s">
        <v>3965</v>
      </c>
      <c r="M1358" t="s">
        <v>11381</v>
      </c>
      <c r="N1358" t="s">
        <v>11382</v>
      </c>
      <c r="O1358" t="s">
        <v>9820</v>
      </c>
      <c r="P1358" t="s">
        <v>9821</v>
      </c>
      <c r="Q1358">
        <v>6</v>
      </c>
      <c r="R1358" t="s">
        <v>3397</v>
      </c>
      <c r="AE1358" t="s">
        <v>3394</v>
      </c>
      <c r="AK1358" t="s">
        <v>3394</v>
      </c>
      <c r="AL1358" t="s">
        <v>3394</v>
      </c>
      <c r="AM1358" t="s">
        <v>3394</v>
      </c>
      <c r="AN1358" t="s">
        <v>3394</v>
      </c>
      <c r="AO1358" t="s">
        <v>3394</v>
      </c>
      <c r="AP1358" t="s">
        <v>3394</v>
      </c>
      <c r="AQ1358" t="s">
        <v>3394</v>
      </c>
      <c r="AR1358" t="s">
        <v>3394</v>
      </c>
      <c r="AS1358" t="s">
        <v>3394</v>
      </c>
      <c r="AT1358" t="s">
        <v>3394</v>
      </c>
      <c r="AU1358" t="s">
        <v>3394</v>
      </c>
      <c r="AV1358" t="s">
        <v>3394</v>
      </c>
      <c r="AW1358" t="s">
        <v>3394</v>
      </c>
      <c r="AX1358" t="s">
        <v>3394</v>
      </c>
      <c r="AZ1358" t="s">
        <v>3394</v>
      </c>
    </row>
    <row r="1359" spans="1:52" x14ac:dyDescent="0.3">
      <c r="A1359" s="1" t="s">
        <v>1647</v>
      </c>
      <c r="B1359" t="s">
        <v>1648</v>
      </c>
      <c r="C1359" t="s">
        <v>4310</v>
      </c>
      <c r="D1359" t="s">
        <v>4311</v>
      </c>
      <c r="E1359" t="s">
        <v>1649</v>
      </c>
      <c r="F1359" t="s">
        <v>3393</v>
      </c>
      <c r="G1359" t="s">
        <v>3394</v>
      </c>
      <c r="H1359" t="s">
        <v>3393</v>
      </c>
      <c r="I1359" t="s">
        <v>5744</v>
      </c>
      <c r="J1359" t="s">
        <v>3395</v>
      </c>
      <c r="K1359" t="s">
        <v>3394</v>
      </c>
      <c r="L1359" t="s">
        <v>3396</v>
      </c>
      <c r="M1359" t="s">
        <v>9820</v>
      </c>
      <c r="N1359" t="s">
        <v>9820</v>
      </c>
      <c r="O1359" t="s">
        <v>9820</v>
      </c>
      <c r="P1359" t="s">
        <v>9821</v>
      </c>
      <c r="Q1359">
        <v>0</v>
      </c>
      <c r="R1359" t="s">
        <v>3397</v>
      </c>
      <c r="AC1359" t="s">
        <v>4345</v>
      </c>
      <c r="AE1359" t="s">
        <v>3394</v>
      </c>
      <c r="AK1359" t="s">
        <v>3394</v>
      </c>
      <c r="AM1359" t="s">
        <v>3394</v>
      </c>
      <c r="AN1359" t="s">
        <v>3394</v>
      </c>
      <c r="AO1359" t="s">
        <v>3394</v>
      </c>
      <c r="AP1359" t="s">
        <v>3394</v>
      </c>
      <c r="AQ1359" t="s">
        <v>3394</v>
      </c>
      <c r="AR1359" t="s">
        <v>3394</v>
      </c>
      <c r="AS1359" t="s">
        <v>3394</v>
      </c>
      <c r="AT1359" t="s">
        <v>3394</v>
      </c>
      <c r="AU1359" t="s">
        <v>3394</v>
      </c>
      <c r="AV1359" t="s">
        <v>3394</v>
      </c>
      <c r="AW1359" t="s">
        <v>3394</v>
      </c>
      <c r="AX1359" t="s">
        <v>3394</v>
      </c>
      <c r="AZ1359" t="s">
        <v>3394</v>
      </c>
    </row>
    <row r="1360" spans="1:52" x14ac:dyDescent="0.3">
      <c r="A1360" s="1" t="s">
        <v>9905</v>
      </c>
      <c r="B1360" t="s">
        <v>10336</v>
      </c>
      <c r="C1360" t="s">
        <v>686</v>
      </c>
      <c r="D1360" t="s">
        <v>5832</v>
      </c>
      <c r="E1360" t="s">
        <v>9906</v>
      </c>
      <c r="F1360" t="s">
        <v>3394</v>
      </c>
      <c r="G1360" t="s">
        <v>3393</v>
      </c>
      <c r="H1360" t="s">
        <v>3393</v>
      </c>
      <c r="I1360" t="s">
        <v>11989</v>
      </c>
      <c r="J1360" t="s">
        <v>3395</v>
      </c>
      <c r="K1360" t="s">
        <v>4342</v>
      </c>
      <c r="L1360" t="s">
        <v>3396</v>
      </c>
      <c r="M1360" t="s">
        <v>11383</v>
      </c>
      <c r="N1360" t="s">
        <v>11384</v>
      </c>
      <c r="O1360" t="s">
        <v>9836</v>
      </c>
      <c r="P1360" t="s">
        <v>9842</v>
      </c>
      <c r="Q1360">
        <v>30</v>
      </c>
      <c r="R1360" t="s">
        <v>5829</v>
      </c>
      <c r="AE1360" t="s">
        <v>3394</v>
      </c>
      <c r="AK1360" t="s">
        <v>3394</v>
      </c>
      <c r="AL1360" t="s">
        <v>3394</v>
      </c>
      <c r="AM1360" t="s">
        <v>3394</v>
      </c>
      <c r="AN1360" t="s">
        <v>3394</v>
      </c>
      <c r="AO1360" t="s">
        <v>3394</v>
      </c>
      <c r="AP1360" t="s">
        <v>3394</v>
      </c>
      <c r="AQ1360" t="s">
        <v>3394</v>
      </c>
      <c r="AR1360" t="s">
        <v>3394</v>
      </c>
      <c r="AS1360" t="s">
        <v>3394</v>
      </c>
      <c r="AT1360" t="s">
        <v>3394</v>
      </c>
      <c r="AU1360" t="s">
        <v>3394</v>
      </c>
      <c r="AV1360" t="s">
        <v>3394</v>
      </c>
      <c r="AW1360" t="s">
        <v>3394</v>
      </c>
      <c r="AX1360" t="s">
        <v>3394</v>
      </c>
      <c r="AZ1360" t="s">
        <v>3394</v>
      </c>
    </row>
    <row r="1361" spans="1:52" x14ac:dyDescent="0.3">
      <c r="A1361" s="1" t="s">
        <v>9911</v>
      </c>
      <c r="B1361" t="s">
        <v>1306</v>
      </c>
      <c r="C1361" t="s">
        <v>660</v>
      </c>
      <c r="D1361" t="s">
        <v>4833</v>
      </c>
      <c r="E1361" t="s">
        <v>9912</v>
      </c>
      <c r="F1361" t="s">
        <v>3393</v>
      </c>
      <c r="G1361" t="s">
        <v>3393</v>
      </c>
      <c r="H1361" t="s">
        <v>3393</v>
      </c>
      <c r="I1361" t="s">
        <v>10610</v>
      </c>
      <c r="J1361" t="s">
        <v>3395</v>
      </c>
      <c r="K1361" t="s">
        <v>4342</v>
      </c>
      <c r="L1361" t="s">
        <v>3396</v>
      </c>
      <c r="M1361" t="s">
        <v>11385</v>
      </c>
      <c r="N1361" t="s">
        <v>11386</v>
      </c>
      <c r="O1361" t="s">
        <v>9836</v>
      </c>
      <c r="P1361" t="s">
        <v>9842</v>
      </c>
      <c r="Q1361">
        <v>10</v>
      </c>
      <c r="R1361" t="s">
        <v>5716</v>
      </c>
      <c r="AE1361" t="s">
        <v>3394</v>
      </c>
      <c r="AK1361" t="s">
        <v>3394</v>
      </c>
      <c r="AL1361" t="s">
        <v>3394</v>
      </c>
      <c r="AM1361" t="s">
        <v>3394</v>
      </c>
      <c r="AN1361" t="s">
        <v>3394</v>
      </c>
      <c r="AO1361" t="s">
        <v>3394</v>
      </c>
      <c r="AP1361" t="s">
        <v>3394</v>
      </c>
      <c r="AQ1361" t="s">
        <v>3394</v>
      </c>
      <c r="AR1361" t="s">
        <v>3394</v>
      </c>
      <c r="AS1361" t="s">
        <v>3394</v>
      </c>
      <c r="AT1361" t="s">
        <v>3394</v>
      </c>
      <c r="AU1361" t="s">
        <v>3394</v>
      </c>
      <c r="AV1361" t="s">
        <v>3394</v>
      </c>
      <c r="AW1361" t="s">
        <v>3394</v>
      </c>
      <c r="AX1361" t="s">
        <v>3394</v>
      </c>
      <c r="AZ1361" t="s">
        <v>3394</v>
      </c>
    </row>
    <row r="1362" spans="1:52" x14ac:dyDescent="0.3">
      <c r="A1362" s="1" t="s">
        <v>9913</v>
      </c>
      <c r="B1362" t="s">
        <v>9914</v>
      </c>
      <c r="C1362" t="s">
        <v>660</v>
      </c>
      <c r="D1362" t="s">
        <v>4833</v>
      </c>
      <c r="E1362" t="s">
        <v>9915</v>
      </c>
      <c r="F1362" t="s">
        <v>3393</v>
      </c>
      <c r="G1362" t="s">
        <v>3393</v>
      </c>
      <c r="H1362" t="s">
        <v>3393</v>
      </c>
      <c r="I1362" t="s">
        <v>10611</v>
      </c>
      <c r="J1362" t="s">
        <v>3395</v>
      </c>
      <c r="K1362" t="s">
        <v>4342</v>
      </c>
      <c r="L1362" t="s">
        <v>3396</v>
      </c>
      <c r="M1362" t="s">
        <v>11385</v>
      </c>
      <c r="N1362" t="s">
        <v>11386</v>
      </c>
      <c r="O1362" t="s">
        <v>9836</v>
      </c>
      <c r="P1362" t="s">
        <v>9842</v>
      </c>
      <c r="Q1362">
        <v>10</v>
      </c>
      <c r="R1362" t="s">
        <v>9916</v>
      </c>
      <c r="AE1362" t="s">
        <v>3394</v>
      </c>
      <c r="AK1362" t="s">
        <v>3394</v>
      </c>
      <c r="AL1362" t="s">
        <v>3394</v>
      </c>
      <c r="AM1362" t="s">
        <v>3394</v>
      </c>
      <c r="AN1362" t="s">
        <v>3394</v>
      </c>
      <c r="AO1362" t="s">
        <v>3394</v>
      </c>
      <c r="AP1362" t="s">
        <v>3394</v>
      </c>
      <c r="AQ1362" t="s">
        <v>3394</v>
      </c>
      <c r="AR1362" t="s">
        <v>3394</v>
      </c>
      <c r="AS1362" t="s">
        <v>3394</v>
      </c>
      <c r="AT1362" t="s">
        <v>3394</v>
      </c>
      <c r="AU1362" t="s">
        <v>3394</v>
      </c>
      <c r="AV1362" t="s">
        <v>3394</v>
      </c>
      <c r="AW1362" t="s">
        <v>3394</v>
      </c>
      <c r="AX1362" t="s">
        <v>3394</v>
      </c>
      <c r="AZ1362" t="s">
        <v>3394</v>
      </c>
    </row>
    <row r="1363" spans="1:52" x14ac:dyDescent="0.3">
      <c r="A1363" s="1" t="s">
        <v>9917</v>
      </c>
      <c r="B1363" t="s">
        <v>9918</v>
      </c>
      <c r="C1363" t="s">
        <v>660</v>
      </c>
      <c r="D1363" t="s">
        <v>4833</v>
      </c>
      <c r="E1363" t="s">
        <v>9919</v>
      </c>
      <c r="F1363" t="s">
        <v>3393</v>
      </c>
      <c r="G1363" t="s">
        <v>3393</v>
      </c>
      <c r="H1363" t="s">
        <v>3393</v>
      </c>
      <c r="I1363" t="s">
        <v>10612</v>
      </c>
      <c r="J1363" t="s">
        <v>3395</v>
      </c>
      <c r="K1363" t="s">
        <v>4342</v>
      </c>
      <c r="L1363" t="s">
        <v>3396</v>
      </c>
      <c r="M1363" t="s">
        <v>11385</v>
      </c>
      <c r="N1363" t="s">
        <v>11386</v>
      </c>
      <c r="O1363" t="s">
        <v>9836</v>
      </c>
      <c r="P1363" t="s">
        <v>9842</v>
      </c>
      <c r="Q1363">
        <v>4</v>
      </c>
      <c r="R1363" t="s">
        <v>5791</v>
      </c>
      <c r="AE1363" t="s">
        <v>3394</v>
      </c>
      <c r="AK1363" t="s">
        <v>3394</v>
      </c>
      <c r="AL1363" t="s">
        <v>3394</v>
      </c>
      <c r="AM1363" t="s">
        <v>3394</v>
      </c>
      <c r="AN1363" t="s">
        <v>3394</v>
      </c>
      <c r="AO1363" t="s">
        <v>3394</v>
      </c>
      <c r="AP1363" t="s">
        <v>3394</v>
      </c>
      <c r="AQ1363" t="s">
        <v>3394</v>
      </c>
      <c r="AR1363" t="s">
        <v>3394</v>
      </c>
      <c r="AS1363" t="s">
        <v>3394</v>
      </c>
      <c r="AT1363" t="s">
        <v>3394</v>
      </c>
      <c r="AU1363" t="s">
        <v>3394</v>
      </c>
      <c r="AV1363" t="s">
        <v>3394</v>
      </c>
      <c r="AW1363" t="s">
        <v>3394</v>
      </c>
      <c r="AX1363" t="s">
        <v>3394</v>
      </c>
      <c r="AZ1363" t="s">
        <v>3394</v>
      </c>
    </row>
    <row r="1364" spans="1:52" x14ac:dyDescent="0.3">
      <c r="A1364" s="1" t="s">
        <v>9920</v>
      </c>
      <c r="B1364" t="s">
        <v>9921</v>
      </c>
      <c r="C1364" t="s">
        <v>660</v>
      </c>
      <c r="D1364" t="s">
        <v>4833</v>
      </c>
      <c r="E1364" t="s">
        <v>10613</v>
      </c>
      <c r="F1364" t="s">
        <v>3393</v>
      </c>
      <c r="G1364" t="s">
        <v>3393</v>
      </c>
      <c r="H1364" t="s">
        <v>3393</v>
      </c>
      <c r="I1364" t="s">
        <v>10614</v>
      </c>
      <c r="J1364" t="s">
        <v>3395</v>
      </c>
      <c r="K1364" t="s">
        <v>4342</v>
      </c>
      <c r="L1364" t="s">
        <v>3396</v>
      </c>
      <c r="M1364" t="s">
        <v>11385</v>
      </c>
      <c r="N1364" t="s">
        <v>11386</v>
      </c>
      <c r="O1364" t="s">
        <v>9836</v>
      </c>
      <c r="P1364" t="s">
        <v>9842</v>
      </c>
      <c r="Q1364">
        <v>10</v>
      </c>
      <c r="R1364" t="s">
        <v>5781</v>
      </c>
      <c r="AE1364" t="s">
        <v>3394</v>
      </c>
      <c r="AK1364" t="s">
        <v>3394</v>
      </c>
      <c r="AL1364" t="s">
        <v>3394</v>
      </c>
      <c r="AM1364" t="s">
        <v>3394</v>
      </c>
      <c r="AN1364" t="s">
        <v>3394</v>
      </c>
      <c r="AO1364" t="s">
        <v>3394</v>
      </c>
      <c r="AP1364" t="s">
        <v>3394</v>
      </c>
      <c r="AQ1364" t="s">
        <v>3394</v>
      </c>
      <c r="AR1364" t="s">
        <v>3394</v>
      </c>
      <c r="AS1364" t="s">
        <v>3394</v>
      </c>
      <c r="AT1364" t="s">
        <v>3394</v>
      </c>
      <c r="AU1364" t="s">
        <v>3394</v>
      </c>
      <c r="AV1364" t="s">
        <v>3394</v>
      </c>
      <c r="AW1364" t="s">
        <v>3394</v>
      </c>
      <c r="AX1364" t="s">
        <v>3394</v>
      </c>
      <c r="AZ1364" t="s">
        <v>3394</v>
      </c>
    </row>
    <row r="1365" spans="1:52" x14ac:dyDescent="0.3">
      <c r="A1365" s="1" t="s">
        <v>9923</v>
      </c>
      <c r="B1365" t="s">
        <v>9924</v>
      </c>
      <c r="C1365" t="s">
        <v>719</v>
      </c>
      <c r="D1365" t="s">
        <v>68</v>
      </c>
      <c r="E1365" t="s">
        <v>9925</v>
      </c>
      <c r="F1365" t="s">
        <v>3393</v>
      </c>
      <c r="G1365" t="s">
        <v>3393</v>
      </c>
      <c r="H1365" t="s">
        <v>3393</v>
      </c>
      <c r="I1365" t="s">
        <v>4574</v>
      </c>
      <c r="J1365" t="s">
        <v>3395</v>
      </c>
      <c r="K1365" t="s">
        <v>4342</v>
      </c>
      <c r="L1365" t="s">
        <v>3396</v>
      </c>
      <c r="M1365" t="s">
        <v>11381</v>
      </c>
      <c r="N1365" t="s">
        <v>11387</v>
      </c>
      <c r="O1365" t="s">
        <v>9836</v>
      </c>
      <c r="P1365" t="s">
        <v>9842</v>
      </c>
      <c r="Q1365">
        <v>14</v>
      </c>
      <c r="R1365" t="s">
        <v>6337</v>
      </c>
      <c r="AE1365" t="s">
        <v>3394</v>
      </c>
      <c r="AK1365" t="s">
        <v>3394</v>
      </c>
      <c r="AL1365" t="s">
        <v>3394</v>
      </c>
      <c r="AM1365" t="s">
        <v>3394</v>
      </c>
      <c r="AN1365" t="s">
        <v>3394</v>
      </c>
      <c r="AO1365" t="s">
        <v>3394</v>
      </c>
      <c r="AP1365" t="s">
        <v>3394</v>
      </c>
      <c r="AQ1365" t="s">
        <v>3394</v>
      </c>
      <c r="AR1365" t="s">
        <v>3394</v>
      </c>
      <c r="AS1365" t="s">
        <v>3394</v>
      </c>
      <c r="AT1365" t="s">
        <v>3394</v>
      </c>
      <c r="AU1365" t="s">
        <v>3394</v>
      </c>
      <c r="AV1365" t="s">
        <v>3394</v>
      </c>
      <c r="AW1365" t="s">
        <v>3394</v>
      </c>
      <c r="AX1365" t="s">
        <v>3394</v>
      </c>
      <c r="AZ1365" t="s">
        <v>3394</v>
      </c>
    </row>
    <row r="1366" spans="1:52" x14ac:dyDescent="0.3">
      <c r="A1366" s="1" t="s">
        <v>9935</v>
      </c>
      <c r="B1366" t="s">
        <v>9936</v>
      </c>
      <c r="C1366" t="s">
        <v>1311</v>
      </c>
      <c r="D1366" t="s">
        <v>5857</v>
      </c>
      <c r="E1366" t="s">
        <v>9937</v>
      </c>
      <c r="F1366" t="s">
        <v>3394</v>
      </c>
      <c r="G1366" t="s">
        <v>3393</v>
      </c>
      <c r="H1366" t="s">
        <v>3393</v>
      </c>
      <c r="I1366" t="s">
        <v>10615</v>
      </c>
      <c r="J1366" t="s">
        <v>3395</v>
      </c>
      <c r="K1366" t="s">
        <v>4342</v>
      </c>
      <c r="L1366" t="s">
        <v>3396</v>
      </c>
      <c r="M1366" t="s">
        <v>11295</v>
      </c>
      <c r="N1366" t="s">
        <v>11388</v>
      </c>
      <c r="O1366" t="s">
        <v>9836</v>
      </c>
      <c r="P1366" t="s">
        <v>4518</v>
      </c>
      <c r="Q1366">
        <v>1</v>
      </c>
      <c r="R1366" t="s">
        <v>3397</v>
      </c>
      <c r="AE1366" t="s">
        <v>3394</v>
      </c>
      <c r="AK1366" t="s">
        <v>3394</v>
      </c>
      <c r="AL1366" t="s">
        <v>3394</v>
      </c>
      <c r="AM1366" t="s">
        <v>3394</v>
      </c>
      <c r="AN1366" t="s">
        <v>3394</v>
      </c>
      <c r="AO1366" t="s">
        <v>3394</v>
      </c>
      <c r="AP1366" t="s">
        <v>3394</v>
      </c>
      <c r="AQ1366" t="s">
        <v>3394</v>
      </c>
      <c r="AR1366" t="s">
        <v>3394</v>
      </c>
      <c r="AS1366" t="s">
        <v>3394</v>
      </c>
      <c r="AT1366" t="s">
        <v>3394</v>
      </c>
      <c r="AU1366" t="s">
        <v>3394</v>
      </c>
      <c r="AV1366" t="s">
        <v>3394</v>
      </c>
      <c r="AW1366" t="s">
        <v>3394</v>
      </c>
      <c r="AX1366" t="s">
        <v>3394</v>
      </c>
      <c r="AZ1366" t="s">
        <v>3394</v>
      </c>
    </row>
    <row r="1367" spans="1:52" x14ac:dyDescent="0.3">
      <c r="A1367" s="1" t="s">
        <v>9938</v>
      </c>
      <c r="B1367" t="s">
        <v>11389</v>
      </c>
      <c r="C1367" t="s">
        <v>1311</v>
      </c>
      <c r="D1367" t="s">
        <v>5857</v>
      </c>
      <c r="E1367" t="s">
        <v>9939</v>
      </c>
      <c r="F1367" t="s">
        <v>3394</v>
      </c>
      <c r="G1367" t="s">
        <v>3393</v>
      </c>
      <c r="H1367" t="s">
        <v>3393</v>
      </c>
      <c r="I1367" t="s">
        <v>11390</v>
      </c>
      <c r="J1367" t="s">
        <v>3395</v>
      </c>
      <c r="K1367" t="s">
        <v>4342</v>
      </c>
      <c r="L1367" t="s">
        <v>3396</v>
      </c>
      <c r="M1367" t="s">
        <v>11295</v>
      </c>
      <c r="N1367" t="s">
        <v>11296</v>
      </c>
      <c r="O1367" t="s">
        <v>9836</v>
      </c>
      <c r="P1367" t="s">
        <v>4518</v>
      </c>
      <c r="Q1367">
        <v>1</v>
      </c>
      <c r="R1367" t="s">
        <v>3397</v>
      </c>
      <c r="AE1367" t="s">
        <v>3394</v>
      </c>
      <c r="AK1367" t="s">
        <v>3394</v>
      </c>
      <c r="AL1367" t="s">
        <v>3394</v>
      </c>
      <c r="AM1367" t="s">
        <v>3394</v>
      </c>
      <c r="AN1367" t="s">
        <v>3394</v>
      </c>
      <c r="AO1367" t="s">
        <v>3394</v>
      </c>
      <c r="AP1367" t="s">
        <v>3394</v>
      </c>
      <c r="AQ1367" t="s">
        <v>3394</v>
      </c>
      <c r="AR1367" t="s">
        <v>3394</v>
      </c>
      <c r="AS1367" t="s">
        <v>3394</v>
      </c>
      <c r="AT1367" t="s">
        <v>3394</v>
      </c>
      <c r="AU1367" t="s">
        <v>3394</v>
      </c>
      <c r="AV1367" t="s">
        <v>3394</v>
      </c>
      <c r="AW1367" t="s">
        <v>3394</v>
      </c>
      <c r="AX1367" t="s">
        <v>3394</v>
      </c>
      <c r="AZ1367" t="s">
        <v>3394</v>
      </c>
    </row>
    <row r="1368" spans="1:52" x14ac:dyDescent="0.3">
      <c r="A1368" s="1" t="s">
        <v>9940</v>
      </c>
      <c r="B1368" t="s">
        <v>9941</v>
      </c>
      <c r="C1368" t="s">
        <v>1311</v>
      </c>
      <c r="D1368" t="s">
        <v>5857</v>
      </c>
      <c r="E1368" t="s">
        <v>9942</v>
      </c>
      <c r="F1368" t="s">
        <v>3394</v>
      </c>
      <c r="G1368" t="s">
        <v>3393</v>
      </c>
      <c r="H1368" t="s">
        <v>3393</v>
      </c>
      <c r="I1368" t="s">
        <v>10616</v>
      </c>
      <c r="J1368" t="s">
        <v>3395</v>
      </c>
      <c r="K1368" t="s">
        <v>4342</v>
      </c>
      <c r="L1368" t="s">
        <v>3396</v>
      </c>
      <c r="M1368" t="s">
        <v>11295</v>
      </c>
      <c r="N1368" t="s">
        <v>11388</v>
      </c>
      <c r="O1368" t="s">
        <v>9836</v>
      </c>
      <c r="P1368" t="s">
        <v>4518</v>
      </c>
      <c r="Q1368">
        <v>1</v>
      </c>
      <c r="R1368" t="s">
        <v>3397</v>
      </c>
      <c r="AE1368" t="s">
        <v>3394</v>
      </c>
      <c r="AK1368" t="s">
        <v>3394</v>
      </c>
      <c r="AL1368" t="s">
        <v>3394</v>
      </c>
      <c r="AM1368" t="s">
        <v>3394</v>
      </c>
      <c r="AN1368" t="s">
        <v>3394</v>
      </c>
      <c r="AO1368" t="s">
        <v>3394</v>
      </c>
      <c r="AP1368" t="s">
        <v>3394</v>
      </c>
      <c r="AQ1368" t="s">
        <v>3394</v>
      </c>
      <c r="AR1368" t="s">
        <v>3394</v>
      </c>
      <c r="AS1368" t="s">
        <v>3394</v>
      </c>
      <c r="AT1368" t="s">
        <v>3394</v>
      </c>
      <c r="AU1368" t="s">
        <v>3394</v>
      </c>
      <c r="AV1368" t="s">
        <v>3394</v>
      </c>
      <c r="AW1368" t="s">
        <v>3394</v>
      </c>
      <c r="AX1368" t="s">
        <v>3394</v>
      </c>
      <c r="AZ1368" t="s">
        <v>3394</v>
      </c>
    </row>
    <row r="1369" spans="1:52" x14ac:dyDescent="0.3">
      <c r="A1369" s="1" t="s">
        <v>9943</v>
      </c>
      <c r="B1369" t="s">
        <v>9944</v>
      </c>
      <c r="C1369" t="s">
        <v>1311</v>
      </c>
      <c r="D1369" t="s">
        <v>5857</v>
      </c>
      <c r="E1369" t="s">
        <v>9945</v>
      </c>
      <c r="F1369" t="s">
        <v>3394</v>
      </c>
      <c r="G1369" t="s">
        <v>3393</v>
      </c>
      <c r="H1369" t="s">
        <v>3393</v>
      </c>
      <c r="I1369" t="s">
        <v>10617</v>
      </c>
      <c r="J1369" t="s">
        <v>3395</v>
      </c>
      <c r="K1369" t="s">
        <v>4342</v>
      </c>
      <c r="L1369" t="s">
        <v>3396</v>
      </c>
      <c r="M1369" t="s">
        <v>11295</v>
      </c>
      <c r="N1369" t="s">
        <v>11388</v>
      </c>
      <c r="O1369" t="s">
        <v>9836</v>
      </c>
      <c r="P1369" t="s">
        <v>4518</v>
      </c>
      <c r="Q1369">
        <v>1</v>
      </c>
      <c r="R1369" t="s">
        <v>3397</v>
      </c>
      <c r="AE1369" t="s">
        <v>3394</v>
      </c>
      <c r="AK1369" t="s">
        <v>3394</v>
      </c>
      <c r="AL1369" t="s">
        <v>3394</v>
      </c>
      <c r="AM1369" t="s">
        <v>3394</v>
      </c>
      <c r="AN1369" t="s">
        <v>3394</v>
      </c>
      <c r="AO1369" t="s">
        <v>3394</v>
      </c>
      <c r="AP1369" t="s">
        <v>3394</v>
      </c>
      <c r="AQ1369" t="s">
        <v>3394</v>
      </c>
      <c r="AR1369" t="s">
        <v>3394</v>
      </c>
      <c r="AS1369" t="s">
        <v>3394</v>
      </c>
      <c r="AT1369" t="s">
        <v>3394</v>
      </c>
      <c r="AU1369" t="s">
        <v>3394</v>
      </c>
      <c r="AV1369" t="s">
        <v>3394</v>
      </c>
      <c r="AW1369" t="s">
        <v>3394</v>
      </c>
      <c r="AX1369" t="s">
        <v>3394</v>
      </c>
      <c r="AZ1369" t="s">
        <v>3394</v>
      </c>
    </row>
    <row r="1370" spans="1:52" x14ac:dyDescent="0.3">
      <c r="A1370" s="1" t="s">
        <v>9946</v>
      </c>
      <c r="B1370" t="s">
        <v>9947</v>
      </c>
      <c r="C1370" t="s">
        <v>1311</v>
      </c>
      <c r="D1370" t="s">
        <v>5857</v>
      </c>
      <c r="E1370" t="s">
        <v>9948</v>
      </c>
      <c r="F1370" t="s">
        <v>3394</v>
      </c>
      <c r="G1370" t="s">
        <v>3393</v>
      </c>
      <c r="H1370" t="s">
        <v>3393</v>
      </c>
      <c r="I1370" t="s">
        <v>10618</v>
      </c>
      <c r="J1370" t="s">
        <v>3395</v>
      </c>
      <c r="K1370" t="s">
        <v>4342</v>
      </c>
      <c r="L1370" t="s">
        <v>3396</v>
      </c>
      <c r="M1370" t="s">
        <v>11295</v>
      </c>
      <c r="N1370" t="s">
        <v>11388</v>
      </c>
      <c r="O1370" t="s">
        <v>9836</v>
      </c>
      <c r="P1370" t="s">
        <v>4518</v>
      </c>
      <c r="Q1370">
        <v>1</v>
      </c>
      <c r="R1370" t="s">
        <v>3397</v>
      </c>
      <c r="AE1370" t="s">
        <v>3394</v>
      </c>
      <c r="AK1370" t="s">
        <v>3394</v>
      </c>
      <c r="AL1370" t="s">
        <v>3394</v>
      </c>
      <c r="AM1370" t="s">
        <v>3394</v>
      </c>
      <c r="AN1370" t="s">
        <v>3394</v>
      </c>
      <c r="AO1370" t="s">
        <v>3394</v>
      </c>
      <c r="AP1370" t="s">
        <v>3394</v>
      </c>
      <c r="AQ1370" t="s">
        <v>3394</v>
      </c>
      <c r="AR1370" t="s">
        <v>3394</v>
      </c>
      <c r="AS1370" t="s">
        <v>3394</v>
      </c>
      <c r="AT1370" t="s">
        <v>3394</v>
      </c>
      <c r="AU1370" t="s">
        <v>3394</v>
      </c>
      <c r="AV1370" t="s">
        <v>3394</v>
      </c>
      <c r="AW1370" t="s">
        <v>3394</v>
      </c>
      <c r="AX1370" t="s">
        <v>3394</v>
      </c>
      <c r="AZ1370" t="s">
        <v>3394</v>
      </c>
    </row>
    <row r="1371" spans="1:52" x14ac:dyDescent="0.3">
      <c r="A1371" s="1" t="s">
        <v>9953</v>
      </c>
      <c r="B1371" t="s">
        <v>9954</v>
      </c>
      <c r="C1371" t="s">
        <v>334</v>
      </c>
      <c r="D1371" t="s">
        <v>75</v>
      </c>
      <c r="E1371" t="s">
        <v>9955</v>
      </c>
      <c r="F1371" t="s">
        <v>3393</v>
      </c>
      <c r="G1371" t="s">
        <v>3393</v>
      </c>
      <c r="H1371" t="s">
        <v>3393</v>
      </c>
      <c r="I1371" t="s">
        <v>8212</v>
      </c>
      <c r="J1371" t="s">
        <v>3395</v>
      </c>
      <c r="K1371" t="s">
        <v>4342</v>
      </c>
      <c r="L1371" t="s">
        <v>3396</v>
      </c>
      <c r="M1371" t="s">
        <v>11381</v>
      </c>
      <c r="N1371" t="s">
        <v>11391</v>
      </c>
      <c r="O1371" t="s">
        <v>9836</v>
      </c>
      <c r="P1371" t="s">
        <v>4518</v>
      </c>
      <c r="Q1371">
        <v>34</v>
      </c>
      <c r="R1371" t="s">
        <v>6580</v>
      </c>
      <c r="AE1371" t="s">
        <v>3394</v>
      </c>
      <c r="AK1371" t="s">
        <v>3394</v>
      </c>
      <c r="AL1371" t="s">
        <v>3394</v>
      </c>
      <c r="AM1371" t="s">
        <v>3394</v>
      </c>
      <c r="AN1371" t="s">
        <v>3394</v>
      </c>
      <c r="AO1371" t="s">
        <v>3394</v>
      </c>
      <c r="AP1371" t="s">
        <v>3394</v>
      </c>
      <c r="AQ1371" t="s">
        <v>3394</v>
      </c>
      <c r="AR1371" t="s">
        <v>3394</v>
      </c>
      <c r="AS1371" t="s">
        <v>3394</v>
      </c>
      <c r="AT1371" t="s">
        <v>3394</v>
      </c>
      <c r="AU1371" t="s">
        <v>3394</v>
      </c>
      <c r="AV1371" t="s">
        <v>3394</v>
      </c>
      <c r="AW1371" t="s">
        <v>3394</v>
      </c>
      <c r="AX1371" t="s">
        <v>3394</v>
      </c>
      <c r="AZ1371" t="s">
        <v>3394</v>
      </c>
    </row>
    <row r="1372" spans="1:52" x14ac:dyDescent="0.3">
      <c r="A1372" s="1" t="s">
        <v>10619</v>
      </c>
      <c r="B1372" t="s">
        <v>10620</v>
      </c>
      <c r="C1372" t="s">
        <v>1311</v>
      </c>
      <c r="D1372" t="s">
        <v>5857</v>
      </c>
      <c r="E1372" t="s">
        <v>10621</v>
      </c>
      <c r="F1372" t="s">
        <v>3393</v>
      </c>
      <c r="G1372" t="s">
        <v>3393</v>
      </c>
      <c r="H1372" t="s">
        <v>3393</v>
      </c>
      <c r="I1372" t="s">
        <v>10622</v>
      </c>
      <c r="J1372" t="s">
        <v>3395</v>
      </c>
      <c r="K1372" t="s">
        <v>4342</v>
      </c>
      <c r="L1372" t="s">
        <v>3396</v>
      </c>
      <c r="M1372" t="s">
        <v>11295</v>
      </c>
      <c r="N1372" t="s">
        <v>11388</v>
      </c>
      <c r="O1372" t="s">
        <v>9836</v>
      </c>
      <c r="P1372" t="s">
        <v>4518</v>
      </c>
      <c r="Q1372">
        <v>1</v>
      </c>
      <c r="R1372" t="s">
        <v>3397</v>
      </c>
      <c r="AE1372" t="s">
        <v>3394</v>
      </c>
      <c r="AK1372" t="s">
        <v>3394</v>
      </c>
      <c r="AL1372" t="s">
        <v>3394</v>
      </c>
      <c r="AM1372" t="s">
        <v>3394</v>
      </c>
      <c r="AN1372" t="s">
        <v>3394</v>
      </c>
      <c r="AO1372" t="s">
        <v>3394</v>
      </c>
      <c r="AP1372" t="s">
        <v>3394</v>
      </c>
      <c r="AQ1372" t="s">
        <v>3394</v>
      </c>
      <c r="AR1372" t="s">
        <v>3394</v>
      </c>
      <c r="AS1372" t="s">
        <v>3394</v>
      </c>
      <c r="AT1372" t="s">
        <v>3394</v>
      </c>
      <c r="AU1372" t="s">
        <v>3394</v>
      </c>
      <c r="AV1372" t="s">
        <v>3394</v>
      </c>
      <c r="AW1372" t="s">
        <v>3394</v>
      </c>
      <c r="AX1372" t="s">
        <v>3394</v>
      </c>
      <c r="AZ1372" t="s">
        <v>3394</v>
      </c>
    </row>
    <row r="1373" spans="1:52" x14ac:dyDescent="0.3">
      <c r="A1373" s="1" t="s">
        <v>10623</v>
      </c>
      <c r="B1373" t="s">
        <v>10624</v>
      </c>
      <c r="C1373" t="s">
        <v>1311</v>
      </c>
      <c r="D1373" t="s">
        <v>5857</v>
      </c>
      <c r="E1373" t="s">
        <v>10625</v>
      </c>
      <c r="F1373" t="s">
        <v>3393</v>
      </c>
      <c r="G1373" t="s">
        <v>3393</v>
      </c>
      <c r="H1373" t="s">
        <v>3393</v>
      </c>
      <c r="I1373" t="s">
        <v>10626</v>
      </c>
      <c r="J1373" t="s">
        <v>3395</v>
      </c>
      <c r="K1373" t="s">
        <v>4342</v>
      </c>
      <c r="L1373" t="s">
        <v>3396</v>
      </c>
      <c r="M1373" t="s">
        <v>11295</v>
      </c>
      <c r="N1373" t="s">
        <v>11388</v>
      </c>
      <c r="O1373" t="s">
        <v>9836</v>
      </c>
      <c r="P1373" t="s">
        <v>4518</v>
      </c>
      <c r="Q1373">
        <v>1</v>
      </c>
      <c r="R1373" t="s">
        <v>3397</v>
      </c>
      <c r="AE1373" t="s">
        <v>3394</v>
      </c>
      <c r="AK1373" t="s">
        <v>3394</v>
      </c>
      <c r="AL1373" t="s">
        <v>3394</v>
      </c>
      <c r="AM1373" t="s">
        <v>3394</v>
      </c>
      <c r="AN1373" t="s">
        <v>3394</v>
      </c>
      <c r="AO1373" t="s">
        <v>3394</v>
      </c>
      <c r="AP1373" t="s">
        <v>3394</v>
      </c>
      <c r="AQ1373" t="s">
        <v>3394</v>
      </c>
      <c r="AR1373" t="s">
        <v>3394</v>
      </c>
      <c r="AS1373" t="s">
        <v>3394</v>
      </c>
      <c r="AT1373" t="s">
        <v>3394</v>
      </c>
      <c r="AU1373" t="s">
        <v>3394</v>
      </c>
      <c r="AV1373" t="s">
        <v>3394</v>
      </c>
      <c r="AW1373" t="s">
        <v>3394</v>
      </c>
      <c r="AX1373" t="s">
        <v>3394</v>
      </c>
      <c r="AZ1373" t="s">
        <v>3394</v>
      </c>
    </row>
    <row r="1374" spans="1:52" x14ac:dyDescent="0.3">
      <c r="A1374" s="1" t="s">
        <v>10627</v>
      </c>
      <c r="B1374" t="s">
        <v>10628</v>
      </c>
      <c r="C1374" t="s">
        <v>1311</v>
      </c>
      <c r="D1374" t="s">
        <v>5857</v>
      </c>
      <c r="E1374" t="s">
        <v>10629</v>
      </c>
      <c r="F1374" t="s">
        <v>3393</v>
      </c>
      <c r="G1374" t="s">
        <v>3393</v>
      </c>
      <c r="H1374" t="s">
        <v>3393</v>
      </c>
      <c r="I1374" t="s">
        <v>10630</v>
      </c>
      <c r="J1374" t="s">
        <v>3395</v>
      </c>
      <c r="K1374" t="s">
        <v>4342</v>
      </c>
      <c r="L1374" t="s">
        <v>3396</v>
      </c>
      <c r="M1374" t="s">
        <v>11295</v>
      </c>
      <c r="N1374" t="s">
        <v>11388</v>
      </c>
      <c r="O1374" t="s">
        <v>9836</v>
      </c>
      <c r="P1374" t="s">
        <v>4518</v>
      </c>
      <c r="Q1374">
        <v>1</v>
      </c>
      <c r="R1374" t="s">
        <v>3397</v>
      </c>
      <c r="AE1374" t="s">
        <v>3394</v>
      </c>
      <c r="AK1374" t="s">
        <v>3394</v>
      </c>
      <c r="AL1374" t="s">
        <v>3394</v>
      </c>
      <c r="AM1374" t="s">
        <v>3394</v>
      </c>
      <c r="AN1374" t="s">
        <v>3394</v>
      </c>
      <c r="AO1374" t="s">
        <v>3394</v>
      </c>
      <c r="AP1374" t="s">
        <v>3394</v>
      </c>
      <c r="AQ1374" t="s">
        <v>3394</v>
      </c>
      <c r="AR1374" t="s">
        <v>3394</v>
      </c>
      <c r="AS1374" t="s">
        <v>3394</v>
      </c>
      <c r="AT1374" t="s">
        <v>3394</v>
      </c>
      <c r="AU1374" t="s">
        <v>3394</v>
      </c>
      <c r="AV1374" t="s">
        <v>3394</v>
      </c>
      <c r="AW1374" t="s">
        <v>3394</v>
      </c>
      <c r="AX1374" t="s">
        <v>3394</v>
      </c>
      <c r="AZ1374" t="s">
        <v>3394</v>
      </c>
    </row>
    <row r="1375" spans="1:52" x14ac:dyDescent="0.3">
      <c r="A1375" s="1" t="s">
        <v>10631</v>
      </c>
      <c r="B1375" t="s">
        <v>10632</v>
      </c>
      <c r="C1375" t="s">
        <v>719</v>
      </c>
      <c r="D1375" t="s">
        <v>68</v>
      </c>
      <c r="E1375" t="s">
        <v>10633</v>
      </c>
      <c r="F1375" t="s">
        <v>3393</v>
      </c>
      <c r="G1375" t="s">
        <v>3393</v>
      </c>
      <c r="H1375" t="s">
        <v>3393</v>
      </c>
      <c r="I1375" t="s">
        <v>3395</v>
      </c>
      <c r="J1375" t="s">
        <v>3395</v>
      </c>
      <c r="K1375" t="s">
        <v>4195</v>
      </c>
      <c r="L1375" t="s">
        <v>3396</v>
      </c>
      <c r="O1375" t="s">
        <v>9836</v>
      </c>
      <c r="P1375" t="s">
        <v>4518</v>
      </c>
      <c r="Q1375">
        <v>1</v>
      </c>
      <c r="R1375" t="s">
        <v>6865</v>
      </c>
      <c r="AE1375" t="s">
        <v>3394</v>
      </c>
      <c r="AK1375" t="s">
        <v>3394</v>
      </c>
      <c r="AL1375" t="s">
        <v>3394</v>
      </c>
      <c r="AM1375" t="s">
        <v>3394</v>
      </c>
      <c r="AN1375" t="s">
        <v>3394</v>
      </c>
      <c r="AO1375" t="s">
        <v>3394</v>
      </c>
      <c r="AP1375" t="s">
        <v>3394</v>
      </c>
      <c r="AQ1375" t="s">
        <v>3394</v>
      </c>
      <c r="AR1375" t="s">
        <v>3394</v>
      </c>
      <c r="AS1375" t="s">
        <v>3394</v>
      </c>
      <c r="AT1375" t="s">
        <v>3394</v>
      </c>
      <c r="AU1375" t="s">
        <v>3394</v>
      </c>
      <c r="AV1375" t="s">
        <v>3394</v>
      </c>
      <c r="AW1375" t="s">
        <v>3394</v>
      </c>
      <c r="AX1375" t="s">
        <v>3394</v>
      </c>
      <c r="AZ1375" t="s">
        <v>3394</v>
      </c>
    </row>
    <row r="1376" spans="1:52" x14ac:dyDescent="0.3">
      <c r="A1376" s="1" t="s">
        <v>1882</v>
      </c>
      <c r="B1376" t="s">
        <v>1883</v>
      </c>
      <c r="C1376" t="s">
        <v>205</v>
      </c>
      <c r="D1376" t="s">
        <v>55</v>
      </c>
      <c r="E1376" t="s">
        <v>1884</v>
      </c>
      <c r="F1376" t="s">
        <v>3393</v>
      </c>
      <c r="G1376" t="s">
        <v>3394</v>
      </c>
      <c r="H1376" t="s">
        <v>3393</v>
      </c>
      <c r="I1376" t="s">
        <v>5888</v>
      </c>
      <c r="J1376" t="s">
        <v>3395</v>
      </c>
      <c r="K1376" t="s">
        <v>3394</v>
      </c>
      <c r="L1376" t="s">
        <v>3396</v>
      </c>
      <c r="M1376" t="s">
        <v>9820</v>
      </c>
      <c r="N1376" t="s">
        <v>9820</v>
      </c>
      <c r="O1376" t="s">
        <v>9820</v>
      </c>
      <c r="P1376" t="s">
        <v>9821</v>
      </c>
      <c r="Q1376">
        <v>1</v>
      </c>
      <c r="R1376" t="s">
        <v>5682</v>
      </c>
      <c r="AC1376" t="s">
        <v>4345</v>
      </c>
      <c r="AE1376" t="s">
        <v>3394</v>
      </c>
      <c r="AK1376" t="s">
        <v>3394</v>
      </c>
      <c r="AM1376" t="s">
        <v>3394</v>
      </c>
      <c r="AN1376" t="s">
        <v>3394</v>
      </c>
      <c r="AO1376" t="s">
        <v>3394</v>
      </c>
      <c r="AP1376" t="s">
        <v>3394</v>
      </c>
      <c r="AQ1376" t="s">
        <v>3394</v>
      </c>
      <c r="AR1376" t="s">
        <v>3394</v>
      </c>
      <c r="AS1376" t="s">
        <v>3394</v>
      </c>
      <c r="AT1376" t="s">
        <v>3394</v>
      </c>
      <c r="AU1376" t="s">
        <v>3394</v>
      </c>
      <c r="AV1376" t="s">
        <v>3394</v>
      </c>
      <c r="AW1376" t="s">
        <v>3394</v>
      </c>
      <c r="AX1376" t="s">
        <v>3394</v>
      </c>
      <c r="AZ1376" t="s">
        <v>3394</v>
      </c>
    </row>
    <row r="1377" spans="1:52" x14ac:dyDescent="0.3">
      <c r="A1377" s="1" t="s">
        <v>10676</v>
      </c>
      <c r="B1377" t="s">
        <v>10677</v>
      </c>
      <c r="C1377" t="s">
        <v>4310</v>
      </c>
      <c r="D1377" t="s">
        <v>4311</v>
      </c>
      <c r="E1377" t="s">
        <v>10678</v>
      </c>
      <c r="F1377" t="s">
        <v>3393</v>
      </c>
      <c r="G1377" t="s">
        <v>3393</v>
      </c>
      <c r="H1377" t="s">
        <v>3393</v>
      </c>
      <c r="I1377" t="s">
        <v>10607</v>
      </c>
      <c r="J1377" t="s">
        <v>3395</v>
      </c>
      <c r="K1377" t="s">
        <v>4342</v>
      </c>
      <c r="L1377" t="s">
        <v>3396</v>
      </c>
      <c r="M1377" t="s">
        <v>11392</v>
      </c>
      <c r="N1377" t="s">
        <v>11393</v>
      </c>
      <c r="O1377" t="s">
        <v>9836</v>
      </c>
      <c r="P1377" t="s">
        <v>9842</v>
      </c>
      <c r="Q1377">
        <v>1</v>
      </c>
      <c r="R1377" t="s">
        <v>3397</v>
      </c>
      <c r="AE1377" t="s">
        <v>3394</v>
      </c>
      <c r="AK1377" t="s">
        <v>3394</v>
      </c>
      <c r="AL1377" t="s">
        <v>3394</v>
      </c>
      <c r="AM1377" t="s">
        <v>3394</v>
      </c>
      <c r="AN1377" t="s">
        <v>3394</v>
      </c>
      <c r="AO1377" t="s">
        <v>3394</v>
      </c>
      <c r="AP1377" t="s">
        <v>3394</v>
      </c>
      <c r="AQ1377" t="s">
        <v>3394</v>
      </c>
      <c r="AR1377" t="s">
        <v>3394</v>
      </c>
      <c r="AS1377" t="s">
        <v>3394</v>
      </c>
      <c r="AT1377" t="s">
        <v>3394</v>
      </c>
      <c r="AU1377" t="s">
        <v>3394</v>
      </c>
      <c r="AV1377" t="s">
        <v>3394</v>
      </c>
      <c r="AW1377" t="s">
        <v>3394</v>
      </c>
      <c r="AX1377" t="s">
        <v>3394</v>
      </c>
      <c r="AZ1377" t="s">
        <v>3394</v>
      </c>
    </row>
    <row r="1378" spans="1:52" x14ac:dyDescent="0.3">
      <c r="A1378" s="1" t="s">
        <v>10679</v>
      </c>
      <c r="B1378" t="s">
        <v>10680</v>
      </c>
      <c r="C1378" t="s">
        <v>4310</v>
      </c>
      <c r="D1378" t="s">
        <v>4311</v>
      </c>
      <c r="E1378" t="s">
        <v>10681</v>
      </c>
      <c r="F1378" t="s">
        <v>3393</v>
      </c>
      <c r="G1378" t="s">
        <v>3393</v>
      </c>
      <c r="H1378" t="s">
        <v>3393</v>
      </c>
      <c r="I1378" t="s">
        <v>10607</v>
      </c>
      <c r="J1378" t="s">
        <v>3395</v>
      </c>
      <c r="K1378" t="s">
        <v>4342</v>
      </c>
      <c r="L1378" t="s">
        <v>3396</v>
      </c>
      <c r="M1378" t="s">
        <v>11392</v>
      </c>
      <c r="N1378" t="s">
        <v>11393</v>
      </c>
      <c r="O1378" t="s">
        <v>9836</v>
      </c>
      <c r="P1378" t="s">
        <v>9842</v>
      </c>
      <c r="Q1378">
        <v>1</v>
      </c>
      <c r="R1378" t="s">
        <v>3397</v>
      </c>
      <c r="AE1378" t="s">
        <v>3394</v>
      </c>
      <c r="AK1378" t="s">
        <v>3394</v>
      </c>
      <c r="AL1378" t="s">
        <v>3394</v>
      </c>
      <c r="AM1378" t="s">
        <v>3394</v>
      </c>
      <c r="AN1378" t="s">
        <v>3394</v>
      </c>
      <c r="AO1378" t="s">
        <v>3394</v>
      </c>
      <c r="AP1378" t="s">
        <v>3394</v>
      </c>
      <c r="AQ1378" t="s">
        <v>3394</v>
      </c>
      <c r="AR1378" t="s">
        <v>3394</v>
      </c>
      <c r="AS1378" t="s">
        <v>3394</v>
      </c>
      <c r="AT1378" t="s">
        <v>3394</v>
      </c>
      <c r="AU1378" t="s">
        <v>3394</v>
      </c>
      <c r="AV1378" t="s">
        <v>3394</v>
      </c>
      <c r="AW1378" t="s">
        <v>3394</v>
      </c>
      <c r="AX1378" t="s">
        <v>3394</v>
      </c>
      <c r="AZ1378" t="s">
        <v>3394</v>
      </c>
    </row>
    <row r="1379" spans="1:52" x14ac:dyDescent="0.3">
      <c r="A1379" s="1" t="s">
        <v>10682</v>
      </c>
      <c r="B1379" t="s">
        <v>10683</v>
      </c>
      <c r="C1379" t="s">
        <v>719</v>
      </c>
      <c r="D1379" t="s">
        <v>68</v>
      </c>
      <c r="E1379" t="s">
        <v>10684</v>
      </c>
      <c r="F1379" t="s">
        <v>3394</v>
      </c>
      <c r="G1379" t="s">
        <v>3393</v>
      </c>
      <c r="H1379" t="s">
        <v>3393</v>
      </c>
      <c r="I1379" t="s">
        <v>10184</v>
      </c>
      <c r="J1379" t="s">
        <v>3395</v>
      </c>
      <c r="K1379" t="s">
        <v>4342</v>
      </c>
      <c r="L1379" t="s">
        <v>3396</v>
      </c>
      <c r="M1379" t="s">
        <v>11295</v>
      </c>
      <c r="N1379" t="s">
        <v>11296</v>
      </c>
      <c r="O1379" t="s">
        <v>9836</v>
      </c>
      <c r="P1379" t="s">
        <v>9842</v>
      </c>
      <c r="Q1379">
        <v>1</v>
      </c>
      <c r="R1379" t="s">
        <v>11394</v>
      </c>
      <c r="AE1379" t="s">
        <v>3394</v>
      </c>
      <c r="AK1379" t="s">
        <v>3394</v>
      </c>
      <c r="AL1379" t="s">
        <v>3394</v>
      </c>
      <c r="AM1379" t="s">
        <v>3394</v>
      </c>
      <c r="AN1379" t="s">
        <v>3394</v>
      </c>
      <c r="AO1379" t="s">
        <v>3394</v>
      </c>
      <c r="AP1379" t="s">
        <v>3394</v>
      </c>
      <c r="AQ1379" t="s">
        <v>3394</v>
      </c>
      <c r="AR1379" t="s">
        <v>3394</v>
      </c>
      <c r="AS1379" t="s">
        <v>3394</v>
      </c>
      <c r="AT1379" t="s">
        <v>3394</v>
      </c>
      <c r="AU1379" t="s">
        <v>3394</v>
      </c>
      <c r="AV1379" t="s">
        <v>3394</v>
      </c>
      <c r="AW1379" t="s">
        <v>3394</v>
      </c>
      <c r="AX1379" t="s">
        <v>3394</v>
      </c>
      <c r="AZ1379" t="s">
        <v>3394</v>
      </c>
    </row>
    <row r="1380" spans="1:52" x14ac:dyDescent="0.3">
      <c r="A1380" s="1" t="s">
        <v>1980</v>
      </c>
      <c r="B1380" t="s">
        <v>1981</v>
      </c>
      <c r="C1380" t="s">
        <v>380</v>
      </c>
      <c r="D1380" t="s">
        <v>4528</v>
      </c>
      <c r="E1380" t="s">
        <v>1982</v>
      </c>
      <c r="F1380" t="s">
        <v>3393</v>
      </c>
      <c r="G1380" t="s">
        <v>3393</v>
      </c>
      <c r="H1380" t="s">
        <v>3393</v>
      </c>
      <c r="I1380" t="s">
        <v>5890</v>
      </c>
      <c r="J1380" t="s">
        <v>3395</v>
      </c>
      <c r="K1380" t="s">
        <v>3394</v>
      </c>
      <c r="L1380" t="s">
        <v>3396</v>
      </c>
      <c r="M1380" t="s">
        <v>9820</v>
      </c>
      <c r="N1380" t="s">
        <v>9820</v>
      </c>
      <c r="O1380" t="s">
        <v>9820</v>
      </c>
      <c r="P1380" t="s">
        <v>9821</v>
      </c>
      <c r="Q1380">
        <v>1</v>
      </c>
      <c r="R1380" t="s">
        <v>3397</v>
      </c>
      <c r="AE1380" t="s">
        <v>3394</v>
      </c>
      <c r="AK1380" t="s">
        <v>3394</v>
      </c>
      <c r="AL1380" t="s">
        <v>3394</v>
      </c>
      <c r="AM1380" t="s">
        <v>3394</v>
      </c>
      <c r="AN1380" t="s">
        <v>3394</v>
      </c>
      <c r="AO1380" t="s">
        <v>3394</v>
      </c>
      <c r="AP1380" t="s">
        <v>3394</v>
      </c>
      <c r="AQ1380" t="s">
        <v>3394</v>
      </c>
      <c r="AR1380" t="s">
        <v>3394</v>
      </c>
      <c r="AS1380" t="s">
        <v>3394</v>
      </c>
      <c r="AT1380" t="s">
        <v>3394</v>
      </c>
      <c r="AU1380" t="s">
        <v>3394</v>
      </c>
      <c r="AV1380" t="s">
        <v>3394</v>
      </c>
      <c r="AW1380" t="s">
        <v>3394</v>
      </c>
      <c r="AX1380" t="s">
        <v>3394</v>
      </c>
      <c r="AZ1380" t="s">
        <v>3394</v>
      </c>
    </row>
    <row r="1381" spans="1:52" x14ac:dyDescent="0.3">
      <c r="A1381" s="1" t="s">
        <v>1983</v>
      </c>
      <c r="B1381" t="s">
        <v>1984</v>
      </c>
      <c r="C1381" t="s">
        <v>205</v>
      </c>
      <c r="D1381" t="s">
        <v>55</v>
      </c>
      <c r="E1381" t="s">
        <v>1985</v>
      </c>
      <c r="F1381" t="s">
        <v>3393</v>
      </c>
      <c r="G1381" t="s">
        <v>3394</v>
      </c>
      <c r="H1381" t="s">
        <v>3393</v>
      </c>
      <c r="I1381" t="s">
        <v>5891</v>
      </c>
      <c r="J1381" t="s">
        <v>3395</v>
      </c>
      <c r="K1381" t="s">
        <v>3394</v>
      </c>
      <c r="L1381" t="s">
        <v>3396</v>
      </c>
      <c r="M1381" t="s">
        <v>9820</v>
      </c>
      <c r="N1381" t="s">
        <v>9820</v>
      </c>
      <c r="O1381" t="s">
        <v>9820</v>
      </c>
      <c r="P1381" t="s">
        <v>9821</v>
      </c>
      <c r="Q1381">
        <v>1</v>
      </c>
      <c r="R1381" t="s">
        <v>5716</v>
      </c>
      <c r="AE1381" t="s">
        <v>3394</v>
      </c>
      <c r="AK1381" t="s">
        <v>3394</v>
      </c>
      <c r="AL1381" t="s">
        <v>3394</v>
      </c>
      <c r="AM1381" t="s">
        <v>3394</v>
      </c>
      <c r="AN1381" t="s">
        <v>3394</v>
      </c>
      <c r="AO1381" t="s">
        <v>3394</v>
      </c>
      <c r="AP1381" t="s">
        <v>3394</v>
      </c>
      <c r="AQ1381" t="s">
        <v>3394</v>
      </c>
      <c r="AR1381" t="s">
        <v>3394</v>
      </c>
      <c r="AS1381" t="s">
        <v>3394</v>
      </c>
      <c r="AT1381" t="s">
        <v>3394</v>
      </c>
      <c r="AU1381" t="s">
        <v>3394</v>
      </c>
      <c r="AV1381" t="s">
        <v>3394</v>
      </c>
      <c r="AW1381" t="s">
        <v>3394</v>
      </c>
      <c r="AX1381" t="s">
        <v>3394</v>
      </c>
      <c r="AZ1381" t="s">
        <v>3394</v>
      </c>
    </row>
    <row r="1382" spans="1:52" x14ac:dyDescent="0.3">
      <c r="A1382" s="1" t="s">
        <v>1986</v>
      </c>
      <c r="B1382" t="s">
        <v>1987</v>
      </c>
      <c r="C1382" t="s">
        <v>208</v>
      </c>
      <c r="D1382" t="s">
        <v>57</v>
      </c>
      <c r="E1382" t="s">
        <v>1988</v>
      </c>
      <c r="F1382" t="s">
        <v>3393</v>
      </c>
      <c r="G1382" t="s">
        <v>3394</v>
      </c>
      <c r="H1382" t="s">
        <v>3393</v>
      </c>
      <c r="I1382" t="s">
        <v>5891</v>
      </c>
      <c r="J1382" t="s">
        <v>3395</v>
      </c>
      <c r="K1382" t="s">
        <v>3394</v>
      </c>
      <c r="L1382" t="s">
        <v>3396</v>
      </c>
      <c r="M1382" t="s">
        <v>9820</v>
      </c>
      <c r="N1382" t="s">
        <v>9820</v>
      </c>
      <c r="O1382" t="s">
        <v>9820</v>
      </c>
      <c r="P1382" t="s">
        <v>9821</v>
      </c>
      <c r="Q1382">
        <v>1</v>
      </c>
      <c r="R1382" t="s">
        <v>5716</v>
      </c>
      <c r="AE1382" t="s">
        <v>3394</v>
      </c>
      <c r="AK1382" t="s">
        <v>3394</v>
      </c>
      <c r="AL1382" t="s">
        <v>3394</v>
      </c>
      <c r="AM1382" t="s">
        <v>3394</v>
      </c>
      <c r="AN1382" t="s">
        <v>3394</v>
      </c>
      <c r="AO1382" t="s">
        <v>3394</v>
      </c>
      <c r="AP1382" t="s">
        <v>3394</v>
      </c>
      <c r="AQ1382" t="s">
        <v>3394</v>
      </c>
      <c r="AR1382" t="s">
        <v>3394</v>
      </c>
      <c r="AS1382" t="s">
        <v>3394</v>
      </c>
      <c r="AT1382" t="s">
        <v>3394</v>
      </c>
      <c r="AU1382" t="s">
        <v>3394</v>
      </c>
      <c r="AV1382" t="s">
        <v>3394</v>
      </c>
      <c r="AW1382" t="s">
        <v>3394</v>
      </c>
      <c r="AX1382" t="s">
        <v>3394</v>
      </c>
      <c r="AZ1382" t="s">
        <v>3394</v>
      </c>
    </row>
    <row r="1383" spans="1:52" x14ac:dyDescent="0.3">
      <c r="A1383" s="1" t="s">
        <v>1999</v>
      </c>
      <c r="B1383" t="s">
        <v>2000</v>
      </c>
      <c r="C1383" t="s">
        <v>448</v>
      </c>
      <c r="D1383" t="s">
        <v>73</v>
      </c>
      <c r="E1383" t="s">
        <v>2001</v>
      </c>
      <c r="F1383" t="s">
        <v>3393</v>
      </c>
      <c r="G1383" t="s">
        <v>3394</v>
      </c>
      <c r="H1383" t="s">
        <v>3393</v>
      </c>
      <c r="I1383" t="s">
        <v>5892</v>
      </c>
      <c r="J1383" t="s">
        <v>3395</v>
      </c>
      <c r="K1383" t="s">
        <v>3394</v>
      </c>
      <c r="L1383" t="s">
        <v>3396</v>
      </c>
      <c r="M1383" t="s">
        <v>9820</v>
      </c>
      <c r="N1383" t="s">
        <v>9820</v>
      </c>
      <c r="O1383" t="s">
        <v>9820</v>
      </c>
      <c r="P1383" t="s">
        <v>9821</v>
      </c>
      <c r="Q1383">
        <v>1</v>
      </c>
      <c r="R1383" t="s">
        <v>3397</v>
      </c>
      <c r="AE1383" t="s">
        <v>3394</v>
      </c>
      <c r="AK1383" t="s">
        <v>3394</v>
      </c>
      <c r="AL1383" t="s">
        <v>3394</v>
      </c>
      <c r="AM1383" t="s">
        <v>3394</v>
      </c>
      <c r="AN1383" t="s">
        <v>3394</v>
      </c>
      <c r="AO1383" t="s">
        <v>3394</v>
      </c>
      <c r="AP1383" t="s">
        <v>3394</v>
      </c>
      <c r="AQ1383" t="s">
        <v>3394</v>
      </c>
      <c r="AR1383" t="s">
        <v>3394</v>
      </c>
      <c r="AS1383" t="s">
        <v>3394</v>
      </c>
      <c r="AT1383" t="s">
        <v>3394</v>
      </c>
      <c r="AU1383" t="s">
        <v>3394</v>
      </c>
      <c r="AV1383" t="s">
        <v>3394</v>
      </c>
      <c r="AW1383" t="s">
        <v>3394</v>
      </c>
      <c r="AX1383" t="s">
        <v>3394</v>
      </c>
      <c r="AZ1383" t="s">
        <v>3394</v>
      </c>
    </row>
    <row r="1384" spans="1:52" x14ac:dyDescent="0.3">
      <c r="A1384" s="1" t="s">
        <v>2066</v>
      </c>
      <c r="B1384" t="s">
        <v>2067</v>
      </c>
      <c r="C1384" t="s">
        <v>380</v>
      </c>
      <c r="D1384" t="s">
        <v>4528</v>
      </c>
      <c r="E1384" t="s">
        <v>2068</v>
      </c>
      <c r="F1384" t="s">
        <v>3393</v>
      </c>
      <c r="G1384" t="s">
        <v>3394</v>
      </c>
      <c r="H1384" t="s">
        <v>3393</v>
      </c>
      <c r="I1384" t="s">
        <v>4574</v>
      </c>
      <c r="J1384" t="s">
        <v>3395</v>
      </c>
      <c r="K1384" t="s">
        <v>3394</v>
      </c>
      <c r="L1384" t="s">
        <v>3396</v>
      </c>
      <c r="M1384" t="s">
        <v>64</v>
      </c>
      <c r="N1384" t="s">
        <v>4528</v>
      </c>
      <c r="O1384" t="s">
        <v>9820</v>
      </c>
      <c r="P1384" t="s">
        <v>9821</v>
      </c>
      <c r="Q1384">
        <v>1</v>
      </c>
      <c r="R1384" t="s">
        <v>5829</v>
      </c>
      <c r="AE1384" t="s">
        <v>3394</v>
      </c>
      <c r="AK1384" t="s">
        <v>3394</v>
      </c>
      <c r="AL1384" t="s">
        <v>3394</v>
      </c>
      <c r="AM1384" t="s">
        <v>3394</v>
      </c>
      <c r="AN1384" t="s">
        <v>3394</v>
      </c>
      <c r="AO1384" t="s">
        <v>3394</v>
      </c>
      <c r="AP1384" t="s">
        <v>3394</v>
      </c>
      <c r="AQ1384" t="s">
        <v>3394</v>
      </c>
      <c r="AR1384" t="s">
        <v>3394</v>
      </c>
      <c r="AS1384" t="s">
        <v>3394</v>
      </c>
      <c r="AT1384" t="s">
        <v>3394</v>
      </c>
      <c r="AU1384" t="s">
        <v>3394</v>
      </c>
      <c r="AV1384" t="s">
        <v>3394</v>
      </c>
      <c r="AW1384" t="s">
        <v>3394</v>
      </c>
      <c r="AX1384" t="s">
        <v>3394</v>
      </c>
      <c r="AZ1384" t="s">
        <v>3394</v>
      </c>
    </row>
    <row r="1385" spans="1:52" x14ac:dyDescent="0.3">
      <c r="A1385" s="1" t="s">
        <v>2074</v>
      </c>
      <c r="B1385" t="s">
        <v>2075</v>
      </c>
      <c r="C1385" t="s">
        <v>205</v>
      </c>
      <c r="D1385" t="s">
        <v>55</v>
      </c>
      <c r="E1385" t="s">
        <v>2076</v>
      </c>
      <c r="F1385" t="s">
        <v>3393</v>
      </c>
      <c r="G1385" t="s">
        <v>3394</v>
      </c>
      <c r="H1385" t="s">
        <v>3393</v>
      </c>
      <c r="I1385" t="s">
        <v>5893</v>
      </c>
      <c r="J1385" t="s">
        <v>3395</v>
      </c>
      <c r="K1385" t="s">
        <v>3394</v>
      </c>
      <c r="L1385" t="s">
        <v>3396</v>
      </c>
      <c r="M1385" t="s">
        <v>9820</v>
      </c>
      <c r="N1385" t="s">
        <v>9820</v>
      </c>
      <c r="O1385" t="s">
        <v>9820</v>
      </c>
      <c r="P1385" t="s">
        <v>9821</v>
      </c>
      <c r="Q1385">
        <v>1</v>
      </c>
      <c r="R1385" t="s">
        <v>5735</v>
      </c>
      <c r="AE1385" t="s">
        <v>3394</v>
      </c>
      <c r="AK1385" t="s">
        <v>3394</v>
      </c>
      <c r="AL1385" t="s">
        <v>3394</v>
      </c>
      <c r="AM1385" t="s">
        <v>3394</v>
      </c>
      <c r="AN1385" t="s">
        <v>3394</v>
      </c>
      <c r="AO1385" t="s">
        <v>3394</v>
      </c>
      <c r="AP1385" t="s">
        <v>3394</v>
      </c>
      <c r="AQ1385" t="s">
        <v>3394</v>
      </c>
      <c r="AR1385" t="s">
        <v>3394</v>
      </c>
      <c r="AS1385" t="s">
        <v>3394</v>
      </c>
      <c r="AT1385" t="s">
        <v>3394</v>
      </c>
      <c r="AU1385" t="s">
        <v>3394</v>
      </c>
      <c r="AV1385" t="s">
        <v>3394</v>
      </c>
      <c r="AW1385" t="s">
        <v>3394</v>
      </c>
      <c r="AX1385" t="s">
        <v>3394</v>
      </c>
      <c r="AZ1385" t="s">
        <v>3394</v>
      </c>
    </row>
    <row r="1386" spans="1:52" x14ac:dyDescent="0.3">
      <c r="A1386" s="1" t="s">
        <v>2077</v>
      </c>
      <c r="B1386" t="s">
        <v>2078</v>
      </c>
      <c r="C1386" t="s">
        <v>208</v>
      </c>
      <c r="D1386" t="s">
        <v>57</v>
      </c>
      <c r="E1386" t="s">
        <v>2079</v>
      </c>
      <c r="F1386" t="s">
        <v>3393</v>
      </c>
      <c r="G1386" t="s">
        <v>3394</v>
      </c>
      <c r="H1386" t="s">
        <v>3393</v>
      </c>
      <c r="I1386" t="s">
        <v>5894</v>
      </c>
      <c r="J1386" t="s">
        <v>3395</v>
      </c>
      <c r="K1386" t="s">
        <v>3394</v>
      </c>
      <c r="L1386" t="s">
        <v>3396</v>
      </c>
      <c r="M1386" t="s">
        <v>9820</v>
      </c>
      <c r="N1386" t="s">
        <v>9820</v>
      </c>
      <c r="O1386" t="s">
        <v>9820</v>
      </c>
      <c r="P1386" t="s">
        <v>9821</v>
      </c>
      <c r="Q1386">
        <v>1</v>
      </c>
      <c r="R1386" t="s">
        <v>5716</v>
      </c>
      <c r="AE1386" t="s">
        <v>3394</v>
      </c>
      <c r="AK1386" t="s">
        <v>3394</v>
      </c>
      <c r="AL1386" t="s">
        <v>3394</v>
      </c>
      <c r="AM1386" t="s">
        <v>3394</v>
      </c>
      <c r="AN1386" t="s">
        <v>3394</v>
      </c>
      <c r="AO1386" t="s">
        <v>3394</v>
      </c>
      <c r="AP1386" t="s">
        <v>3394</v>
      </c>
      <c r="AQ1386" t="s">
        <v>3394</v>
      </c>
      <c r="AR1386" t="s">
        <v>3394</v>
      </c>
      <c r="AS1386" t="s">
        <v>3394</v>
      </c>
      <c r="AT1386" t="s">
        <v>3394</v>
      </c>
      <c r="AU1386" t="s">
        <v>3394</v>
      </c>
      <c r="AV1386" t="s">
        <v>3394</v>
      </c>
      <c r="AW1386" t="s">
        <v>3394</v>
      </c>
      <c r="AX1386" t="s">
        <v>3394</v>
      </c>
      <c r="AZ1386" t="s">
        <v>3394</v>
      </c>
    </row>
    <row r="1387" spans="1:52" x14ac:dyDescent="0.3">
      <c r="A1387" s="1" t="s">
        <v>2080</v>
      </c>
      <c r="B1387" t="s">
        <v>2081</v>
      </c>
      <c r="C1387" t="s">
        <v>205</v>
      </c>
      <c r="D1387" t="s">
        <v>55</v>
      </c>
      <c r="E1387" t="s">
        <v>2082</v>
      </c>
      <c r="F1387" t="s">
        <v>3393</v>
      </c>
      <c r="G1387" t="s">
        <v>3394</v>
      </c>
      <c r="H1387" t="s">
        <v>3393</v>
      </c>
      <c r="I1387" t="s">
        <v>5895</v>
      </c>
      <c r="J1387" t="s">
        <v>3395</v>
      </c>
      <c r="K1387" t="s">
        <v>3394</v>
      </c>
      <c r="L1387" t="s">
        <v>3396</v>
      </c>
      <c r="M1387" t="s">
        <v>9820</v>
      </c>
      <c r="N1387" t="s">
        <v>9820</v>
      </c>
      <c r="O1387" t="s">
        <v>9820</v>
      </c>
      <c r="P1387" t="s">
        <v>9821</v>
      </c>
      <c r="Q1387">
        <v>1</v>
      </c>
      <c r="R1387" t="s">
        <v>5716</v>
      </c>
      <c r="AE1387" t="s">
        <v>3394</v>
      </c>
      <c r="AK1387" t="s">
        <v>3394</v>
      </c>
      <c r="AL1387" t="s">
        <v>3394</v>
      </c>
      <c r="AM1387" t="s">
        <v>3394</v>
      </c>
      <c r="AN1387" t="s">
        <v>3394</v>
      </c>
      <c r="AO1387" t="s">
        <v>3394</v>
      </c>
      <c r="AP1387" t="s">
        <v>3394</v>
      </c>
      <c r="AQ1387" t="s">
        <v>3394</v>
      </c>
      <c r="AR1387" t="s">
        <v>3394</v>
      </c>
      <c r="AS1387" t="s">
        <v>3394</v>
      </c>
      <c r="AT1387" t="s">
        <v>3394</v>
      </c>
      <c r="AU1387" t="s">
        <v>3394</v>
      </c>
      <c r="AV1387" t="s">
        <v>3394</v>
      </c>
      <c r="AW1387" t="s">
        <v>3394</v>
      </c>
      <c r="AX1387" t="s">
        <v>3394</v>
      </c>
      <c r="AZ1387" t="s">
        <v>3394</v>
      </c>
    </row>
    <row r="1388" spans="1:52" x14ac:dyDescent="0.3">
      <c r="A1388" s="1" t="s">
        <v>2083</v>
      </c>
      <c r="B1388" t="s">
        <v>2084</v>
      </c>
      <c r="C1388" t="s">
        <v>205</v>
      </c>
      <c r="D1388" t="s">
        <v>55</v>
      </c>
      <c r="E1388" t="s">
        <v>2085</v>
      </c>
      <c r="F1388" t="s">
        <v>3393</v>
      </c>
      <c r="G1388" t="s">
        <v>3394</v>
      </c>
      <c r="H1388" t="s">
        <v>3393</v>
      </c>
      <c r="I1388" t="s">
        <v>5896</v>
      </c>
      <c r="J1388" t="s">
        <v>3395</v>
      </c>
      <c r="K1388" t="s">
        <v>3394</v>
      </c>
      <c r="L1388" t="s">
        <v>3396</v>
      </c>
      <c r="M1388" t="s">
        <v>9820</v>
      </c>
      <c r="N1388" t="s">
        <v>9820</v>
      </c>
      <c r="O1388" t="s">
        <v>9820</v>
      </c>
      <c r="P1388" t="s">
        <v>9821</v>
      </c>
      <c r="Q1388">
        <v>1</v>
      </c>
      <c r="R1388" t="s">
        <v>5735</v>
      </c>
      <c r="AE1388" t="s">
        <v>3394</v>
      </c>
      <c r="AK1388" t="s">
        <v>3394</v>
      </c>
      <c r="AL1388" t="s">
        <v>3394</v>
      </c>
      <c r="AM1388" t="s">
        <v>3394</v>
      </c>
      <c r="AN1388" t="s">
        <v>3394</v>
      </c>
      <c r="AO1388" t="s">
        <v>3394</v>
      </c>
      <c r="AP1388" t="s">
        <v>3394</v>
      </c>
      <c r="AQ1388" t="s">
        <v>3394</v>
      </c>
      <c r="AR1388" t="s">
        <v>3394</v>
      </c>
      <c r="AS1388" t="s">
        <v>3394</v>
      </c>
      <c r="AT1388" t="s">
        <v>3394</v>
      </c>
      <c r="AU1388" t="s">
        <v>3394</v>
      </c>
      <c r="AV1388" t="s">
        <v>3394</v>
      </c>
      <c r="AW1388" t="s">
        <v>3394</v>
      </c>
      <c r="AX1388" t="s">
        <v>3394</v>
      </c>
      <c r="AZ1388" t="s">
        <v>3394</v>
      </c>
    </row>
    <row r="1389" spans="1:52" x14ac:dyDescent="0.3">
      <c r="A1389" s="1" t="s">
        <v>2089</v>
      </c>
      <c r="B1389" t="s">
        <v>2090</v>
      </c>
      <c r="C1389" t="s">
        <v>719</v>
      </c>
      <c r="D1389" t="s">
        <v>68</v>
      </c>
      <c r="E1389" t="s">
        <v>2091</v>
      </c>
      <c r="F1389" t="s">
        <v>3393</v>
      </c>
      <c r="G1389" t="s">
        <v>3393</v>
      </c>
      <c r="H1389" t="s">
        <v>3393</v>
      </c>
      <c r="I1389" t="s">
        <v>5897</v>
      </c>
      <c r="J1389" t="s">
        <v>3395</v>
      </c>
      <c r="K1389" t="s">
        <v>3394</v>
      </c>
      <c r="L1389" t="s">
        <v>3396</v>
      </c>
      <c r="M1389" t="s">
        <v>9820</v>
      </c>
      <c r="N1389" t="s">
        <v>9820</v>
      </c>
      <c r="O1389" t="s">
        <v>9820</v>
      </c>
      <c r="P1389" t="s">
        <v>9821</v>
      </c>
      <c r="Q1389">
        <v>1</v>
      </c>
      <c r="R1389" t="s">
        <v>3397</v>
      </c>
      <c r="AE1389" t="s">
        <v>3394</v>
      </c>
      <c r="AK1389" t="s">
        <v>3394</v>
      </c>
      <c r="AL1389" t="s">
        <v>3394</v>
      </c>
      <c r="AM1389" t="s">
        <v>3394</v>
      </c>
      <c r="AN1389" t="s">
        <v>3394</v>
      </c>
      <c r="AO1389" t="s">
        <v>3394</v>
      </c>
      <c r="AP1389" t="s">
        <v>3394</v>
      </c>
      <c r="AQ1389" t="s">
        <v>3394</v>
      </c>
      <c r="AR1389" t="s">
        <v>3394</v>
      </c>
      <c r="AS1389" t="s">
        <v>3394</v>
      </c>
      <c r="AT1389" t="s">
        <v>3394</v>
      </c>
      <c r="AU1389" t="s">
        <v>3394</v>
      </c>
      <c r="AV1389" t="s">
        <v>3394</v>
      </c>
      <c r="AW1389" t="s">
        <v>3394</v>
      </c>
      <c r="AX1389" t="s">
        <v>3394</v>
      </c>
      <c r="AZ1389" t="s">
        <v>3394</v>
      </c>
    </row>
    <row r="1390" spans="1:52" x14ac:dyDescent="0.3">
      <c r="A1390" s="1" t="s">
        <v>2093</v>
      </c>
      <c r="B1390" t="s">
        <v>2094</v>
      </c>
      <c r="C1390" t="s">
        <v>719</v>
      </c>
      <c r="D1390" t="s">
        <v>68</v>
      </c>
      <c r="E1390" t="s">
        <v>2095</v>
      </c>
      <c r="F1390" t="s">
        <v>3393</v>
      </c>
      <c r="G1390" t="s">
        <v>3393</v>
      </c>
      <c r="H1390" t="s">
        <v>3393</v>
      </c>
      <c r="I1390" t="s">
        <v>5899</v>
      </c>
      <c r="J1390" t="s">
        <v>3395</v>
      </c>
      <c r="K1390" t="s">
        <v>3394</v>
      </c>
      <c r="L1390" t="s">
        <v>3396</v>
      </c>
      <c r="M1390" t="s">
        <v>9820</v>
      </c>
      <c r="N1390" t="s">
        <v>9820</v>
      </c>
      <c r="O1390" t="s">
        <v>9820</v>
      </c>
      <c r="P1390" t="s">
        <v>9821</v>
      </c>
      <c r="Q1390">
        <v>1</v>
      </c>
      <c r="R1390" t="s">
        <v>3397</v>
      </c>
      <c r="AE1390" t="s">
        <v>3394</v>
      </c>
      <c r="AK1390" t="s">
        <v>3394</v>
      </c>
      <c r="AL1390" t="s">
        <v>3394</v>
      </c>
      <c r="AM1390" t="s">
        <v>3394</v>
      </c>
      <c r="AN1390" t="s">
        <v>3394</v>
      </c>
      <c r="AO1390" t="s">
        <v>3394</v>
      </c>
      <c r="AP1390" t="s">
        <v>3394</v>
      </c>
      <c r="AQ1390" t="s">
        <v>3394</v>
      </c>
      <c r="AR1390" t="s">
        <v>3394</v>
      </c>
      <c r="AS1390" t="s">
        <v>3394</v>
      </c>
      <c r="AT1390" t="s">
        <v>3394</v>
      </c>
      <c r="AU1390" t="s">
        <v>3394</v>
      </c>
      <c r="AV1390" t="s">
        <v>3394</v>
      </c>
      <c r="AW1390" t="s">
        <v>3394</v>
      </c>
      <c r="AX1390" t="s">
        <v>3394</v>
      </c>
      <c r="AZ1390" t="s">
        <v>3394</v>
      </c>
    </row>
    <row r="1391" spans="1:52" x14ac:dyDescent="0.3">
      <c r="A1391" s="1" t="s">
        <v>2096</v>
      </c>
      <c r="B1391" t="s">
        <v>2097</v>
      </c>
      <c r="C1391" t="s">
        <v>719</v>
      </c>
      <c r="D1391" t="s">
        <v>68</v>
      </c>
      <c r="E1391" t="s">
        <v>2098</v>
      </c>
      <c r="F1391" t="s">
        <v>3393</v>
      </c>
      <c r="G1391" t="s">
        <v>3393</v>
      </c>
      <c r="H1391" t="s">
        <v>3393</v>
      </c>
      <c r="I1391" t="s">
        <v>5900</v>
      </c>
      <c r="J1391" t="s">
        <v>3395</v>
      </c>
      <c r="K1391" t="s">
        <v>3394</v>
      </c>
      <c r="L1391" t="s">
        <v>3396</v>
      </c>
      <c r="M1391" t="s">
        <v>9820</v>
      </c>
      <c r="N1391" t="s">
        <v>9820</v>
      </c>
      <c r="O1391" t="s">
        <v>9820</v>
      </c>
      <c r="P1391" t="s">
        <v>9821</v>
      </c>
      <c r="Q1391">
        <v>1</v>
      </c>
      <c r="R1391" t="s">
        <v>5597</v>
      </c>
      <c r="AE1391" t="s">
        <v>3394</v>
      </c>
      <c r="AK1391" t="s">
        <v>3394</v>
      </c>
      <c r="AL1391" t="s">
        <v>3394</v>
      </c>
      <c r="AM1391" t="s">
        <v>3394</v>
      </c>
      <c r="AN1391" t="s">
        <v>3394</v>
      </c>
      <c r="AO1391" t="s">
        <v>3394</v>
      </c>
      <c r="AP1391" t="s">
        <v>3394</v>
      </c>
      <c r="AQ1391" t="s">
        <v>3394</v>
      </c>
      <c r="AR1391" t="s">
        <v>3394</v>
      </c>
      <c r="AS1391" t="s">
        <v>3394</v>
      </c>
      <c r="AT1391" t="s">
        <v>3394</v>
      </c>
      <c r="AU1391" t="s">
        <v>3394</v>
      </c>
      <c r="AV1391" t="s">
        <v>3394</v>
      </c>
      <c r="AW1391" t="s">
        <v>3394</v>
      </c>
      <c r="AX1391" t="s">
        <v>3394</v>
      </c>
      <c r="AZ1391" t="s">
        <v>3394</v>
      </c>
    </row>
    <row r="1392" spans="1:52" x14ac:dyDescent="0.3">
      <c r="A1392" s="1" t="s">
        <v>2134</v>
      </c>
      <c r="B1392" t="s">
        <v>2135</v>
      </c>
      <c r="C1392" t="s">
        <v>370</v>
      </c>
      <c r="D1392" t="s">
        <v>5901</v>
      </c>
      <c r="E1392" t="s">
        <v>2136</v>
      </c>
      <c r="F1392" t="s">
        <v>3393</v>
      </c>
      <c r="G1392" t="s">
        <v>3394</v>
      </c>
      <c r="H1392" t="s">
        <v>3393</v>
      </c>
      <c r="I1392" t="s">
        <v>3395</v>
      </c>
      <c r="J1392" t="s">
        <v>3395</v>
      </c>
      <c r="K1392" t="s">
        <v>3394</v>
      </c>
      <c r="L1392" t="s">
        <v>3396</v>
      </c>
      <c r="M1392" t="s">
        <v>9820</v>
      </c>
      <c r="N1392" t="s">
        <v>9820</v>
      </c>
      <c r="O1392" t="s">
        <v>9820</v>
      </c>
      <c r="P1392" t="s">
        <v>9821</v>
      </c>
      <c r="Q1392">
        <v>1</v>
      </c>
      <c r="R1392" t="s">
        <v>5682</v>
      </c>
      <c r="AC1392" t="s">
        <v>4345</v>
      </c>
      <c r="AE1392" t="s">
        <v>3394</v>
      </c>
      <c r="AK1392" t="s">
        <v>3394</v>
      </c>
      <c r="AM1392" t="s">
        <v>3394</v>
      </c>
      <c r="AN1392" t="s">
        <v>3394</v>
      </c>
      <c r="AO1392" t="s">
        <v>3394</v>
      </c>
      <c r="AP1392" t="s">
        <v>3394</v>
      </c>
      <c r="AQ1392" t="s">
        <v>3394</v>
      </c>
      <c r="AR1392" t="s">
        <v>3394</v>
      </c>
      <c r="AS1392" t="s">
        <v>3394</v>
      </c>
      <c r="AT1392" t="s">
        <v>3394</v>
      </c>
      <c r="AU1392" t="s">
        <v>3394</v>
      </c>
      <c r="AV1392" t="s">
        <v>3394</v>
      </c>
      <c r="AW1392" t="s">
        <v>3394</v>
      </c>
      <c r="AX1392" t="s">
        <v>3394</v>
      </c>
      <c r="AZ1392" t="s">
        <v>3394</v>
      </c>
    </row>
    <row r="1393" spans="1:52" x14ac:dyDescent="0.3">
      <c r="A1393" s="1" t="s">
        <v>2178</v>
      </c>
      <c r="B1393" t="s">
        <v>2179</v>
      </c>
      <c r="C1393" t="s">
        <v>448</v>
      </c>
      <c r="D1393" t="s">
        <v>73</v>
      </c>
      <c r="E1393" t="s">
        <v>2181</v>
      </c>
      <c r="F1393" t="s">
        <v>3393</v>
      </c>
      <c r="G1393" t="s">
        <v>3393</v>
      </c>
      <c r="H1393" t="s">
        <v>3393</v>
      </c>
      <c r="I1393" t="s">
        <v>10605</v>
      </c>
      <c r="J1393" t="s">
        <v>3395</v>
      </c>
      <c r="K1393" t="s">
        <v>4342</v>
      </c>
      <c r="L1393" t="s">
        <v>3965</v>
      </c>
      <c r="M1393" t="s">
        <v>11381</v>
      </c>
      <c r="N1393" t="s">
        <v>11382</v>
      </c>
      <c r="O1393" t="s">
        <v>9836</v>
      </c>
      <c r="P1393" t="s">
        <v>9837</v>
      </c>
      <c r="Q1393">
        <v>12</v>
      </c>
      <c r="R1393" t="s">
        <v>3397</v>
      </c>
      <c r="AE1393" t="s">
        <v>3394</v>
      </c>
      <c r="AK1393" t="s">
        <v>3394</v>
      </c>
      <c r="AL1393" t="s">
        <v>3394</v>
      </c>
      <c r="AM1393" t="s">
        <v>3394</v>
      </c>
      <c r="AN1393" t="s">
        <v>3394</v>
      </c>
      <c r="AO1393" t="s">
        <v>3394</v>
      </c>
      <c r="AP1393" t="s">
        <v>3394</v>
      </c>
      <c r="AQ1393" t="s">
        <v>3394</v>
      </c>
      <c r="AR1393" t="s">
        <v>3394</v>
      </c>
      <c r="AS1393" t="s">
        <v>3394</v>
      </c>
      <c r="AT1393" t="s">
        <v>3394</v>
      </c>
      <c r="AU1393" t="s">
        <v>3394</v>
      </c>
      <c r="AV1393" t="s">
        <v>3394</v>
      </c>
      <c r="AW1393" t="s">
        <v>3394</v>
      </c>
      <c r="AX1393" t="s">
        <v>3394</v>
      </c>
      <c r="AZ1393" t="s">
        <v>3394</v>
      </c>
    </row>
    <row r="1394" spans="1:52" x14ac:dyDescent="0.3">
      <c r="A1394" s="1" t="s">
        <v>2182</v>
      </c>
      <c r="B1394" t="s">
        <v>2183</v>
      </c>
      <c r="C1394" t="s">
        <v>448</v>
      </c>
      <c r="D1394" t="s">
        <v>73</v>
      </c>
      <c r="E1394" t="s">
        <v>2184</v>
      </c>
      <c r="F1394" t="s">
        <v>3393</v>
      </c>
      <c r="G1394" t="s">
        <v>3393</v>
      </c>
      <c r="H1394" t="s">
        <v>3393</v>
      </c>
      <c r="I1394" t="s">
        <v>9956</v>
      </c>
      <c r="J1394" t="s">
        <v>3395</v>
      </c>
      <c r="K1394" t="s">
        <v>4342</v>
      </c>
      <c r="L1394" t="s">
        <v>3965</v>
      </c>
      <c r="M1394" t="s">
        <v>11381</v>
      </c>
      <c r="N1394" t="s">
        <v>11382</v>
      </c>
      <c r="O1394" t="s">
        <v>9820</v>
      </c>
      <c r="P1394" t="s">
        <v>9821</v>
      </c>
      <c r="Q1394">
        <v>24</v>
      </c>
      <c r="R1394" t="s">
        <v>3397</v>
      </c>
      <c r="AE1394" t="s">
        <v>3394</v>
      </c>
      <c r="AK1394" t="s">
        <v>3394</v>
      </c>
      <c r="AL1394" t="s">
        <v>3394</v>
      </c>
      <c r="AM1394" t="s">
        <v>3394</v>
      </c>
      <c r="AN1394" t="s">
        <v>3394</v>
      </c>
      <c r="AO1394" t="s">
        <v>3394</v>
      </c>
      <c r="AP1394" t="s">
        <v>3394</v>
      </c>
      <c r="AQ1394" t="s">
        <v>3394</v>
      </c>
      <c r="AR1394" t="s">
        <v>3394</v>
      </c>
      <c r="AS1394" t="s">
        <v>3394</v>
      </c>
      <c r="AT1394" t="s">
        <v>3394</v>
      </c>
      <c r="AU1394" t="s">
        <v>3394</v>
      </c>
      <c r="AV1394" t="s">
        <v>3394</v>
      </c>
      <c r="AW1394" t="s">
        <v>3394</v>
      </c>
      <c r="AX1394" t="s">
        <v>3394</v>
      </c>
      <c r="AZ1394" t="s">
        <v>3394</v>
      </c>
    </row>
    <row r="1395" spans="1:52" x14ac:dyDescent="0.3">
      <c r="A1395" s="1" t="s">
        <v>2185</v>
      </c>
      <c r="B1395" t="s">
        <v>2186</v>
      </c>
      <c r="C1395" t="s">
        <v>448</v>
      </c>
      <c r="D1395" t="s">
        <v>73</v>
      </c>
      <c r="E1395" t="s">
        <v>2187</v>
      </c>
      <c r="F1395" t="s">
        <v>3393</v>
      </c>
      <c r="G1395" t="s">
        <v>3394</v>
      </c>
      <c r="H1395" t="s">
        <v>3393</v>
      </c>
      <c r="I1395" t="s">
        <v>5902</v>
      </c>
      <c r="J1395" t="s">
        <v>3395</v>
      </c>
      <c r="K1395" t="s">
        <v>3394</v>
      </c>
      <c r="L1395" t="s">
        <v>3965</v>
      </c>
      <c r="M1395" t="s">
        <v>63</v>
      </c>
      <c r="N1395" t="s">
        <v>73</v>
      </c>
      <c r="O1395" t="s">
        <v>9820</v>
      </c>
      <c r="P1395" t="s">
        <v>9821</v>
      </c>
      <c r="Q1395">
        <v>1</v>
      </c>
      <c r="R1395" t="s">
        <v>3397</v>
      </c>
      <c r="AE1395" t="s">
        <v>3394</v>
      </c>
      <c r="AK1395" t="s">
        <v>3394</v>
      </c>
      <c r="AL1395" t="s">
        <v>3394</v>
      </c>
      <c r="AM1395" t="s">
        <v>3394</v>
      </c>
      <c r="AN1395" t="s">
        <v>3394</v>
      </c>
      <c r="AO1395" t="s">
        <v>3394</v>
      </c>
      <c r="AP1395" t="s">
        <v>3394</v>
      </c>
      <c r="AQ1395" t="s">
        <v>3394</v>
      </c>
      <c r="AR1395" t="s">
        <v>3394</v>
      </c>
      <c r="AS1395" t="s">
        <v>3394</v>
      </c>
      <c r="AT1395" t="s">
        <v>3394</v>
      </c>
      <c r="AU1395" t="s">
        <v>3394</v>
      </c>
      <c r="AV1395" t="s">
        <v>3394</v>
      </c>
      <c r="AW1395" t="s">
        <v>3394</v>
      </c>
      <c r="AX1395" t="s">
        <v>3394</v>
      </c>
      <c r="AZ1395" t="s">
        <v>3394</v>
      </c>
    </row>
    <row r="1396" spans="1:52" x14ac:dyDescent="0.3">
      <c r="A1396" s="1" t="s">
        <v>2209</v>
      </c>
      <c r="B1396" t="s">
        <v>2210</v>
      </c>
      <c r="C1396" t="s">
        <v>5903</v>
      </c>
      <c r="D1396" t="s">
        <v>5904</v>
      </c>
      <c r="E1396" t="s">
        <v>2211</v>
      </c>
      <c r="F1396" t="s">
        <v>3393</v>
      </c>
      <c r="G1396" t="s">
        <v>3393</v>
      </c>
      <c r="H1396" t="s">
        <v>3393</v>
      </c>
      <c r="I1396" t="s">
        <v>5905</v>
      </c>
      <c r="J1396" t="s">
        <v>3395</v>
      </c>
      <c r="K1396" t="s">
        <v>3394</v>
      </c>
      <c r="L1396" t="s">
        <v>3396</v>
      </c>
      <c r="M1396" t="s">
        <v>63</v>
      </c>
      <c r="N1396" t="s">
        <v>5904</v>
      </c>
      <c r="O1396" t="s">
        <v>9820</v>
      </c>
      <c r="P1396" t="s">
        <v>9821</v>
      </c>
      <c r="Q1396">
        <v>1</v>
      </c>
      <c r="R1396" t="s">
        <v>3397</v>
      </c>
      <c r="AE1396" t="s">
        <v>3394</v>
      </c>
      <c r="AK1396" t="s">
        <v>3394</v>
      </c>
      <c r="AL1396" t="s">
        <v>3394</v>
      </c>
      <c r="AM1396" t="s">
        <v>3394</v>
      </c>
      <c r="AN1396" t="s">
        <v>3394</v>
      </c>
      <c r="AO1396" t="s">
        <v>3394</v>
      </c>
      <c r="AP1396" t="s">
        <v>3394</v>
      </c>
      <c r="AQ1396" t="s">
        <v>3394</v>
      </c>
      <c r="AR1396" t="s">
        <v>3394</v>
      </c>
      <c r="AS1396" t="s">
        <v>3394</v>
      </c>
      <c r="AT1396" t="s">
        <v>3394</v>
      </c>
      <c r="AU1396" t="s">
        <v>3394</v>
      </c>
      <c r="AV1396" t="s">
        <v>3394</v>
      </c>
      <c r="AW1396" t="s">
        <v>3394</v>
      </c>
      <c r="AX1396" t="s">
        <v>3394</v>
      </c>
      <c r="AZ1396" t="s">
        <v>3394</v>
      </c>
    </row>
    <row r="1397" spans="1:52" x14ac:dyDescent="0.3">
      <c r="A1397" s="1" t="s">
        <v>2254</v>
      </c>
      <c r="B1397" t="s">
        <v>2255</v>
      </c>
      <c r="C1397" t="s">
        <v>828</v>
      </c>
      <c r="D1397" t="s">
        <v>54</v>
      </c>
      <c r="E1397" t="s">
        <v>2256</v>
      </c>
      <c r="F1397" t="s">
        <v>3393</v>
      </c>
      <c r="G1397" t="s">
        <v>3394</v>
      </c>
      <c r="H1397" t="s">
        <v>3393</v>
      </c>
      <c r="I1397" t="s">
        <v>5906</v>
      </c>
      <c r="J1397" t="s">
        <v>3395</v>
      </c>
      <c r="K1397" t="s">
        <v>3394</v>
      </c>
      <c r="L1397" t="s">
        <v>3396</v>
      </c>
      <c r="M1397" t="s">
        <v>54</v>
      </c>
      <c r="N1397" t="s">
        <v>5734</v>
      </c>
      <c r="O1397" t="s">
        <v>9820</v>
      </c>
      <c r="P1397" t="s">
        <v>9821</v>
      </c>
      <c r="Q1397">
        <v>1</v>
      </c>
      <c r="R1397" t="s">
        <v>3397</v>
      </c>
      <c r="AE1397" t="s">
        <v>3394</v>
      </c>
      <c r="AK1397" t="s">
        <v>3394</v>
      </c>
      <c r="AL1397" t="s">
        <v>3394</v>
      </c>
      <c r="AM1397" t="s">
        <v>3394</v>
      </c>
      <c r="AN1397" t="s">
        <v>3394</v>
      </c>
      <c r="AO1397" t="s">
        <v>3394</v>
      </c>
      <c r="AP1397" t="s">
        <v>3394</v>
      </c>
      <c r="AQ1397" t="s">
        <v>3394</v>
      </c>
      <c r="AR1397" t="s">
        <v>3394</v>
      </c>
      <c r="AS1397" t="s">
        <v>3394</v>
      </c>
      <c r="AT1397" t="s">
        <v>3394</v>
      </c>
      <c r="AU1397" t="s">
        <v>3394</v>
      </c>
      <c r="AV1397" t="s">
        <v>3394</v>
      </c>
      <c r="AW1397" t="s">
        <v>3394</v>
      </c>
      <c r="AX1397" t="s">
        <v>3394</v>
      </c>
      <c r="AZ1397" t="s">
        <v>3394</v>
      </c>
    </row>
    <row r="1398" spans="1:52" x14ac:dyDescent="0.3">
      <c r="A1398" s="1" t="s">
        <v>2257</v>
      </c>
      <c r="B1398" t="s">
        <v>2258</v>
      </c>
      <c r="C1398" t="s">
        <v>277</v>
      </c>
      <c r="D1398" t="s">
        <v>4307</v>
      </c>
      <c r="E1398" t="s">
        <v>2259</v>
      </c>
      <c r="F1398" t="s">
        <v>3393</v>
      </c>
      <c r="G1398" t="s">
        <v>3394</v>
      </c>
      <c r="H1398" t="s">
        <v>3393</v>
      </c>
      <c r="I1398" t="s">
        <v>5906</v>
      </c>
      <c r="J1398" t="s">
        <v>3395</v>
      </c>
      <c r="K1398" t="s">
        <v>3394</v>
      </c>
      <c r="L1398" t="s">
        <v>3396</v>
      </c>
      <c r="M1398" t="s">
        <v>9820</v>
      </c>
      <c r="N1398" t="s">
        <v>9820</v>
      </c>
      <c r="O1398" t="s">
        <v>9820</v>
      </c>
      <c r="P1398" t="s">
        <v>9821</v>
      </c>
      <c r="Q1398">
        <v>1</v>
      </c>
      <c r="R1398" t="s">
        <v>3397</v>
      </c>
      <c r="AE1398" t="s">
        <v>3394</v>
      </c>
      <c r="AK1398" t="s">
        <v>3394</v>
      </c>
      <c r="AL1398" t="s">
        <v>3394</v>
      </c>
      <c r="AM1398" t="s">
        <v>3394</v>
      </c>
      <c r="AN1398" t="s">
        <v>3394</v>
      </c>
      <c r="AO1398" t="s">
        <v>3394</v>
      </c>
      <c r="AP1398" t="s">
        <v>3394</v>
      </c>
      <c r="AQ1398" t="s">
        <v>3394</v>
      </c>
      <c r="AR1398" t="s">
        <v>3394</v>
      </c>
      <c r="AS1398" t="s">
        <v>3394</v>
      </c>
      <c r="AT1398" t="s">
        <v>3394</v>
      </c>
      <c r="AU1398" t="s">
        <v>3394</v>
      </c>
      <c r="AV1398" t="s">
        <v>3394</v>
      </c>
      <c r="AW1398" t="s">
        <v>3394</v>
      </c>
      <c r="AX1398" t="s">
        <v>3394</v>
      </c>
      <c r="AZ1398" t="s">
        <v>3394</v>
      </c>
    </row>
    <row r="1399" spans="1:52" x14ac:dyDescent="0.3">
      <c r="A1399" s="1" t="s">
        <v>2260</v>
      </c>
      <c r="B1399" t="s">
        <v>2261</v>
      </c>
      <c r="C1399" t="s">
        <v>277</v>
      </c>
      <c r="D1399" t="s">
        <v>4307</v>
      </c>
      <c r="E1399" t="s">
        <v>2262</v>
      </c>
      <c r="F1399" t="s">
        <v>3393</v>
      </c>
      <c r="G1399" t="s">
        <v>3394</v>
      </c>
      <c r="H1399" t="s">
        <v>3393</v>
      </c>
      <c r="I1399" t="s">
        <v>5906</v>
      </c>
      <c r="J1399" t="s">
        <v>3395</v>
      </c>
      <c r="K1399" t="s">
        <v>3394</v>
      </c>
      <c r="L1399" t="s">
        <v>3396</v>
      </c>
      <c r="M1399" t="s">
        <v>9820</v>
      </c>
      <c r="N1399" t="s">
        <v>9820</v>
      </c>
      <c r="O1399" t="s">
        <v>9820</v>
      </c>
      <c r="P1399" t="s">
        <v>9821</v>
      </c>
      <c r="Q1399">
        <v>1</v>
      </c>
      <c r="R1399" t="s">
        <v>3397</v>
      </c>
      <c r="AE1399" t="s">
        <v>3394</v>
      </c>
      <c r="AK1399" t="s">
        <v>3394</v>
      </c>
      <c r="AL1399" t="s">
        <v>3394</v>
      </c>
      <c r="AM1399" t="s">
        <v>3394</v>
      </c>
      <c r="AN1399" t="s">
        <v>3394</v>
      </c>
      <c r="AO1399" t="s">
        <v>3394</v>
      </c>
      <c r="AP1399" t="s">
        <v>3394</v>
      </c>
      <c r="AQ1399" t="s">
        <v>3394</v>
      </c>
      <c r="AR1399" t="s">
        <v>3394</v>
      </c>
      <c r="AS1399" t="s">
        <v>3394</v>
      </c>
      <c r="AT1399" t="s">
        <v>3394</v>
      </c>
      <c r="AU1399" t="s">
        <v>3394</v>
      </c>
      <c r="AV1399" t="s">
        <v>3394</v>
      </c>
      <c r="AW1399" t="s">
        <v>3394</v>
      </c>
      <c r="AX1399" t="s">
        <v>3394</v>
      </c>
      <c r="AZ1399" t="s">
        <v>3394</v>
      </c>
    </row>
    <row r="1400" spans="1:52" x14ac:dyDescent="0.3">
      <c r="A1400" s="1" t="s">
        <v>2263</v>
      </c>
      <c r="B1400" t="s">
        <v>2264</v>
      </c>
      <c r="C1400" t="s">
        <v>277</v>
      </c>
      <c r="D1400" t="s">
        <v>4307</v>
      </c>
      <c r="E1400" t="s">
        <v>2265</v>
      </c>
      <c r="F1400" t="s">
        <v>3393</v>
      </c>
      <c r="G1400" t="s">
        <v>3394</v>
      </c>
      <c r="H1400" t="s">
        <v>3393</v>
      </c>
      <c r="I1400" t="s">
        <v>5906</v>
      </c>
      <c r="J1400" t="s">
        <v>3395</v>
      </c>
      <c r="K1400" t="s">
        <v>3394</v>
      </c>
      <c r="L1400" t="s">
        <v>3396</v>
      </c>
      <c r="M1400" t="s">
        <v>9820</v>
      </c>
      <c r="N1400" t="s">
        <v>9820</v>
      </c>
      <c r="O1400" t="s">
        <v>9820</v>
      </c>
      <c r="P1400" t="s">
        <v>9821</v>
      </c>
      <c r="Q1400">
        <v>1</v>
      </c>
      <c r="R1400" t="s">
        <v>3397</v>
      </c>
      <c r="AE1400" t="s">
        <v>3394</v>
      </c>
      <c r="AK1400" t="s">
        <v>3394</v>
      </c>
      <c r="AL1400" t="s">
        <v>3394</v>
      </c>
      <c r="AM1400" t="s">
        <v>3394</v>
      </c>
      <c r="AN1400" t="s">
        <v>3394</v>
      </c>
      <c r="AO1400" t="s">
        <v>3394</v>
      </c>
      <c r="AP1400" t="s">
        <v>3394</v>
      </c>
      <c r="AQ1400" t="s">
        <v>3394</v>
      </c>
      <c r="AR1400" t="s">
        <v>3394</v>
      </c>
      <c r="AS1400" t="s">
        <v>3394</v>
      </c>
      <c r="AT1400" t="s">
        <v>3394</v>
      </c>
      <c r="AU1400" t="s">
        <v>3394</v>
      </c>
      <c r="AV1400" t="s">
        <v>3394</v>
      </c>
      <c r="AW1400" t="s">
        <v>3394</v>
      </c>
      <c r="AX1400" t="s">
        <v>3394</v>
      </c>
      <c r="AZ1400" t="s">
        <v>3394</v>
      </c>
    </row>
    <row r="1401" spans="1:52" x14ac:dyDescent="0.3">
      <c r="A1401" s="1" t="s">
        <v>2266</v>
      </c>
      <c r="B1401" t="s">
        <v>2267</v>
      </c>
      <c r="C1401" t="s">
        <v>277</v>
      </c>
      <c r="D1401" t="s">
        <v>4307</v>
      </c>
      <c r="E1401" t="s">
        <v>2268</v>
      </c>
      <c r="F1401" t="s">
        <v>3393</v>
      </c>
      <c r="G1401" t="s">
        <v>3394</v>
      </c>
      <c r="H1401" t="s">
        <v>3393</v>
      </c>
      <c r="I1401" t="s">
        <v>5906</v>
      </c>
      <c r="J1401" t="s">
        <v>3395</v>
      </c>
      <c r="K1401" t="s">
        <v>3394</v>
      </c>
      <c r="L1401" t="s">
        <v>3396</v>
      </c>
      <c r="M1401" t="s">
        <v>9820</v>
      </c>
      <c r="N1401" t="s">
        <v>9820</v>
      </c>
      <c r="O1401" t="s">
        <v>9820</v>
      </c>
      <c r="P1401" t="s">
        <v>9821</v>
      </c>
      <c r="Q1401">
        <v>1</v>
      </c>
      <c r="R1401" t="s">
        <v>3397</v>
      </c>
      <c r="AE1401" t="s">
        <v>3394</v>
      </c>
      <c r="AK1401" t="s">
        <v>3394</v>
      </c>
      <c r="AL1401" t="s">
        <v>3394</v>
      </c>
      <c r="AM1401" t="s">
        <v>3394</v>
      </c>
      <c r="AN1401" t="s">
        <v>3394</v>
      </c>
      <c r="AO1401" t="s">
        <v>3394</v>
      </c>
      <c r="AP1401" t="s">
        <v>3394</v>
      </c>
      <c r="AQ1401" t="s">
        <v>3394</v>
      </c>
      <c r="AR1401" t="s">
        <v>3394</v>
      </c>
      <c r="AS1401" t="s">
        <v>3394</v>
      </c>
      <c r="AT1401" t="s">
        <v>3394</v>
      </c>
      <c r="AU1401" t="s">
        <v>3394</v>
      </c>
      <c r="AV1401" t="s">
        <v>3394</v>
      </c>
      <c r="AW1401" t="s">
        <v>3394</v>
      </c>
      <c r="AX1401" t="s">
        <v>3394</v>
      </c>
      <c r="AZ1401" t="s">
        <v>3394</v>
      </c>
    </row>
    <row r="1402" spans="1:52" x14ac:dyDescent="0.3">
      <c r="A1402" s="1" t="s">
        <v>2269</v>
      </c>
      <c r="B1402" t="s">
        <v>2270</v>
      </c>
      <c r="C1402" t="s">
        <v>277</v>
      </c>
      <c r="D1402" t="s">
        <v>4307</v>
      </c>
      <c r="E1402" t="s">
        <v>2271</v>
      </c>
      <c r="F1402" t="s">
        <v>3393</v>
      </c>
      <c r="G1402" t="s">
        <v>3394</v>
      </c>
      <c r="H1402" t="s">
        <v>3393</v>
      </c>
      <c r="I1402" t="s">
        <v>5906</v>
      </c>
      <c r="J1402" t="s">
        <v>3395</v>
      </c>
      <c r="K1402" t="s">
        <v>3394</v>
      </c>
      <c r="L1402" t="s">
        <v>3396</v>
      </c>
      <c r="M1402" t="s">
        <v>9820</v>
      </c>
      <c r="N1402" t="s">
        <v>9820</v>
      </c>
      <c r="O1402" t="s">
        <v>9820</v>
      </c>
      <c r="P1402" t="s">
        <v>9821</v>
      </c>
      <c r="Q1402">
        <v>1</v>
      </c>
      <c r="R1402" t="s">
        <v>3397</v>
      </c>
      <c r="AE1402" t="s">
        <v>3394</v>
      </c>
      <c r="AK1402" t="s">
        <v>3394</v>
      </c>
      <c r="AL1402" t="s">
        <v>3394</v>
      </c>
      <c r="AM1402" t="s">
        <v>3394</v>
      </c>
      <c r="AN1402" t="s">
        <v>3394</v>
      </c>
      <c r="AO1402" t="s">
        <v>3394</v>
      </c>
      <c r="AP1402" t="s">
        <v>3394</v>
      </c>
      <c r="AQ1402" t="s">
        <v>3394</v>
      </c>
      <c r="AR1402" t="s">
        <v>3394</v>
      </c>
      <c r="AS1402" t="s">
        <v>3394</v>
      </c>
      <c r="AT1402" t="s">
        <v>3394</v>
      </c>
      <c r="AU1402" t="s">
        <v>3394</v>
      </c>
      <c r="AV1402" t="s">
        <v>3394</v>
      </c>
      <c r="AW1402" t="s">
        <v>3394</v>
      </c>
      <c r="AX1402" t="s">
        <v>3394</v>
      </c>
      <c r="AZ1402" t="s">
        <v>3394</v>
      </c>
    </row>
    <row r="1403" spans="1:52" x14ac:dyDescent="0.3">
      <c r="A1403" s="1" t="s">
        <v>2275</v>
      </c>
      <c r="B1403" t="s">
        <v>2276</v>
      </c>
      <c r="C1403" t="s">
        <v>4828</v>
      </c>
      <c r="D1403" t="s">
        <v>4829</v>
      </c>
      <c r="E1403" t="s">
        <v>2277</v>
      </c>
      <c r="F1403" t="s">
        <v>3393</v>
      </c>
      <c r="G1403" t="s">
        <v>3394</v>
      </c>
      <c r="H1403" t="s">
        <v>3393</v>
      </c>
      <c r="I1403" t="s">
        <v>5907</v>
      </c>
      <c r="J1403" t="s">
        <v>3395</v>
      </c>
      <c r="K1403" t="s">
        <v>3394</v>
      </c>
      <c r="L1403" t="s">
        <v>3396</v>
      </c>
      <c r="M1403" t="s">
        <v>4829</v>
      </c>
      <c r="N1403" t="s">
        <v>4829</v>
      </c>
      <c r="O1403" t="s">
        <v>9836</v>
      </c>
      <c r="P1403" t="s">
        <v>9821</v>
      </c>
      <c r="Q1403">
        <v>1</v>
      </c>
      <c r="R1403" t="s">
        <v>3397</v>
      </c>
      <c r="AE1403" t="s">
        <v>3394</v>
      </c>
      <c r="AK1403" t="s">
        <v>3394</v>
      </c>
      <c r="AL1403" t="s">
        <v>3394</v>
      </c>
      <c r="AM1403" t="s">
        <v>3394</v>
      </c>
      <c r="AN1403" t="s">
        <v>3394</v>
      </c>
      <c r="AO1403" t="s">
        <v>3394</v>
      </c>
      <c r="AP1403" t="s">
        <v>3394</v>
      </c>
      <c r="AQ1403" t="s">
        <v>3394</v>
      </c>
      <c r="AR1403" t="s">
        <v>3394</v>
      </c>
      <c r="AS1403" t="s">
        <v>3394</v>
      </c>
      <c r="AT1403" t="s">
        <v>3394</v>
      </c>
      <c r="AU1403" t="s">
        <v>3394</v>
      </c>
      <c r="AV1403" t="s">
        <v>3394</v>
      </c>
      <c r="AW1403" t="s">
        <v>3394</v>
      </c>
      <c r="AX1403" t="s">
        <v>3394</v>
      </c>
      <c r="AZ1403" t="s">
        <v>3394</v>
      </c>
    </row>
    <row r="1404" spans="1:52" x14ac:dyDescent="0.3">
      <c r="A1404" s="1" t="s">
        <v>2278</v>
      </c>
      <c r="B1404" t="s">
        <v>2279</v>
      </c>
      <c r="C1404" t="s">
        <v>4828</v>
      </c>
      <c r="D1404" t="s">
        <v>4829</v>
      </c>
      <c r="E1404" t="s">
        <v>2280</v>
      </c>
      <c r="F1404" t="s">
        <v>3393</v>
      </c>
      <c r="G1404" t="s">
        <v>3394</v>
      </c>
      <c r="H1404" t="s">
        <v>3393</v>
      </c>
      <c r="I1404" t="s">
        <v>4984</v>
      </c>
      <c r="J1404" t="s">
        <v>3395</v>
      </c>
      <c r="K1404" t="s">
        <v>3394</v>
      </c>
      <c r="L1404" t="s">
        <v>3396</v>
      </c>
      <c r="M1404" t="s">
        <v>4829</v>
      </c>
      <c r="N1404" t="s">
        <v>4829</v>
      </c>
      <c r="O1404" t="s">
        <v>9836</v>
      </c>
      <c r="P1404" t="s">
        <v>9821</v>
      </c>
      <c r="Q1404">
        <v>1</v>
      </c>
      <c r="R1404" t="s">
        <v>3397</v>
      </c>
      <c r="AE1404" t="s">
        <v>3394</v>
      </c>
      <c r="AK1404" t="s">
        <v>3394</v>
      </c>
      <c r="AL1404" t="s">
        <v>3394</v>
      </c>
      <c r="AM1404" t="s">
        <v>3394</v>
      </c>
      <c r="AN1404" t="s">
        <v>3394</v>
      </c>
      <c r="AO1404" t="s">
        <v>3394</v>
      </c>
      <c r="AP1404" t="s">
        <v>3394</v>
      </c>
      <c r="AQ1404" t="s">
        <v>3394</v>
      </c>
      <c r="AR1404" t="s">
        <v>3394</v>
      </c>
      <c r="AS1404" t="s">
        <v>3394</v>
      </c>
      <c r="AT1404" t="s">
        <v>3394</v>
      </c>
      <c r="AU1404" t="s">
        <v>3394</v>
      </c>
      <c r="AV1404" t="s">
        <v>3394</v>
      </c>
      <c r="AW1404" t="s">
        <v>3394</v>
      </c>
      <c r="AX1404" t="s">
        <v>3394</v>
      </c>
      <c r="AZ1404" t="s">
        <v>3394</v>
      </c>
    </row>
    <row r="1405" spans="1:52" x14ac:dyDescent="0.3">
      <c r="A1405" s="1" t="s">
        <v>2357</v>
      </c>
      <c r="B1405" t="s">
        <v>2358</v>
      </c>
      <c r="C1405" t="s">
        <v>921</v>
      </c>
      <c r="D1405" t="s">
        <v>5746</v>
      </c>
      <c r="E1405" t="s">
        <v>2359</v>
      </c>
      <c r="F1405" t="s">
        <v>3393</v>
      </c>
      <c r="G1405" t="s">
        <v>3393</v>
      </c>
      <c r="H1405" t="s">
        <v>3393</v>
      </c>
      <c r="I1405" t="s">
        <v>5747</v>
      </c>
      <c r="J1405" t="s">
        <v>3395</v>
      </c>
      <c r="K1405" t="s">
        <v>3394</v>
      </c>
      <c r="L1405" t="s">
        <v>3396</v>
      </c>
      <c r="M1405" t="s">
        <v>9820</v>
      </c>
      <c r="N1405" t="s">
        <v>9820</v>
      </c>
      <c r="O1405" t="s">
        <v>9820</v>
      </c>
      <c r="P1405" t="s">
        <v>9821</v>
      </c>
      <c r="Q1405">
        <v>40</v>
      </c>
      <c r="R1405" t="s">
        <v>3397</v>
      </c>
      <c r="AE1405" t="s">
        <v>3394</v>
      </c>
      <c r="AK1405" t="s">
        <v>3394</v>
      </c>
      <c r="AL1405" t="s">
        <v>3394</v>
      </c>
      <c r="AM1405" t="s">
        <v>3394</v>
      </c>
      <c r="AN1405" t="s">
        <v>3394</v>
      </c>
      <c r="AO1405" t="s">
        <v>3394</v>
      </c>
      <c r="AP1405" t="s">
        <v>3394</v>
      </c>
      <c r="AQ1405" t="s">
        <v>3394</v>
      </c>
      <c r="AR1405" t="s">
        <v>3394</v>
      </c>
      <c r="AS1405" t="s">
        <v>3394</v>
      </c>
      <c r="AT1405" t="s">
        <v>3394</v>
      </c>
      <c r="AU1405" t="s">
        <v>3394</v>
      </c>
      <c r="AV1405" t="s">
        <v>3394</v>
      </c>
      <c r="AW1405" t="s">
        <v>3394</v>
      </c>
      <c r="AX1405" t="s">
        <v>3394</v>
      </c>
      <c r="AZ1405" t="s">
        <v>3394</v>
      </c>
    </row>
    <row r="1406" spans="1:52" x14ac:dyDescent="0.3">
      <c r="A1406" s="1" t="s">
        <v>2426</v>
      </c>
      <c r="B1406" t="s">
        <v>2427</v>
      </c>
      <c r="C1406" t="s">
        <v>676</v>
      </c>
      <c r="D1406" t="s">
        <v>70</v>
      </c>
      <c r="E1406" t="s">
        <v>2428</v>
      </c>
      <c r="F1406" t="s">
        <v>3393</v>
      </c>
      <c r="G1406" t="s">
        <v>3393</v>
      </c>
      <c r="H1406" t="s">
        <v>3393</v>
      </c>
      <c r="I1406" t="s">
        <v>5748</v>
      </c>
      <c r="J1406" t="s">
        <v>3395</v>
      </c>
      <c r="K1406" t="s">
        <v>4342</v>
      </c>
      <c r="L1406" t="s">
        <v>3396</v>
      </c>
      <c r="M1406" t="s">
        <v>11362</v>
      </c>
      <c r="N1406" t="s">
        <v>11363</v>
      </c>
      <c r="O1406" t="s">
        <v>9836</v>
      </c>
      <c r="P1406" t="s">
        <v>9821</v>
      </c>
      <c r="Q1406">
        <v>6</v>
      </c>
      <c r="R1406" t="s">
        <v>3397</v>
      </c>
      <c r="AE1406" t="s">
        <v>3394</v>
      </c>
      <c r="AK1406" t="s">
        <v>3394</v>
      </c>
      <c r="AL1406" t="s">
        <v>3394</v>
      </c>
      <c r="AM1406" t="s">
        <v>3394</v>
      </c>
      <c r="AN1406" t="s">
        <v>3394</v>
      </c>
      <c r="AO1406" t="s">
        <v>3394</v>
      </c>
      <c r="AP1406" t="s">
        <v>3394</v>
      </c>
      <c r="AQ1406" t="s">
        <v>3394</v>
      </c>
      <c r="AR1406" t="s">
        <v>3394</v>
      </c>
      <c r="AS1406" t="s">
        <v>3394</v>
      </c>
      <c r="AT1406" t="s">
        <v>3394</v>
      </c>
      <c r="AU1406" t="s">
        <v>3394</v>
      </c>
      <c r="AV1406" t="s">
        <v>3394</v>
      </c>
      <c r="AW1406" t="s">
        <v>3394</v>
      </c>
      <c r="AX1406" t="s">
        <v>3394</v>
      </c>
      <c r="AZ1406" t="s">
        <v>3394</v>
      </c>
    </row>
    <row r="1407" spans="1:52" x14ac:dyDescent="0.3">
      <c r="A1407" s="1" t="s">
        <v>2473</v>
      </c>
      <c r="B1407" t="s">
        <v>2474</v>
      </c>
      <c r="C1407" t="s">
        <v>538</v>
      </c>
      <c r="D1407" t="s">
        <v>67</v>
      </c>
      <c r="E1407" t="s">
        <v>2475</v>
      </c>
      <c r="F1407" t="s">
        <v>3393</v>
      </c>
      <c r="G1407" t="s">
        <v>3394</v>
      </c>
      <c r="H1407" t="s">
        <v>3393</v>
      </c>
      <c r="I1407" t="s">
        <v>11395</v>
      </c>
      <c r="J1407" t="s">
        <v>3395</v>
      </c>
      <c r="K1407" t="s">
        <v>4342</v>
      </c>
      <c r="L1407" t="s">
        <v>3396</v>
      </c>
      <c r="M1407" t="s">
        <v>11309</v>
      </c>
      <c r="N1407" t="s">
        <v>11310</v>
      </c>
      <c r="O1407" t="s">
        <v>9836</v>
      </c>
      <c r="P1407" t="s">
        <v>9862</v>
      </c>
      <c r="Q1407">
        <v>10</v>
      </c>
      <c r="R1407" t="s">
        <v>5749</v>
      </c>
      <c r="AE1407" t="s">
        <v>3394</v>
      </c>
      <c r="AK1407" t="s">
        <v>3394</v>
      </c>
      <c r="AL1407" t="s">
        <v>3394</v>
      </c>
      <c r="AM1407" t="s">
        <v>3394</v>
      </c>
      <c r="AN1407" t="s">
        <v>3394</v>
      </c>
      <c r="AO1407" t="s">
        <v>3394</v>
      </c>
      <c r="AP1407" t="s">
        <v>3394</v>
      </c>
      <c r="AQ1407" t="s">
        <v>3394</v>
      </c>
      <c r="AR1407" t="s">
        <v>3394</v>
      </c>
      <c r="AS1407" t="s">
        <v>3394</v>
      </c>
      <c r="AT1407" t="s">
        <v>3394</v>
      </c>
      <c r="AU1407" t="s">
        <v>3394</v>
      </c>
      <c r="AV1407" t="s">
        <v>3394</v>
      </c>
      <c r="AW1407" t="s">
        <v>3394</v>
      </c>
      <c r="AX1407" t="s">
        <v>3394</v>
      </c>
      <c r="AZ1407" t="s">
        <v>3394</v>
      </c>
    </row>
    <row r="1408" spans="1:52" x14ac:dyDescent="0.3">
      <c r="A1408" s="1" t="s">
        <v>2476</v>
      </c>
      <c r="B1408" t="s">
        <v>2477</v>
      </c>
      <c r="C1408" t="s">
        <v>538</v>
      </c>
      <c r="D1408" t="s">
        <v>67</v>
      </c>
      <c r="E1408" t="s">
        <v>2478</v>
      </c>
      <c r="F1408" t="s">
        <v>3393</v>
      </c>
      <c r="G1408" t="s">
        <v>3394</v>
      </c>
      <c r="H1408" t="s">
        <v>3393</v>
      </c>
      <c r="I1408" t="s">
        <v>11990</v>
      </c>
      <c r="J1408" t="s">
        <v>3395</v>
      </c>
      <c r="K1408" t="s">
        <v>4342</v>
      </c>
      <c r="L1408" t="s">
        <v>3396</v>
      </c>
      <c r="M1408" t="s">
        <v>11309</v>
      </c>
      <c r="N1408" t="s">
        <v>11310</v>
      </c>
      <c r="O1408" t="s">
        <v>9836</v>
      </c>
      <c r="P1408" t="s">
        <v>9837</v>
      </c>
      <c r="Q1408">
        <v>8</v>
      </c>
      <c r="R1408" t="s">
        <v>5909</v>
      </c>
      <c r="AE1408" t="s">
        <v>3394</v>
      </c>
      <c r="AK1408" t="s">
        <v>3394</v>
      </c>
      <c r="AL1408" t="s">
        <v>3394</v>
      </c>
      <c r="AM1408" t="s">
        <v>3394</v>
      </c>
      <c r="AN1408" t="s">
        <v>3394</v>
      </c>
      <c r="AO1408" t="s">
        <v>3394</v>
      </c>
      <c r="AP1408" t="s">
        <v>3394</v>
      </c>
      <c r="AQ1408" t="s">
        <v>3394</v>
      </c>
      <c r="AR1408" t="s">
        <v>3394</v>
      </c>
      <c r="AS1408" t="s">
        <v>3394</v>
      </c>
      <c r="AT1408" t="s">
        <v>3394</v>
      </c>
      <c r="AU1408" t="s">
        <v>3394</v>
      </c>
      <c r="AV1408" t="s">
        <v>3394</v>
      </c>
      <c r="AW1408" t="s">
        <v>3394</v>
      </c>
      <c r="AX1408" t="s">
        <v>3394</v>
      </c>
      <c r="AZ1408" t="s">
        <v>3394</v>
      </c>
    </row>
    <row r="1409" spans="1:52" x14ac:dyDescent="0.3">
      <c r="A1409" s="1" t="s">
        <v>2479</v>
      </c>
      <c r="B1409" t="s">
        <v>2480</v>
      </c>
      <c r="C1409" t="s">
        <v>538</v>
      </c>
      <c r="D1409" t="s">
        <v>67</v>
      </c>
      <c r="E1409" t="s">
        <v>2481</v>
      </c>
      <c r="F1409" t="s">
        <v>3393</v>
      </c>
      <c r="G1409" t="s">
        <v>3394</v>
      </c>
      <c r="H1409" t="s">
        <v>3393</v>
      </c>
      <c r="I1409" t="s">
        <v>11396</v>
      </c>
      <c r="J1409" t="s">
        <v>3395</v>
      </c>
      <c r="K1409" t="s">
        <v>4342</v>
      </c>
      <c r="L1409" t="s">
        <v>3396</v>
      </c>
      <c r="M1409" t="s">
        <v>11309</v>
      </c>
      <c r="N1409" t="s">
        <v>11310</v>
      </c>
      <c r="O1409" t="s">
        <v>9836</v>
      </c>
      <c r="P1409" t="s">
        <v>9862</v>
      </c>
      <c r="Q1409">
        <v>7</v>
      </c>
      <c r="R1409" t="s">
        <v>5749</v>
      </c>
      <c r="AE1409" t="s">
        <v>3394</v>
      </c>
      <c r="AK1409" t="s">
        <v>3394</v>
      </c>
      <c r="AL1409" t="s">
        <v>3394</v>
      </c>
      <c r="AM1409" t="s">
        <v>3394</v>
      </c>
      <c r="AN1409" t="s">
        <v>3394</v>
      </c>
      <c r="AO1409" t="s">
        <v>3394</v>
      </c>
      <c r="AP1409" t="s">
        <v>3394</v>
      </c>
      <c r="AQ1409" t="s">
        <v>3394</v>
      </c>
      <c r="AR1409" t="s">
        <v>3394</v>
      </c>
      <c r="AS1409" t="s">
        <v>3394</v>
      </c>
      <c r="AT1409" t="s">
        <v>3394</v>
      </c>
      <c r="AU1409" t="s">
        <v>3394</v>
      </c>
      <c r="AV1409" t="s">
        <v>3394</v>
      </c>
      <c r="AW1409" t="s">
        <v>3394</v>
      </c>
      <c r="AX1409" t="s">
        <v>3394</v>
      </c>
      <c r="AZ1409" t="s">
        <v>3394</v>
      </c>
    </row>
    <row r="1410" spans="1:52" x14ac:dyDescent="0.3">
      <c r="A1410" s="1" t="s">
        <v>2482</v>
      </c>
      <c r="B1410" t="s">
        <v>2483</v>
      </c>
      <c r="C1410" t="s">
        <v>538</v>
      </c>
      <c r="D1410" t="s">
        <v>67</v>
      </c>
      <c r="E1410" t="s">
        <v>2484</v>
      </c>
      <c r="F1410" t="s">
        <v>3393</v>
      </c>
      <c r="G1410" t="s">
        <v>3394</v>
      </c>
      <c r="H1410" t="s">
        <v>3393</v>
      </c>
      <c r="I1410" t="s">
        <v>11991</v>
      </c>
      <c r="J1410" t="s">
        <v>3395</v>
      </c>
      <c r="K1410" t="s">
        <v>4342</v>
      </c>
      <c r="L1410" t="s">
        <v>3396</v>
      </c>
      <c r="M1410" t="s">
        <v>11309</v>
      </c>
      <c r="N1410" t="s">
        <v>11310</v>
      </c>
      <c r="O1410" t="s">
        <v>9836</v>
      </c>
      <c r="P1410" t="s">
        <v>9837</v>
      </c>
      <c r="Q1410">
        <v>4</v>
      </c>
      <c r="R1410" t="s">
        <v>5846</v>
      </c>
      <c r="AE1410" t="s">
        <v>3394</v>
      </c>
      <c r="AK1410" t="s">
        <v>3394</v>
      </c>
      <c r="AL1410" t="s">
        <v>3394</v>
      </c>
      <c r="AM1410" t="s">
        <v>3394</v>
      </c>
      <c r="AN1410" t="s">
        <v>3394</v>
      </c>
      <c r="AO1410" t="s">
        <v>3394</v>
      </c>
      <c r="AP1410" t="s">
        <v>3394</v>
      </c>
      <c r="AQ1410" t="s">
        <v>3394</v>
      </c>
      <c r="AR1410" t="s">
        <v>3394</v>
      </c>
      <c r="AS1410" t="s">
        <v>3394</v>
      </c>
      <c r="AT1410" t="s">
        <v>3394</v>
      </c>
      <c r="AU1410" t="s">
        <v>3394</v>
      </c>
      <c r="AV1410" t="s">
        <v>3394</v>
      </c>
      <c r="AW1410" t="s">
        <v>3394</v>
      </c>
      <c r="AX1410" t="s">
        <v>3394</v>
      </c>
      <c r="AZ1410" t="s">
        <v>3394</v>
      </c>
    </row>
    <row r="1411" spans="1:52" x14ac:dyDescent="0.3">
      <c r="A1411" s="1" t="s">
        <v>2485</v>
      </c>
      <c r="B1411" t="s">
        <v>2486</v>
      </c>
      <c r="C1411" t="s">
        <v>538</v>
      </c>
      <c r="D1411" t="s">
        <v>67</v>
      </c>
      <c r="E1411" t="s">
        <v>2487</v>
      </c>
      <c r="F1411" t="s">
        <v>3393</v>
      </c>
      <c r="G1411" t="s">
        <v>3394</v>
      </c>
      <c r="H1411" t="s">
        <v>3393</v>
      </c>
      <c r="I1411" t="s">
        <v>11992</v>
      </c>
      <c r="J1411" t="s">
        <v>3395</v>
      </c>
      <c r="K1411" t="s">
        <v>4342</v>
      </c>
      <c r="L1411" t="s">
        <v>3396</v>
      </c>
      <c r="M1411" t="s">
        <v>11309</v>
      </c>
      <c r="N1411" t="s">
        <v>11310</v>
      </c>
      <c r="O1411" t="s">
        <v>9836</v>
      </c>
      <c r="P1411" t="s">
        <v>9862</v>
      </c>
      <c r="Q1411">
        <v>7</v>
      </c>
      <c r="R1411" t="s">
        <v>5727</v>
      </c>
      <c r="AE1411" t="s">
        <v>3394</v>
      </c>
      <c r="AK1411" t="s">
        <v>3394</v>
      </c>
      <c r="AL1411" t="s">
        <v>3394</v>
      </c>
      <c r="AM1411" t="s">
        <v>3394</v>
      </c>
      <c r="AN1411" t="s">
        <v>3394</v>
      </c>
      <c r="AO1411" t="s">
        <v>3394</v>
      </c>
      <c r="AP1411" t="s">
        <v>3394</v>
      </c>
      <c r="AQ1411" t="s">
        <v>3394</v>
      </c>
      <c r="AR1411" t="s">
        <v>3394</v>
      </c>
      <c r="AS1411" t="s">
        <v>3394</v>
      </c>
      <c r="AT1411" t="s">
        <v>3394</v>
      </c>
      <c r="AU1411" t="s">
        <v>3394</v>
      </c>
      <c r="AV1411" t="s">
        <v>3394</v>
      </c>
      <c r="AW1411" t="s">
        <v>3394</v>
      </c>
      <c r="AX1411" t="s">
        <v>3394</v>
      </c>
      <c r="AZ1411" t="s">
        <v>3394</v>
      </c>
    </row>
    <row r="1412" spans="1:52" x14ac:dyDescent="0.3">
      <c r="A1412" s="1" t="s">
        <v>2488</v>
      </c>
      <c r="B1412" t="s">
        <v>2489</v>
      </c>
      <c r="C1412" t="s">
        <v>538</v>
      </c>
      <c r="D1412" t="s">
        <v>67</v>
      </c>
      <c r="E1412" t="s">
        <v>2490</v>
      </c>
      <c r="F1412" t="s">
        <v>3393</v>
      </c>
      <c r="G1412" t="s">
        <v>3394</v>
      </c>
      <c r="H1412" t="s">
        <v>3393</v>
      </c>
      <c r="I1412" t="s">
        <v>11993</v>
      </c>
      <c r="J1412" t="s">
        <v>3395</v>
      </c>
      <c r="K1412" t="s">
        <v>4342</v>
      </c>
      <c r="L1412" t="s">
        <v>3396</v>
      </c>
      <c r="M1412" t="s">
        <v>11309</v>
      </c>
      <c r="N1412" t="s">
        <v>11310</v>
      </c>
      <c r="O1412" t="s">
        <v>9836</v>
      </c>
      <c r="P1412" t="s">
        <v>9862</v>
      </c>
      <c r="Q1412">
        <v>16</v>
      </c>
      <c r="R1412" t="s">
        <v>5597</v>
      </c>
      <c r="AE1412" t="s">
        <v>3394</v>
      </c>
      <c r="AK1412" t="s">
        <v>3394</v>
      </c>
      <c r="AL1412" t="s">
        <v>3394</v>
      </c>
      <c r="AM1412" t="s">
        <v>3394</v>
      </c>
      <c r="AN1412" t="s">
        <v>3394</v>
      </c>
      <c r="AO1412" t="s">
        <v>3394</v>
      </c>
      <c r="AP1412" t="s">
        <v>3394</v>
      </c>
      <c r="AQ1412" t="s">
        <v>3394</v>
      </c>
      <c r="AR1412" t="s">
        <v>3394</v>
      </c>
      <c r="AS1412" t="s">
        <v>3394</v>
      </c>
      <c r="AT1412" t="s">
        <v>3394</v>
      </c>
      <c r="AU1412" t="s">
        <v>3394</v>
      </c>
      <c r="AV1412" t="s">
        <v>3394</v>
      </c>
      <c r="AW1412" t="s">
        <v>3394</v>
      </c>
      <c r="AX1412" t="s">
        <v>3394</v>
      </c>
      <c r="AZ1412" t="s">
        <v>3394</v>
      </c>
    </row>
    <row r="1413" spans="1:52" x14ac:dyDescent="0.3">
      <c r="A1413" s="1" t="s">
        <v>2491</v>
      </c>
      <c r="B1413" t="s">
        <v>2492</v>
      </c>
      <c r="C1413" t="s">
        <v>538</v>
      </c>
      <c r="D1413" t="s">
        <v>67</v>
      </c>
      <c r="E1413" t="s">
        <v>2493</v>
      </c>
      <c r="F1413" t="s">
        <v>3393</v>
      </c>
      <c r="G1413" t="s">
        <v>3394</v>
      </c>
      <c r="H1413" t="s">
        <v>3393</v>
      </c>
      <c r="I1413" t="s">
        <v>11397</v>
      </c>
      <c r="J1413" t="s">
        <v>3395</v>
      </c>
      <c r="K1413" t="s">
        <v>4342</v>
      </c>
      <c r="L1413" t="s">
        <v>3396</v>
      </c>
      <c r="M1413" t="s">
        <v>11309</v>
      </c>
      <c r="N1413" t="s">
        <v>11310</v>
      </c>
      <c r="O1413" t="s">
        <v>9836</v>
      </c>
      <c r="P1413" t="s">
        <v>9862</v>
      </c>
      <c r="Q1413">
        <v>6</v>
      </c>
      <c r="R1413" t="s">
        <v>5671</v>
      </c>
      <c r="AE1413" t="s">
        <v>3394</v>
      </c>
      <c r="AK1413" t="s">
        <v>3394</v>
      </c>
      <c r="AL1413" t="s">
        <v>3394</v>
      </c>
      <c r="AM1413" t="s">
        <v>3394</v>
      </c>
      <c r="AN1413" t="s">
        <v>3394</v>
      </c>
      <c r="AO1413" t="s">
        <v>3394</v>
      </c>
      <c r="AP1413" t="s">
        <v>3394</v>
      </c>
      <c r="AQ1413" t="s">
        <v>3394</v>
      </c>
      <c r="AR1413" t="s">
        <v>3394</v>
      </c>
      <c r="AS1413" t="s">
        <v>3394</v>
      </c>
      <c r="AT1413" t="s">
        <v>3394</v>
      </c>
      <c r="AU1413" t="s">
        <v>3394</v>
      </c>
      <c r="AV1413" t="s">
        <v>3394</v>
      </c>
      <c r="AW1413" t="s">
        <v>3394</v>
      </c>
      <c r="AX1413" t="s">
        <v>3394</v>
      </c>
      <c r="AZ1413" t="s">
        <v>3394</v>
      </c>
    </row>
    <row r="1414" spans="1:52" x14ac:dyDescent="0.3">
      <c r="A1414" s="1" t="s">
        <v>2494</v>
      </c>
      <c r="B1414" t="s">
        <v>2495</v>
      </c>
      <c r="C1414" t="s">
        <v>538</v>
      </c>
      <c r="D1414" t="s">
        <v>67</v>
      </c>
      <c r="E1414" t="s">
        <v>2496</v>
      </c>
      <c r="F1414" t="s">
        <v>3393</v>
      </c>
      <c r="G1414" t="s">
        <v>3394</v>
      </c>
      <c r="H1414" t="s">
        <v>3393</v>
      </c>
      <c r="I1414" t="s">
        <v>11994</v>
      </c>
      <c r="J1414" t="s">
        <v>3395</v>
      </c>
      <c r="K1414" t="s">
        <v>4342</v>
      </c>
      <c r="L1414" t="s">
        <v>3396</v>
      </c>
      <c r="M1414" t="s">
        <v>11309</v>
      </c>
      <c r="N1414" t="s">
        <v>11310</v>
      </c>
      <c r="O1414" t="s">
        <v>9836</v>
      </c>
      <c r="P1414" t="s">
        <v>9837</v>
      </c>
      <c r="Q1414">
        <v>3</v>
      </c>
      <c r="R1414" t="s">
        <v>5846</v>
      </c>
      <c r="AE1414" t="s">
        <v>3394</v>
      </c>
      <c r="AK1414" t="s">
        <v>3394</v>
      </c>
      <c r="AL1414" t="s">
        <v>3394</v>
      </c>
      <c r="AM1414" t="s">
        <v>3394</v>
      </c>
      <c r="AN1414" t="s">
        <v>3394</v>
      </c>
      <c r="AO1414" t="s">
        <v>3394</v>
      </c>
      <c r="AP1414" t="s">
        <v>3394</v>
      </c>
      <c r="AQ1414" t="s">
        <v>3394</v>
      </c>
      <c r="AR1414" t="s">
        <v>3394</v>
      </c>
      <c r="AS1414" t="s">
        <v>3394</v>
      </c>
      <c r="AT1414" t="s">
        <v>3394</v>
      </c>
      <c r="AU1414" t="s">
        <v>3394</v>
      </c>
      <c r="AV1414" t="s">
        <v>3394</v>
      </c>
      <c r="AW1414" t="s">
        <v>3394</v>
      </c>
      <c r="AX1414" t="s">
        <v>3394</v>
      </c>
      <c r="AZ1414" t="s">
        <v>3394</v>
      </c>
    </row>
    <row r="1415" spans="1:52" x14ac:dyDescent="0.3">
      <c r="A1415" s="1" t="s">
        <v>2497</v>
      </c>
      <c r="B1415" t="s">
        <v>2498</v>
      </c>
      <c r="C1415" t="s">
        <v>538</v>
      </c>
      <c r="D1415" t="s">
        <v>67</v>
      </c>
      <c r="E1415" t="s">
        <v>2499</v>
      </c>
      <c r="F1415" t="s">
        <v>3393</v>
      </c>
      <c r="G1415" t="s">
        <v>3394</v>
      </c>
      <c r="H1415" t="s">
        <v>3393</v>
      </c>
      <c r="I1415" t="s">
        <v>11398</v>
      </c>
      <c r="J1415" t="s">
        <v>3395</v>
      </c>
      <c r="K1415" t="s">
        <v>4342</v>
      </c>
      <c r="L1415" t="s">
        <v>3396</v>
      </c>
      <c r="M1415" t="s">
        <v>11309</v>
      </c>
      <c r="N1415" t="s">
        <v>11310</v>
      </c>
      <c r="O1415" t="s">
        <v>9836</v>
      </c>
      <c r="P1415" t="s">
        <v>9837</v>
      </c>
      <c r="Q1415">
        <v>5</v>
      </c>
      <c r="R1415" t="s">
        <v>5597</v>
      </c>
      <c r="AE1415" t="s">
        <v>3394</v>
      </c>
      <c r="AK1415" t="s">
        <v>3394</v>
      </c>
      <c r="AL1415" t="s">
        <v>3394</v>
      </c>
      <c r="AM1415" t="s">
        <v>3394</v>
      </c>
      <c r="AN1415" t="s">
        <v>3394</v>
      </c>
      <c r="AO1415" t="s">
        <v>3394</v>
      </c>
      <c r="AP1415" t="s">
        <v>3394</v>
      </c>
      <c r="AQ1415" t="s">
        <v>3394</v>
      </c>
      <c r="AR1415" t="s">
        <v>3394</v>
      </c>
      <c r="AS1415" t="s">
        <v>3394</v>
      </c>
      <c r="AT1415" t="s">
        <v>3394</v>
      </c>
      <c r="AU1415" t="s">
        <v>3394</v>
      </c>
      <c r="AV1415" t="s">
        <v>3394</v>
      </c>
      <c r="AW1415" t="s">
        <v>3394</v>
      </c>
      <c r="AX1415" t="s">
        <v>3394</v>
      </c>
      <c r="AZ1415" t="s">
        <v>3394</v>
      </c>
    </row>
    <row r="1416" spans="1:52" x14ac:dyDescent="0.3">
      <c r="A1416" s="1" t="s">
        <v>2500</v>
      </c>
      <c r="B1416" t="s">
        <v>2501</v>
      </c>
      <c r="C1416" t="s">
        <v>538</v>
      </c>
      <c r="D1416" t="s">
        <v>67</v>
      </c>
      <c r="E1416" t="s">
        <v>2502</v>
      </c>
      <c r="F1416" t="s">
        <v>3393</v>
      </c>
      <c r="G1416" t="s">
        <v>3394</v>
      </c>
      <c r="H1416" t="s">
        <v>3393</v>
      </c>
      <c r="I1416" t="s">
        <v>11995</v>
      </c>
      <c r="J1416" t="s">
        <v>3395</v>
      </c>
      <c r="K1416" t="s">
        <v>4342</v>
      </c>
      <c r="L1416" t="s">
        <v>3396</v>
      </c>
      <c r="M1416" t="s">
        <v>11309</v>
      </c>
      <c r="N1416" t="s">
        <v>11310</v>
      </c>
      <c r="O1416" t="s">
        <v>9836</v>
      </c>
      <c r="P1416" t="s">
        <v>9837</v>
      </c>
      <c r="Q1416">
        <v>5</v>
      </c>
      <c r="R1416" t="s">
        <v>5597</v>
      </c>
      <c r="AE1416" t="s">
        <v>3394</v>
      </c>
      <c r="AK1416" t="s">
        <v>3394</v>
      </c>
      <c r="AL1416" t="s">
        <v>3394</v>
      </c>
      <c r="AM1416" t="s">
        <v>3394</v>
      </c>
      <c r="AN1416" t="s">
        <v>3394</v>
      </c>
      <c r="AO1416" t="s">
        <v>3394</v>
      </c>
      <c r="AP1416" t="s">
        <v>3394</v>
      </c>
      <c r="AQ1416" t="s">
        <v>3394</v>
      </c>
      <c r="AR1416" t="s">
        <v>3394</v>
      </c>
      <c r="AS1416" t="s">
        <v>3394</v>
      </c>
      <c r="AT1416" t="s">
        <v>3394</v>
      </c>
      <c r="AU1416" t="s">
        <v>3394</v>
      </c>
      <c r="AV1416" t="s">
        <v>3394</v>
      </c>
      <c r="AW1416" t="s">
        <v>3394</v>
      </c>
      <c r="AX1416" t="s">
        <v>3394</v>
      </c>
      <c r="AZ1416" t="s">
        <v>3394</v>
      </c>
    </row>
    <row r="1417" spans="1:52" x14ac:dyDescent="0.3">
      <c r="A1417" s="1" t="s">
        <v>2503</v>
      </c>
      <c r="B1417" t="s">
        <v>2504</v>
      </c>
      <c r="C1417" t="s">
        <v>538</v>
      </c>
      <c r="D1417" t="s">
        <v>67</v>
      </c>
      <c r="E1417" t="s">
        <v>2505</v>
      </c>
      <c r="F1417" t="s">
        <v>3393</v>
      </c>
      <c r="G1417" t="s">
        <v>3394</v>
      </c>
      <c r="H1417" t="s">
        <v>3393</v>
      </c>
      <c r="I1417" t="s">
        <v>11996</v>
      </c>
      <c r="J1417" t="s">
        <v>3395</v>
      </c>
      <c r="K1417" t="s">
        <v>4342</v>
      </c>
      <c r="L1417" t="s">
        <v>3396</v>
      </c>
      <c r="M1417" t="s">
        <v>11309</v>
      </c>
      <c r="N1417" t="s">
        <v>11310</v>
      </c>
      <c r="O1417" t="s">
        <v>9836</v>
      </c>
      <c r="P1417" t="s">
        <v>9821</v>
      </c>
      <c r="Q1417">
        <v>6</v>
      </c>
      <c r="R1417" t="s">
        <v>5671</v>
      </c>
      <c r="AE1417" t="s">
        <v>3394</v>
      </c>
      <c r="AK1417" t="s">
        <v>3394</v>
      </c>
      <c r="AL1417" t="s">
        <v>3394</v>
      </c>
      <c r="AM1417" t="s">
        <v>3394</v>
      </c>
      <c r="AN1417" t="s">
        <v>3394</v>
      </c>
      <c r="AO1417" t="s">
        <v>3394</v>
      </c>
      <c r="AP1417" t="s">
        <v>3394</v>
      </c>
      <c r="AQ1417" t="s">
        <v>3394</v>
      </c>
      <c r="AR1417" t="s">
        <v>3394</v>
      </c>
      <c r="AS1417" t="s">
        <v>3394</v>
      </c>
      <c r="AT1417" t="s">
        <v>3394</v>
      </c>
      <c r="AU1417" t="s">
        <v>3394</v>
      </c>
      <c r="AV1417" t="s">
        <v>3394</v>
      </c>
      <c r="AW1417" t="s">
        <v>3394</v>
      </c>
      <c r="AX1417" t="s">
        <v>3394</v>
      </c>
      <c r="AZ1417" t="s">
        <v>3394</v>
      </c>
    </row>
    <row r="1418" spans="1:52" x14ac:dyDescent="0.3">
      <c r="A1418" s="1" t="s">
        <v>2506</v>
      </c>
      <c r="B1418" t="s">
        <v>2507</v>
      </c>
      <c r="C1418" t="s">
        <v>538</v>
      </c>
      <c r="D1418" t="s">
        <v>67</v>
      </c>
      <c r="E1418" t="s">
        <v>2508</v>
      </c>
      <c r="F1418" t="s">
        <v>3393</v>
      </c>
      <c r="G1418" t="s">
        <v>3394</v>
      </c>
      <c r="H1418" t="s">
        <v>3393</v>
      </c>
      <c r="I1418" t="s">
        <v>11997</v>
      </c>
      <c r="J1418" t="s">
        <v>3395</v>
      </c>
      <c r="K1418" t="s">
        <v>4342</v>
      </c>
      <c r="L1418" t="s">
        <v>3396</v>
      </c>
      <c r="M1418" t="s">
        <v>11309</v>
      </c>
      <c r="N1418" t="s">
        <v>11310</v>
      </c>
      <c r="O1418" t="s">
        <v>9836</v>
      </c>
      <c r="P1418" t="s">
        <v>9862</v>
      </c>
      <c r="Q1418">
        <v>10</v>
      </c>
      <c r="R1418" t="s">
        <v>5633</v>
      </c>
      <c r="AE1418" t="s">
        <v>3394</v>
      </c>
      <c r="AK1418" t="s">
        <v>3394</v>
      </c>
      <c r="AL1418" t="s">
        <v>3394</v>
      </c>
      <c r="AM1418" t="s">
        <v>3394</v>
      </c>
      <c r="AN1418" t="s">
        <v>3394</v>
      </c>
      <c r="AO1418" t="s">
        <v>3394</v>
      </c>
      <c r="AP1418" t="s">
        <v>3394</v>
      </c>
      <c r="AQ1418" t="s">
        <v>3394</v>
      </c>
      <c r="AR1418" t="s">
        <v>3394</v>
      </c>
      <c r="AS1418" t="s">
        <v>3394</v>
      </c>
      <c r="AT1418" t="s">
        <v>3394</v>
      </c>
      <c r="AU1418" t="s">
        <v>3394</v>
      </c>
      <c r="AV1418" t="s">
        <v>3394</v>
      </c>
      <c r="AW1418" t="s">
        <v>3394</v>
      </c>
      <c r="AX1418" t="s">
        <v>3394</v>
      </c>
      <c r="AZ1418" t="s">
        <v>3394</v>
      </c>
    </row>
    <row r="1419" spans="1:52" x14ac:dyDescent="0.3">
      <c r="A1419" s="1" t="s">
        <v>2509</v>
      </c>
      <c r="B1419" t="s">
        <v>2510</v>
      </c>
      <c r="C1419" t="s">
        <v>538</v>
      </c>
      <c r="D1419" t="s">
        <v>67</v>
      </c>
      <c r="E1419" t="s">
        <v>2511</v>
      </c>
      <c r="F1419" t="s">
        <v>3393</v>
      </c>
      <c r="G1419" t="s">
        <v>3394</v>
      </c>
      <c r="H1419" t="s">
        <v>3393</v>
      </c>
      <c r="I1419" t="s">
        <v>11998</v>
      </c>
      <c r="J1419" t="s">
        <v>3395</v>
      </c>
      <c r="K1419" t="s">
        <v>4342</v>
      </c>
      <c r="L1419" t="s">
        <v>3396</v>
      </c>
      <c r="M1419" t="s">
        <v>11309</v>
      </c>
      <c r="N1419" t="s">
        <v>11310</v>
      </c>
      <c r="O1419" t="s">
        <v>9836</v>
      </c>
      <c r="P1419" t="s">
        <v>9821</v>
      </c>
      <c r="Q1419">
        <v>4</v>
      </c>
      <c r="R1419" t="s">
        <v>5597</v>
      </c>
      <c r="AE1419" t="s">
        <v>3394</v>
      </c>
      <c r="AK1419" t="s">
        <v>3394</v>
      </c>
      <c r="AL1419" t="s">
        <v>3394</v>
      </c>
      <c r="AM1419" t="s">
        <v>3394</v>
      </c>
      <c r="AN1419" t="s">
        <v>3394</v>
      </c>
      <c r="AO1419" t="s">
        <v>3394</v>
      </c>
      <c r="AP1419" t="s">
        <v>3394</v>
      </c>
      <c r="AQ1419" t="s">
        <v>3394</v>
      </c>
      <c r="AR1419" t="s">
        <v>3394</v>
      </c>
      <c r="AS1419" t="s">
        <v>3394</v>
      </c>
      <c r="AT1419" t="s">
        <v>3394</v>
      </c>
      <c r="AU1419" t="s">
        <v>3394</v>
      </c>
      <c r="AV1419" t="s">
        <v>3394</v>
      </c>
      <c r="AW1419" t="s">
        <v>3394</v>
      </c>
      <c r="AX1419" t="s">
        <v>3394</v>
      </c>
      <c r="AZ1419" t="s">
        <v>3394</v>
      </c>
    </row>
    <row r="1420" spans="1:52" x14ac:dyDescent="0.3">
      <c r="A1420" s="1" t="s">
        <v>2520</v>
      </c>
      <c r="B1420" t="s">
        <v>2521</v>
      </c>
      <c r="C1420" t="s">
        <v>646</v>
      </c>
      <c r="D1420" t="s">
        <v>3392</v>
      </c>
      <c r="E1420" t="s">
        <v>2522</v>
      </c>
      <c r="F1420" t="s">
        <v>3393</v>
      </c>
      <c r="G1420" t="s">
        <v>3394</v>
      </c>
      <c r="H1420" t="s">
        <v>3393</v>
      </c>
      <c r="I1420" t="s">
        <v>3395</v>
      </c>
      <c r="J1420" t="s">
        <v>3395</v>
      </c>
      <c r="K1420" t="s">
        <v>3394</v>
      </c>
      <c r="L1420" t="s">
        <v>3396</v>
      </c>
      <c r="M1420" t="s">
        <v>3392</v>
      </c>
      <c r="N1420" t="s">
        <v>3392</v>
      </c>
      <c r="O1420" t="s">
        <v>9836</v>
      </c>
      <c r="P1420" t="s">
        <v>9821</v>
      </c>
      <c r="Q1420">
        <v>1</v>
      </c>
      <c r="R1420" t="s">
        <v>3397</v>
      </c>
      <c r="AE1420" t="s">
        <v>3394</v>
      </c>
      <c r="AK1420" t="s">
        <v>3394</v>
      </c>
      <c r="AL1420" t="s">
        <v>3394</v>
      </c>
      <c r="AM1420" t="s">
        <v>3394</v>
      </c>
      <c r="AN1420" t="s">
        <v>3394</v>
      </c>
      <c r="AO1420" t="s">
        <v>3394</v>
      </c>
      <c r="AP1420" t="s">
        <v>3394</v>
      </c>
      <c r="AQ1420" t="s">
        <v>3394</v>
      </c>
      <c r="AR1420" t="s">
        <v>3394</v>
      </c>
      <c r="AS1420" t="s">
        <v>3394</v>
      </c>
      <c r="AT1420" t="s">
        <v>3394</v>
      </c>
      <c r="AU1420" t="s">
        <v>3394</v>
      </c>
      <c r="AV1420" t="s">
        <v>3394</v>
      </c>
      <c r="AW1420" t="s">
        <v>3394</v>
      </c>
      <c r="AX1420" t="s">
        <v>3394</v>
      </c>
      <c r="AZ1420" t="s">
        <v>3394</v>
      </c>
    </row>
    <row r="1421" spans="1:52" x14ac:dyDescent="0.3">
      <c r="A1421" s="1" t="s">
        <v>2523</v>
      </c>
      <c r="B1421" t="s">
        <v>2524</v>
      </c>
      <c r="C1421" t="s">
        <v>616</v>
      </c>
      <c r="D1421" t="s">
        <v>4191</v>
      </c>
      <c r="E1421" t="s">
        <v>2525</v>
      </c>
      <c r="F1421" t="s">
        <v>3393</v>
      </c>
      <c r="G1421" t="s">
        <v>3394</v>
      </c>
      <c r="H1421" t="s">
        <v>3393</v>
      </c>
      <c r="I1421" t="s">
        <v>5911</v>
      </c>
      <c r="J1421" t="s">
        <v>3395</v>
      </c>
      <c r="K1421" t="s">
        <v>3394</v>
      </c>
      <c r="L1421" t="s">
        <v>3396</v>
      </c>
      <c r="M1421" t="s">
        <v>66</v>
      </c>
      <c r="N1421" t="s">
        <v>66</v>
      </c>
      <c r="O1421" t="s">
        <v>9836</v>
      </c>
      <c r="P1421" t="s">
        <v>9821</v>
      </c>
      <c r="Q1421">
        <v>1</v>
      </c>
      <c r="R1421" t="s">
        <v>3397</v>
      </c>
      <c r="AE1421" t="s">
        <v>3394</v>
      </c>
      <c r="AK1421" t="s">
        <v>3394</v>
      </c>
      <c r="AL1421" t="s">
        <v>3394</v>
      </c>
      <c r="AM1421" t="s">
        <v>3394</v>
      </c>
      <c r="AN1421" t="s">
        <v>3394</v>
      </c>
      <c r="AO1421" t="s">
        <v>3394</v>
      </c>
      <c r="AP1421" t="s">
        <v>3394</v>
      </c>
      <c r="AQ1421" t="s">
        <v>3394</v>
      </c>
      <c r="AR1421" t="s">
        <v>3394</v>
      </c>
      <c r="AS1421" t="s">
        <v>3394</v>
      </c>
      <c r="AT1421" t="s">
        <v>3394</v>
      </c>
      <c r="AU1421" t="s">
        <v>3394</v>
      </c>
      <c r="AV1421" t="s">
        <v>3394</v>
      </c>
      <c r="AW1421" t="s">
        <v>3394</v>
      </c>
      <c r="AX1421" t="s">
        <v>3394</v>
      </c>
      <c r="AZ1421" t="s">
        <v>3394</v>
      </c>
    </row>
    <row r="1422" spans="1:52" x14ac:dyDescent="0.3">
      <c r="A1422" s="1" t="s">
        <v>2526</v>
      </c>
      <c r="B1422" t="s">
        <v>2527</v>
      </c>
      <c r="C1422" t="s">
        <v>616</v>
      </c>
      <c r="D1422" t="s">
        <v>4191</v>
      </c>
      <c r="E1422" t="s">
        <v>2528</v>
      </c>
      <c r="F1422" t="s">
        <v>3393</v>
      </c>
      <c r="G1422" t="s">
        <v>3394</v>
      </c>
      <c r="H1422" t="s">
        <v>3393</v>
      </c>
      <c r="I1422" t="s">
        <v>5912</v>
      </c>
      <c r="J1422" t="s">
        <v>3395</v>
      </c>
      <c r="K1422" t="s">
        <v>3394</v>
      </c>
      <c r="L1422" t="s">
        <v>3396</v>
      </c>
      <c r="M1422" t="s">
        <v>66</v>
      </c>
      <c r="N1422" t="s">
        <v>66</v>
      </c>
      <c r="O1422" t="s">
        <v>9836</v>
      </c>
      <c r="P1422" t="s">
        <v>9821</v>
      </c>
      <c r="Q1422">
        <v>1</v>
      </c>
      <c r="R1422" t="s">
        <v>3397</v>
      </c>
      <c r="AE1422" t="s">
        <v>3394</v>
      </c>
      <c r="AK1422" t="s">
        <v>3394</v>
      </c>
      <c r="AL1422" t="s">
        <v>3394</v>
      </c>
      <c r="AM1422" t="s">
        <v>3394</v>
      </c>
      <c r="AN1422" t="s">
        <v>3394</v>
      </c>
      <c r="AO1422" t="s">
        <v>3394</v>
      </c>
      <c r="AP1422" t="s">
        <v>3394</v>
      </c>
      <c r="AQ1422" t="s">
        <v>3394</v>
      </c>
      <c r="AR1422" t="s">
        <v>3394</v>
      </c>
      <c r="AS1422" t="s">
        <v>3394</v>
      </c>
      <c r="AT1422" t="s">
        <v>3394</v>
      </c>
      <c r="AU1422" t="s">
        <v>3394</v>
      </c>
      <c r="AV1422" t="s">
        <v>3394</v>
      </c>
      <c r="AW1422" t="s">
        <v>3394</v>
      </c>
      <c r="AX1422" t="s">
        <v>3394</v>
      </c>
      <c r="AZ1422" t="s">
        <v>3394</v>
      </c>
    </row>
    <row r="1423" spans="1:52" x14ac:dyDescent="0.3">
      <c r="A1423" s="1" t="s">
        <v>2529</v>
      </c>
      <c r="B1423" t="s">
        <v>2530</v>
      </c>
      <c r="C1423" t="s">
        <v>616</v>
      </c>
      <c r="D1423" t="s">
        <v>4191</v>
      </c>
      <c r="E1423" t="s">
        <v>2531</v>
      </c>
      <c r="F1423" t="s">
        <v>3393</v>
      </c>
      <c r="G1423" t="s">
        <v>3394</v>
      </c>
      <c r="H1423" t="s">
        <v>3393</v>
      </c>
      <c r="I1423" t="s">
        <v>5913</v>
      </c>
      <c r="J1423" t="s">
        <v>3395</v>
      </c>
      <c r="K1423" t="s">
        <v>3394</v>
      </c>
      <c r="L1423" t="s">
        <v>3396</v>
      </c>
      <c r="M1423" t="s">
        <v>66</v>
      </c>
      <c r="N1423" t="s">
        <v>66</v>
      </c>
      <c r="O1423" t="s">
        <v>9836</v>
      </c>
      <c r="P1423" t="s">
        <v>9821</v>
      </c>
      <c r="Q1423">
        <v>1</v>
      </c>
      <c r="R1423" t="s">
        <v>3397</v>
      </c>
      <c r="AE1423" t="s">
        <v>3394</v>
      </c>
      <c r="AK1423" t="s">
        <v>3394</v>
      </c>
      <c r="AL1423" t="s">
        <v>3394</v>
      </c>
      <c r="AM1423" t="s">
        <v>3394</v>
      </c>
      <c r="AN1423" t="s">
        <v>3394</v>
      </c>
      <c r="AO1423" t="s">
        <v>3394</v>
      </c>
      <c r="AP1423" t="s">
        <v>3394</v>
      </c>
      <c r="AQ1423" t="s">
        <v>3394</v>
      </c>
      <c r="AR1423" t="s">
        <v>3394</v>
      </c>
      <c r="AS1423" t="s">
        <v>3394</v>
      </c>
      <c r="AT1423" t="s">
        <v>3394</v>
      </c>
      <c r="AU1423" t="s">
        <v>3394</v>
      </c>
      <c r="AV1423" t="s">
        <v>3394</v>
      </c>
      <c r="AW1423" t="s">
        <v>3394</v>
      </c>
      <c r="AX1423" t="s">
        <v>3394</v>
      </c>
      <c r="AZ1423" t="s">
        <v>3394</v>
      </c>
    </row>
    <row r="1424" spans="1:52" x14ac:dyDescent="0.3">
      <c r="A1424" s="1" t="s">
        <v>2532</v>
      </c>
      <c r="B1424" t="s">
        <v>2533</v>
      </c>
      <c r="C1424" t="s">
        <v>616</v>
      </c>
      <c r="D1424" t="s">
        <v>4191</v>
      </c>
      <c r="E1424" t="s">
        <v>2534</v>
      </c>
      <c r="F1424" t="s">
        <v>3393</v>
      </c>
      <c r="G1424" t="s">
        <v>3394</v>
      </c>
      <c r="H1424" t="s">
        <v>3393</v>
      </c>
      <c r="I1424" t="s">
        <v>3395</v>
      </c>
      <c r="J1424" t="s">
        <v>3395</v>
      </c>
      <c r="K1424" t="s">
        <v>3394</v>
      </c>
      <c r="L1424" t="s">
        <v>3396</v>
      </c>
      <c r="M1424" t="s">
        <v>66</v>
      </c>
      <c r="N1424" t="s">
        <v>66</v>
      </c>
      <c r="O1424" t="s">
        <v>9836</v>
      </c>
      <c r="P1424" t="s">
        <v>9821</v>
      </c>
      <c r="Q1424">
        <v>1</v>
      </c>
      <c r="R1424" t="s">
        <v>3397</v>
      </c>
      <c r="AE1424" t="s">
        <v>3394</v>
      </c>
      <c r="AK1424" t="s">
        <v>3394</v>
      </c>
      <c r="AL1424" t="s">
        <v>3394</v>
      </c>
      <c r="AM1424" t="s">
        <v>3394</v>
      </c>
      <c r="AN1424" t="s">
        <v>3394</v>
      </c>
      <c r="AO1424" t="s">
        <v>3394</v>
      </c>
      <c r="AP1424" t="s">
        <v>3394</v>
      </c>
      <c r="AQ1424" t="s">
        <v>3394</v>
      </c>
      <c r="AR1424" t="s">
        <v>3394</v>
      </c>
      <c r="AS1424" t="s">
        <v>3394</v>
      </c>
      <c r="AT1424" t="s">
        <v>3394</v>
      </c>
      <c r="AU1424" t="s">
        <v>3394</v>
      </c>
      <c r="AV1424" t="s">
        <v>3394</v>
      </c>
      <c r="AW1424" t="s">
        <v>3394</v>
      </c>
      <c r="AX1424" t="s">
        <v>3394</v>
      </c>
      <c r="AZ1424" t="s">
        <v>3394</v>
      </c>
    </row>
    <row r="1425" spans="1:52" x14ac:dyDescent="0.3">
      <c r="A1425" s="1" t="s">
        <v>2535</v>
      </c>
      <c r="B1425" t="s">
        <v>2536</v>
      </c>
      <c r="C1425" t="s">
        <v>616</v>
      </c>
      <c r="D1425" t="s">
        <v>4191</v>
      </c>
      <c r="E1425" t="s">
        <v>2537</v>
      </c>
      <c r="F1425" t="s">
        <v>3393</v>
      </c>
      <c r="G1425" t="s">
        <v>3394</v>
      </c>
      <c r="H1425" t="s">
        <v>3393</v>
      </c>
      <c r="I1425" t="s">
        <v>5914</v>
      </c>
      <c r="J1425" t="s">
        <v>3395</v>
      </c>
      <c r="K1425" t="s">
        <v>3394</v>
      </c>
      <c r="L1425" t="s">
        <v>3396</v>
      </c>
      <c r="M1425" t="s">
        <v>66</v>
      </c>
      <c r="N1425" t="s">
        <v>66</v>
      </c>
      <c r="O1425" t="s">
        <v>9836</v>
      </c>
      <c r="P1425" t="s">
        <v>9821</v>
      </c>
      <c r="Q1425">
        <v>1</v>
      </c>
      <c r="R1425" t="s">
        <v>3397</v>
      </c>
      <c r="AE1425" t="s">
        <v>3394</v>
      </c>
      <c r="AK1425" t="s">
        <v>3394</v>
      </c>
      <c r="AL1425" t="s">
        <v>3394</v>
      </c>
      <c r="AM1425" t="s">
        <v>3394</v>
      </c>
      <c r="AN1425" t="s">
        <v>3394</v>
      </c>
      <c r="AO1425" t="s">
        <v>3394</v>
      </c>
      <c r="AP1425" t="s">
        <v>3394</v>
      </c>
      <c r="AQ1425" t="s">
        <v>3394</v>
      </c>
      <c r="AR1425" t="s">
        <v>3394</v>
      </c>
      <c r="AS1425" t="s">
        <v>3394</v>
      </c>
      <c r="AT1425" t="s">
        <v>3394</v>
      </c>
      <c r="AU1425" t="s">
        <v>3394</v>
      </c>
      <c r="AV1425" t="s">
        <v>3394</v>
      </c>
      <c r="AW1425" t="s">
        <v>3394</v>
      </c>
      <c r="AX1425" t="s">
        <v>3394</v>
      </c>
      <c r="AZ1425" t="s">
        <v>3394</v>
      </c>
    </row>
    <row r="1426" spans="1:52" x14ac:dyDescent="0.3">
      <c r="A1426" s="1" t="s">
        <v>2538</v>
      </c>
      <c r="B1426" t="s">
        <v>2539</v>
      </c>
      <c r="C1426" t="s">
        <v>616</v>
      </c>
      <c r="D1426" t="s">
        <v>4191</v>
      </c>
      <c r="E1426" t="s">
        <v>2540</v>
      </c>
      <c r="F1426" t="s">
        <v>3393</v>
      </c>
      <c r="G1426" t="s">
        <v>3394</v>
      </c>
      <c r="H1426" t="s">
        <v>3393</v>
      </c>
      <c r="I1426" t="s">
        <v>11399</v>
      </c>
      <c r="J1426" t="s">
        <v>3395</v>
      </c>
      <c r="K1426" t="s">
        <v>3394</v>
      </c>
      <c r="L1426" t="s">
        <v>3396</v>
      </c>
      <c r="M1426" t="s">
        <v>66</v>
      </c>
      <c r="N1426" t="s">
        <v>66</v>
      </c>
      <c r="O1426" t="s">
        <v>9836</v>
      </c>
      <c r="P1426" t="s">
        <v>9821</v>
      </c>
      <c r="Q1426">
        <v>1</v>
      </c>
      <c r="R1426" t="s">
        <v>3397</v>
      </c>
      <c r="AE1426" t="s">
        <v>3394</v>
      </c>
      <c r="AK1426" t="s">
        <v>3394</v>
      </c>
      <c r="AL1426" t="s">
        <v>3394</v>
      </c>
      <c r="AM1426" t="s">
        <v>3394</v>
      </c>
      <c r="AN1426" t="s">
        <v>3394</v>
      </c>
      <c r="AO1426" t="s">
        <v>3394</v>
      </c>
      <c r="AP1426" t="s">
        <v>3394</v>
      </c>
      <c r="AQ1426" t="s">
        <v>3394</v>
      </c>
      <c r="AR1426" t="s">
        <v>3394</v>
      </c>
      <c r="AS1426" t="s">
        <v>3394</v>
      </c>
      <c r="AT1426" t="s">
        <v>3394</v>
      </c>
      <c r="AU1426" t="s">
        <v>3394</v>
      </c>
      <c r="AV1426" t="s">
        <v>3394</v>
      </c>
      <c r="AW1426" t="s">
        <v>3394</v>
      </c>
      <c r="AX1426" t="s">
        <v>3394</v>
      </c>
      <c r="AZ1426" t="s">
        <v>3394</v>
      </c>
    </row>
    <row r="1427" spans="1:52" x14ac:dyDescent="0.3">
      <c r="A1427" s="1" t="s">
        <v>2541</v>
      </c>
      <c r="B1427" t="s">
        <v>2542</v>
      </c>
      <c r="C1427" t="s">
        <v>616</v>
      </c>
      <c r="D1427" t="s">
        <v>4191</v>
      </c>
      <c r="E1427" t="s">
        <v>2543</v>
      </c>
      <c r="F1427" t="s">
        <v>3393</v>
      </c>
      <c r="G1427" t="s">
        <v>3394</v>
      </c>
      <c r="H1427" t="s">
        <v>3393</v>
      </c>
      <c r="I1427" t="s">
        <v>5915</v>
      </c>
      <c r="J1427" t="s">
        <v>3395</v>
      </c>
      <c r="K1427" t="s">
        <v>3394</v>
      </c>
      <c r="L1427" t="s">
        <v>3396</v>
      </c>
      <c r="M1427" t="s">
        <v>66</v>
      </c>
      <c r="N1427" t="s">
        <v>66</v>
      </c>
      <c r="O1427" t="s">
        <v>9836</v>
      </c>
      <c r="P1427" t="s">
        <v>9821</v>
      </c>
      <c r="Q1427">
        <v>1</v>
      </c>
      <c r="R1427" t="s">
        <v>3397</v>
      </c>
      <c r="AE1427" t="s">
        <v>3394</v>
      </c>
      <c r="AK1427" t="s">
        <v>3394</v>
      </c>
      <c r="AL1427" t="s">
        <v>3394</v>
      </c>
      <c r="AM1427" t="s">
        <v>3394</v>
      </c>
      <c r="AN1427" t="s">
        <v>3394</v>
      </c>
      <c r="AO1427" t="s">
        <v>3394</v>
      </c>
      <c r="AP1427" t="s">
        <v>3394</v>
      </c>
      <c r="AQ1427" t="s">
        <v>3394</v>
      </c>
      <c r="AR1427" t="s">
        <v>3394</v>
      </c>
      <c r="AS1427" t="s">
        <v>3394</v>
      </c>
      <c r="AT1427" t="s">
        <v>3394</v>
      </c>
      <c r="AU1427" t="s">
        <v>3394</v>
      </c>
      <c r="AV1427" t="s">
        <v>3394</v>
      </c>
      <c r="AW1427" t="s">
        <v>3394</v>
      </c>
      <c r="AX1427" t="s">
        <v>3394</v>
      </c>
      <c r="AZ1427" t="s">
        <v>3394</v>
      </c>
    </row>
    <row r="1428" spans="1:52" x14ac:dyDescent="0.3">
      <c r="A1428" s="1" t="s">
        <v>2544</v>
      </c>
      <c r="B1428" t="s">
        <v>2545</v>
      </c>
      <c r="C1428" t="s">
        <v>616</v>
      </c>
      <c r="D1428" t="s">
        <v>4191</v>
      </c>
      <c r="E1428" t="s">
        <v>2546</v>
      </c>
      <c r="F1428" t="s">
        <v>3393</v>
      </c>
      <c r="G1428" t="s">
        <v>3394</v>
      </c>
      <c r="H1428" t="s">
        <v>3393</v>
      </c>
      <c r="I1428" t="s">
        <v>5752</v>
      </c>
      <c r="J1428" t="s">
        <v>3395</v>
      </c>
      <c r="K1428" t="s">
        <v>3394</v>
      </c>
      <c r="L1428" t="s">
        <v>3396</v>
      </c>
      <c r="M1428" t="s">
        <v>66</v>
      </c>
      <c r="N1428" t="s">
        <v>66</v>
      </c>
      <c r="O1428" t="s">
        <v>9836</v>
      </c>
      <c r="P1428" t="s">
        <v>9821</v>
      </c>
      <c r="Q1428">
        <v>1</v>
      </c>
      <c r="R1428" t="s">
        <v>3397</v>
      </c>
      <c r="AE1428" t="s">
        <v>3394</v>
      </c>
      <c r="AK1428" t="s">
        <v>3394</v>
      </c>
      <c r="AL1428" t="s">
        <v>3394</v>
      </c>
      <c r="AM1428" t="s">
        <v>3394</v>
      </c>
      <c r="AN1428" t="s">
        <v>3394</v>
      </c>
      <c r="AO1428" t="s">
        <v>3394</v>
      </c>
      <c r="AP1428" t="s">
        <v>3394</v>
      </c>
      <c r="AQ1428" t="s">
        <v>3394</v>
      </c>
      <c r="AR1428" t="s">
        <v>3394</v>
      </c>
      <c r="AS1428" t="s">
        <v>3394</v>
      </c>
      <c r="AT1428" t="s">
        <v>3394</v>
      </c>
      <c r="AU1428" t="s">
        <v>3394</v>
      </c>
      <c r="AV1428" t="s">
        <v>3394</v>
      </c>
      <c r="AW1428" t="s">
        <v>3394</v>
      </c>
      <c r="AX1428" t="s">
        <v>3394</v>
      </c>
      <c r="AZ1428" t="s">
        <v>3394</v>
      </c>
    </row>
    <row r="1429" spans="1:52" x14ac:dyDescent="0.3">
      <c r="A1429" s="1" t="s">
        <v>2547</v>
      </c>
      <c r="B1429" t="s">
        <v>2548</v>
      </c>
      <c r="C1429" t="s">
        <v>646</v>
      </c>
      <c r="D1429" t="s">
        <v>3392</v>
      </c>
      <c r="E1429" t="s">
        <v>2549</v>
      </c>
      <c r="F1429" t="s">
        <v>3393</v>
      </c>
      <c r="G1429" t="s">
        <v>3394</v>
      </c>
      <c r="H1429" t="s">
        <v>3393</v>
      </c>
      <c r="I1429" t="s">
        <v>3395</v>
      </c>
      <c r="J1429" t="s">
        <v>3395</v>
      </c>
      <c r="K1429" t="s">
        <v>3394</v>
      </c>
      <c r="L1429" t="s">
        <v>3396</v>
      </c>
      <c r="M1429" t="s">
        <v>3392</v>
      </c>
      <c r="N1429" t="s">
        <v>3392</v>
      </c>
      <c r="O1429" t="s">
        <v>9836</v>
      </c>
      <c r="P1429" t="s">
        <v>9821</v>
      </c>
      <c r="Q1429">
        <v>1</v>
      </c>
      <c r="R1429" t="s">
        <v>3397</v>
      </c>
      <c r="AE1429" t="s">
        <v>3394</v>
      </c>
      <c r="AK1429" t="s">
        <v>3394</v>
      </c>
      <c r="AL1429" t="s">
        <v>3394</v>
      </c>
      <c r="AM1429" t="s">
        <v>3394</v>
      </c>
      <c r="AN1429" t="s">
        <v>3394</v>
      </c>
      <c r="AO1429" t="s">
        <v>3394</v>
      </c>
      <c r="AP1429" t="s">
        <v>3394</v>
      </c>
      <c r="AQ1429" t="s">
        <v>3394</v>
      </c>
      <c r="AR1429" t="s">
        <v>3394</v>
      </c>
      <c r="AS1429" t="s">
        <v>3394</v>
      </c>
      <c r="AT1429" t="s">
        <v>3394</v>
      </c>
      <c r="AU1429" t="s">
        <v>3394</v>
      </c>
      <c r="AV1429" t="s">
        <v>3394</v>
      </c>
      <c r="AW1429" t="s">
        <v>3394</v>
      </c>
      <c r="AX1429" t="s">
        <v>3394</v>
      </c>
      <c r="AZ1429" t="s">
        <v>3394</v>
      </c>
    </row>
    <row r="1430" spans="1:52" x14ac:dyDescent="0.3">
      <c r="A1430" s="1" t="s">
        <v>2550</v>
      </c>
      <c r="B1430" t="s">
        <v>10685</v>
      </c>
      <c r="C1430" t="s">
        <v>616</v>
      </c>
      <c r="D1430" t="s">
        <v>4191</v>
      </c>
      <c r="E1430" t="s">
        <v>2551</v>
      </c>
      <c r="F1430" t="s">
        <v>3393</v>
      </c>
      <c r="G1430" t="s">
        <v>3394</v>
      </c>
      <c r="H1430" t="s">
        <v>3393</v>
      </c>
      <c r="I1430" t="s">
        <v>11400</v>
      </c>
      <c r="J1430" t="s">
        <v>3395</v>
      </c>
      <c r="K1430" t="s">
        <v>3394</v>
      </c>
      <c r="L1430" t="s">
        <v>3396</v>
      </c>
      <c r="M1430" t="s">
        <v>66</v>
      </c>
      <c r="N1430" t="s">
        <v>66</v>
      </c>
      <c r="O1430" t="s">
        <v>9836</v>
      </c>
      <c r="P1430" t="s">
        <v>9821</v>
      </c>
      <c r="Q1430">
        <v>5</v>
      </c>
      <c r="R1430" t="s">
        <v>3397</v>
      </c>
      <c r="AE1430" t="s">
        <v>3394</v>
      </c>
      <c r="AK1430" t="s">
        <v>3394</v>
      </c>
      <c r="AL1430" t="s">
        <v>3394</v>
      </c>
      <c r="AM1430" t="s">
        <v>3394</v>
      </c>
      <c r="AN1430" t="s">
        <v>3394</v>
      </c>
      <c r="AO1430" t="s">
        <v>3394</v>
      </c>
      <c r="AP1430" t="s">
        <v>3394</v>
      </c>
      <c r="AQ1430" t="s">
        <v>3394</v>
      </c>
      <c r="AR1430" t="s">
        <v>3394</v>
      </c>
      <c r="AS1430" t="s">
        <v>3394</v>
      </c>
      <c r="AT1430" t="s">
        <v>3394</v>
      </c>
      <c r="AU1430" t="s">
        <v>3394</v>
      </c>
      <c r="AV1430" t="s">
        <v>3394</v>
      </c>
      <c r="AW1430" t="s">
        <v>3394</v>
      </c>
      <c r="AX1430" t="s">
        <v>3394</v>
      </c>
      <c r="AZ1430" t="s">
        <v>3394</v>
      </c>
    </row>
    <row r="1431" spans="1:52" x14ac:dyDescent="0.3">
      <c r="A1431" s="1" t="s">
        <v>2552</v>
      </c>
      <c r="B1431" t="s">
        <v>2553</v>
      </c>
      <c r="C1431" t="s">
        <v>616</v>
      </c>
      <c r="D1431" t="s">
        <v>4191</v>
      </c>
      <c r="E1431" t="s">
        <v>2554</v>
      </c>
      <c r="F1431" t="s">
        <v>3393</v>
      </c>
      <c r="G1431" t="s">
        <v>3394</v>
      </c>
      <c r="H1431" t="s">
        <v>3393</v>
      </c>
      <c r="I1431" t="s">
        <v>5916</v>
      </c>
      <c r="J1431" t="s">
        <v>3395</v>
      </c>
      <c r="K1431" t="s">
        <v>3394</v>
      </c>
      <c r="L1431" t="s">
        <v>3396</v>
      </c>
      <c r="M1431" t="s">
        <v>66</v>
      </c>
      <c r="N1431" t="s">
        <v>66</v>
      </c>
      <c r="O1431" t="s">
        <v>9836</v>
      </c>
      <c r="P1431" t="s">
        <v>9821</v>
      </c>
      <c r="Q1431">
        <v>1</v>
      </c>
      <c r="R1431" t="s">
        <v>3397</v>
      </c>
      <c r="AE1431" t="s">
        <v>3394</v>
      </c>
      <c r="AK1431" t="s">
        <v>3394</v>
      </c>
      <c r="AL1431" t="s">
        <v>3394</v>
      </c>
      <c r="AM1431" t="s">
        <v>3394</v>
      </c>
      <c r="AN1431" t="s">
        <v>3394</v>
      </c>
      <c r="AO1431" t="s">
        <v>3394</v>
      </c>
      <c r="AP1431" t="s">
        <v>3394</v>
      </c>
      <c r="AQ1431" t="s">
        <v>3394</v>
      </c>
      <c r="AR1431" t="s">
        <v>3394</v>
      </c>
      <c r="AS1431" t="s">
        <v>3394</v>
      </c>
      <c r="AT1431" t="s">
        <v>3394</v>
      </c>
      <c r="AU1431" t="s">
        <v>3394</v>
      </c>
      <c r="AV1431" t="s">
        <v>3394</v>
      </c>
      <c r="AW1431" t="s">
        <v>3394</v>
      </c>
      <c r="AX1431" t="s">
        <v>3394</v>
      </c>
      <c r="AZ1431" t="s">
        <v>3394</v>
      </c>
    </row>
    <row r="1432" spans="1:52" x14ac:dyDescent="0.3">
      <c r="A1432" s="1" t="s">
        <v>2555</v>
      </c>
      <c r="B1432" t="s">
        <v>2556</v>
      </c>
      <c r="C1432" t="s">
        <v>616</v>
      </c>
      <c r="D1432" t="s">
        <v>4191</v>
      </c>
      <c r="E1432" t="s">
        <v>2557</v>
      </c>
      <c r="F1432" t="s">
        <v>3393</v>
      </c>
      <c r="G1432" t="s">
        <v>3394</v>
      </c>
      <c r="H1432" t="s">
        <v>3393</v>
      </c>
      <c r="I1432" t="s">
        <v>5936</v>
      </c>
      <c r="J1432" t="s">
        <v>3395</v>
      </c>
      <c r="K1432" t="s">
        <v>3394</v>
      </c>
      <c r="L1432" t="s">
        <v>3396</v>
      </c>
      <c r="M1432" t="s">
        <v>66</v>
      </c>
      <c r="N1432" t="s">
        <v>66</v>
      </c>
      <c r="O1432" t="s">
        <v>9836</v>
      </c>
      <c r="P1432" t="s">
        <v>9821</v>
      </c>
      <c r="Q1432">
        <v>1</v>
      </c>
      <c r="R1432" t="s">
        <v>3397</v>
      </c>
      <c r="AE1432" t="s">
        <v>3394</v>
      </c>
      <c r="AK1432" t="s">
        <v>3394</v>
      </c>
      <c r="AL1432" t="s">
        <v>3394</v>
      </c>
      <c r="AM1432" t="s">
        <v>3394</v>
      </c>
      <c r="AN1432" t="s">
        <v>3394</v>
      </c>
      <c r="AO1432" t="s">
        <v>3394</v>
      </c>
      <c r="AP1432" t="s">
        <v>3394</v>
      </c>
      <c r="AQ1432" t="s">
        <v>3394</v>
      </c>
      <c r="AR1432" t="s">
        <v>3394</v>
      </c>
      <c r="AS1432" t="s">
        <v>3394</v>
      </c>
      <c r="AT1432" t="s">
        <v>3394</v>
      </c>
      <c r="AU1432" t="s">
        <v>3394</v>
      </c>
      <c r="AV1432" t="s">
        <v>3394</v>
      </c>
      <c r="AW1432" t="s">
        <v>3394</v>
      </c>
      <c r="AX1432" t="s">
        <v>3394</v>
      </c>
      <c r="AZ1432" t="s">
        <v>3394</v>
      </c>
    </row>
    <row r="1433" spans="1:52" x14ac:dyDescent="0.3">
      <c r="A1433" s="1" t="s">
        <v>2564</v>
      </c>
      <c r="B1433" t="s">
        <v>2565</v>
      </c>
      <c r="C1433" t="s">
        <v>538</v>
      </c>
      <c r="D1433" t="s">
        <v>67</v>
      </c>
      <c r="E1433" t="s">
        <v>2566</v>
      </c>
      <c r="F1433" t="s">
        <v>3394</v>
      </c>
      <c r="G1433" t="s">
        <v>3394</v>
      </c>
      <c r="H1433" t="s">
        <v>3393</v>
      </c>
      <c r="I1433" t="s">
        <v>11401</v>
      </c>
      <c r="J1433" t="s">
        <v>3395</v>
      </c>
      <c r="K1433" t="s">
        <v>4342</v>
      </c>
      <c r="L1433" t="s">
        <v>3396</v>
      </c>
      <c r="M1433" t="s">
        <v>11309</v>
      </c>
      <c r="N1433" t="s">
        <v>11310</v>
      </c>
      <c r="O1433" t="s">
        <v>9836</v>
      </c>
      <c r="P1433" t="s">
        <v>9862</v>
      </c>
      <c r="Q1433">
        <v>10</v>
      </c>
      <c r="R1433" t="s">
        <v>5749</v>
      </c>
      <c r="AE1433" t="s">
        <v>3394</v>
      </c>
      <c r="AK1433" t="s">
        <v>3394</v>
      </c>
      <c r="AL1433" t="s">
        <v>3394</v>
      </c>
      <c r="AM1433" t="s">
        <v>3394</v>
      </c>
      <c r="AN1433" t="s">
        <v>3394</v>
      </c>
      <c r="AO1433" t="s">
        <v>3394</v>
      </c>
      <c r="AP1433" t="s">
        <v>3394</v>
      </c>
      <c r="AQ1433" t="s">
        <v>3394</v>
      </c>
      <c r="AR1433" t="s">
        <v>3394</v>
      </c>
      <c r="AS1433" t="s">
        <v>3394</v>
      </c>
      <c r="AT1433" t="s">
        <v>3394</v>
      </c>
      <c r="AU1433" t="s">
        <v>3394</v>
      </c>
      <c r="AV1433" t="s">
        <v>3394</v>
      </c>
      <c r="AW1433" t="s">
        <v>3394</v>
      </c>
      <c r="AX1433" t="s">
        <v>3394</v>
      </c>
      <c r="AZ1433" t="s">
        <v>3394</v>
      </c>
    </row>
    <row r="1434" spans="1:52" x14ac:dyDescent="0.3">
      <c r="A1434" s="1" t="s">
        <v>2567</v>
      </c>
      <c r="B1434" t="s">
        <v>2568</v>
      </c>
      <c r="C1434" t="s">
        <v>538</v>
      </c>
      <c r="D1434" t="s">
        <v>67</v>
      </c>
      <c r="E1434" t="s">
        <v>2569</v>
      </c>
      <c r="F1434" t="s">
        <v>3394</v>
      </c>
      <c r="G1434" t="s">
        <v>3394</v>
      </c>
      <c r="H1434" t="s">
        <v>3393</v>
      </c>
      <c r="I1434" t="s">
        <v>11402</v>
      </c>
      <c r="J1434" t="s">
        <v>3395</v>
      </c>
      <c r="K1434" t="s">
        <v>4342</v>
      </c>
      <c r="L1434" t="s">
        <v>3396</v>
      </c>
      <c r="M1434" t="s">
        <v>11309</v>
      </c>
      <c r="N1434" t="s">
        <v>11310</v>
      </c>
      <c r="O1434" t="s">
        <v>9836</v>
      </c>
      <c r="P1434" t="s">
        <v>9862</v>
      </c>
      <c r="Q1434">
        <v>8</v>
      </c>
      <c r="R1434" t="s">
        <v>5749</v>
      </c>
      <c r="AE1434" t="s">
        <v>3394</v>
      </c>
      <c r="AK1434" t="s">
        <v>3394</v>
      </c>
      <c r="AL1434" t="s">
        <v>3394</v>
      </c>
      <c r="AM1434" t="s">
        <v>3394</v>
      </c>
      <c r="AN1434" t="s">
        <v>3394</v>
      </c>
      <c r="AO1434" t="s">
        <v>3394</v>
      </c>
      <c r="AP1434" t="s">
        <v>3394</v>
      </c>
      <c r="AQ1434" t="s">
        <v>3394</v>
      </c>
      <c r="AR1434" t="s">
        <v>3394</v>
      </c>
      <c r="AS1434" t="s">
        <v>3394</v>
      </c>
      <c r="AT1434" t="s">
        <v>3394</v>
      </c>
      <c r="AU1434" t="s">
        <v>3394</v>
      </c>
      <c r="AV1434" t="s">
        <v>3394</v>
      </c>
      <c r="AW1434" t="s">
        <v>3394</v>
      </c>
      <c r="AX1434" t="s">
        <v>3394</v>
      </c>
      <c r="AZ1434" t="s">
        <v>3394</v>
      </c>
    </row>
    <row r="1435" spans="1:52" x14ac:dyDescent="0.3">
      <c r="A1435" s="1" t="s">
        <v>2570</v>
      </c>
      <c r="B1435" t="s">
        <v>2571</v>
      </c>
      <c r="C1435" t="s">
        <v>538</v>
      </c>
      <c r="D1435" t="s">
        <v>67</v>
      </c>
      <c r="E1435" t="s">
        <v>2572</v>
      </c>
      <c r="F1435" t="s">
        <v>3394</v>
      </c>
      <c r="G1435" t="s">
        <v>3394</v>
      </c>
      <c r="H1435" t="s">
        <v>3393</v>
      </c>
      <c r="I1435" t="s">
        <v>11403</v>
      </c>
      <c r="J1435" t="s">
        <v>3395</v>
      </c>
      <c r="K1435" t="s">
        <v>4342</v>
      </c>
      <c r="L1435" t="s">
        <v>3396</v>
      </c>
      <c r="M1435" t="s">
        <v>11309</v>
      </c>
      <c r="N1435" t="s">
        <v>11310</v>
      </c>
      <c r="O1435" t="s">
        <v>9836</v>
      </c>
      <c r="P1435" t="s">
        <v>9862</v>
      </c>
      <c r="Q1435">
        <v>8</v>
      </c>
      <c r="R1435" t="s">
        <v>5917</v>
      </c>
      <c r="AE1435" t="s">
        <v>3394</v>
      </c>
      <c r="AK1435" t="s">
        <v>3394</v>
      </c>
      <c r="AL1435" t="s">
        <v>3394</v>
      </c>
      <c r="AM1435" t="s">
        <v>3394</v>
      </c>
      <c r="AN1435" t="s">
        <v>3394</v>
      </c>
      <c r="AO1435" t="s">
        <v>3394</v>
      </c>
      <c r="AP1435" t="s">
        <v>3394</v>
      </c>
      <c r="AQ1435" t="s">
        <v>3394</v>
      </c>
      <c r="AR1435" t="s">
        <v>3394</v>
      </c>
      <c r="AS1435" t="s">
        <v>3394</v>
      </c>
      <c r="AT1435" t="s">
        <v>3394</v>
      </c>
      <c r="AU1435" t="s">
        <v>3394</v>
      </c>
      <c r="AV1435" t="s">
        <v>3394</v>
      </c>
      <c r="AW1435" t="s">
        <v>3394</v>
      </c>
      <c r="AX1435" t="s">
        <v>3394</v>
      </c>
      <c r="AZ1435" t="s">
        <v>3394</v>
      </c>
    </row>
    <row r="1436" spans="1:52" x14ac:dyDescent="0.3">
      <c r="A1436" s="1" t="s">
        <v>2573</v>
      </c>
      <c r="B1436" t="s">
        <v>2574</v>
      </c>
      <c r="C1436" t="s">
        <v>538</v>
      </c>
      <c r="D1436" t="s">
        <v>67</v>
      </c>
      <c r="E1436" t="s">
        <v>2575</v>
      </c>
      <c r="F1436" t="s">
        <v>3394</v>
      </c>
      <c r="G1436" t="s">
        <v>3394</v>
      </c>
      <c r="H1436" t="s">
        <v>3393</v>
      </c>
      <c r="I1436" t="s">
        <v>11999</v>
      </c>
      <c r="J1436" t="s">
        <v>3395</v>
      </c>
      <c r="K1436" t="s">
        <v>4342</v>
      </c>
      <c r="L1436" t="s">
        <v>3396</v>
      </c>
      <c r="M1436" t="s">
        <v>11309</v>
      </c>
      <c r="N1436" t="s">
        <v>11310</v>
      </c>
      <c r="O1436" t="s">
        <v>9836</v>
      </c>
      <c r="P1436" t="s">
        <v>9862</v>
      </c>
      <c r="Q1436">
        <v>10</v>
      </c>
      <c r="R1436" t="s">
        <v>5749</v>
      </c>
      <c r="AE1436" t="s">
        <v>3394</v>
      </c>
      <c r="AK1436" t="s">
        <v>3394</v>
      </c>
      <c r="AL1436" t="s">
        <v>3394</v>
      </c>
      <c r="AM1436" t="s">
        <v>3394</v>
      </c>
      <c r="AN1436" t="s">
        <v>3394</v>
      </c>
      <c r="AO1436" t="s">
        <v>3394</v>
      </c>
      <c r="AP1436" t="s">
        <v>3394</v>
      </c>
      <c r="AQ1436" t="s">
        <v>3394</v>
      </c>
      <c r="AR1436" t="s">
        <v>3394</v>
      </c>
      <c r="AS1436" t="s">
        <v>3394</v>
      </c>
      <c r="AT1436" t="s">
        <v>3394</v>
      </c>
      <c r="AU1436" t="s">
        <v>3394</v>
      </c>
      <c r="AV1436" t="s">
        <v>3394</v>
      </c>
      <c r="AW1436" t="s">
        <v>3394</v>
      </c>
      <c r="AX1436" t="s">
        <v>3394</v>
      </c>
      <c r="AZ1436" t="s">
        <v>3394</v>
      </c>
    </row>
    <row r="1437" spans="1:52" x14ac:dyDescent="0.3">
      <c r="A1437" s="1" t="s">
        <v>2576</v>
      </c>
      <c r="B1437" t="s">
        <v>2577</v>
      </c>
      <c r="C1437" t="s">
        <v>538</v>
      </c>
      <c r="D1437" t="s">
        <v>67</v>
      </c>
      <c r="E1437" t="s">
        <v>2578</v>
      </c>
      <c r="F1437" t="s">
        <v>3394</v>
      </c>
      <c r="G1437" t="s">
        <v>3394</v>
      </c>
      <c r="H1437" t="s">
        <v>3393</v>
      </c>
      <c r="I1437" t="s">
        <v>11404</v>
      </c>
      <c r="J1437" t="s">
        <v>3395</v>
      </c>
      <c r="K1437" t="s">
        <v>4342</v>
      </c>
      <c r="L1437" t="s">
        <v>3396</v>
      </c>
      <c r="M1437" t="s">
        <v>11309</v>
      </c>
      <c r="N1437" t="s">
        <v>11310</v>
      </c>
      <c r="O1437" t="s">
        <v>9836</v>
      </c>
      <c r="P1437" t="s">
        <v>9862</v>
      </c>
      <c r="Q1437">
        <v>10</v>
      </c>
      <c r="R1437" t="s">
        <v>5749</v>
      </c>
      <c r="AE1437" t="s">
        <v>3394</v>
      </c>
      <c r="AK1437" t="s">
        <v>3394</v>
      </c>
      <c r="AL1437" t="s">
        <v>3394</v>
      </c>
      <c r="AM1437" t="s">
        <v>3394</v>
      </c>
      <c r="AN1437" t="s">
        <v>3394</v>
      </c>
      <c r="AO1437" t="s">
        <v>3394</v>
      </c>
      <c r="AP1437" t="s">
        <v>3394</v>
      </c>
      <c r="AQ1437" t="s">
        <v>3394</v>
      </c>
      <c r="AR1437" t="s">
        <v>3394</v>
      </c>
      <c r="AS1437" t="s">
        <v>3394</v>
      </c>
      <c r="AT1437" t="s">
        <v>3394</v>
      </c>
      <c r="AU1437" t="s">
        <v>3394</v>
      </c>
      <c r="AV1437" t="s">
        <v>3394</v>
      </c>
      <c r="AW1437" t="s">
        <v>3394</v>
      </c>
      <c r="AX1437" t="s">
        <v>3394</v>
      </c>
      <c r="AZ1437" t="s">
        <v>3394</v>
      </c>
    </row>
    <row r="1438" spans="1:52" x14ac:dyDescent="0.3">
      <c r="A1438" s="1" t="s">
        <v>2579</v>
      </c>
      <c r="B1438" t="s">
        <v>2580</v>
      </c>
      <c r="C1438" t="s">
        <v>538</v>
      </c>
      <c r="D1438" t="s">
        <v>67</v>
      </c>
      <c r="E1438" t="s">
        <v>2581</v>
      </c>
      <c r="F1438" t="s">
        <v>3394</v>
      </c>
      <c r="G1438" t="s">
        <v>3394</v>
      </c>
      <c r="H1438" t="s">
        <v>3393</v>
      </c>
      <c r="I1438" t="s">
        <v>11405</v>
      </c>
      <c r="J1438" t="s">
        <v>3395</v>
      </c>
      <c r="K1438" t="s">
        <v>4342</v>
      </c>
      <c r="L1438" t="s">
        <v>3396</v>
      </c>
      <c r="M1438" t="s">
        <v>11309</v>
      </c>
      <c r="N1438" t="s">
        <v>11310</v>
      </c>
      <c r="O1438" t="s">
        <v>9836</v>
      </c>
      <c r="P1438" t="s">
        <v>9862</v>
      </c>
      <c r="Q1438">
        <v>10</v>
      </c>
      <c r="R1438" t="s">
        <v>5749</v>
      </c>
      <c r="AE1438" t="s">
        <v>3394</v>
      </c>
      <c r="AK1438" t="s">
        <v>3394</v>
      </c>
      <c r="AL1438" t="s">
        <v>3394</v>
      </c>
      <c r="AM1438" t="s">
        <v>3394</v>
      </c>
      <c r="AN1438" t="s">
        <v>3394</v>
      </c>
      <c r="AO1438" t="s">
        <v>3394</v>
      </c>
      <c r="AP1438" t="s">
        <v>3394</v>
      </c>
      <c r="AQ1438" t="s">
        <v>3394</v>
      </c>
      <c r="AR1438" t="s">
        <v>3394</v>
      </c>
      <c r="AS1438" t="s">
        <v>3394</v>
      </c>
      <c r="AT1438" t="s">
        <v>3394</v>
      </c>
      <c r="AU1438" t="s">
        <v>3394</v>
      </c>
      <c r="AV1438" t="s">
        <v>3394</v>
      </c>
      <c r="AW1438" t="s">
        <v>3394</v>
      </c>
      <c r="AX1438" t="s">
        <v>3394</v>
      </c>
      <c r="AZ1438" t="s">
        <v>3394</v>
      </c>
    </row>
    <row r="1439" spans="1:52" x14ac:dyDescent="0.3">
      <c r="A1439" s="1" t="s">
        <v>9896</v>
      </c>
      <c r="B1439" t="s">
        <v>9897</v>
      </c>
      <c r="C1439" t="s">
        <v>538</v>
      </c>
      <c r="D1439" t="s">
        <v>67</v>
      </c>
      <c r="E1439" t="s">
        <v>9898</v>
      </c>
      <c r="F1439" t="s">
        <v>3394</v>
      </c>
      <c r="G1439" t="s">
        <v>3393</v>
      </c>
      <c r="H1439" t="s">
        <v>3393</v>
      </c>
      <c r="I1439" t="s">
        <v>11406</v>
      </c>
      <c r="J1439" t="s">
        <v>3395</v>
      </c>
      <c r="K1439" t="s">
        <v>3394</v>
      </c>
      <c r="L1439" t="s">
        <v>3396</v>
      </c>
      <c r="M1439" t="s">
        <v>67</v>
      </c>
      <c r="N1439" t="s">
        <v>67</v>
      </c>
      <c r="O1439" t="s">
        <v>9836</v>
      </c>
      <c r="P1439" t="s">
        <v>9842</v>
      </c>
      <c r="Q1439">
        <v>1</v>
      </c>
      <c r="R1439" t="s">
        <v>3397</v>
      </c>
      <c r="AE1439" t="s">
        <v>3394</v>
      </c>
      <c r="AK1439" t="s">
        <v>3394</v>
      </c>
      <c r="AL1439" t="s">
        <v>3394</v>
      </c>
      <c r="AM1439" t="s">
        <v>3394</v>
      </c>
      <c r="AN1439" t="s">
        <v>3394</v>
      </c>
      <c r="AO1439" t="s">
        <v>3394</v>
      </c>
      <c r="AP1439" t="s">
        <v>3394</v>
      </c>
      <c r="AQ1439" t="s">
        <v>3394</v>
      </c>
      <c r="AR1439" t="s">
        <v>3394</v>
      </c>
      <c r="AS1439" t="s">
        <v>3394</v>
      </c>
      <c r="AT1439" t="s">
        <v>3394</v>
      </c>
      <c r="AU1439" t="s">
        <v>3394</v>
      </c>
      <c r="AV1439" t="s">
        <v>3394</v>
      </c>
      <c r="AW1439" t="s">
        <v>3394</v>
      </c>
      <c r="AX1439" t="s">
        <v>3394</v>
      </c>
      <c r="AZ1439" t="s">
        <v>3394</v>
      </c>
    </row>
    <row r="1440" spans="1:52" x14ac:dyDescent="0.3">
      <c r="A1440" s="1" t="s">
        <v>10686</v>
      </c>
      <c r="B1440" t="s">
        <v>10687</v>
      </c>
      <c r="C1440" t="s">
        <v>538</v>
      </c>
      <c r="D1440" t="s">
        <v>67</v>
      </c>
      <c r="E1440" t="s">
        <v>10688</v>
      </c>
      <c r="F1440" t="s">
        <v>3394</v>
      </c>
      <c r="G1440" t="s">
        <v>3394</v>
      </c>
      <c r="H1440" t="s">
        <v>3393</v>
      </c>
      <c r="I1440" t="s">
        <v>11407</v>
      </c>
      <c r="J1440" t="s">
        <v>3395</v>
      </c>
      <c r="K1440" t="s">
        <v>4342</v>
      </c>
      <c r="L1440" t="s">
        <v>3396</v>
      </c>
      <c r="M1440" t="s">
        <v>11309</v>
      </c>
      <c r="N1440" t="s">
        <v>11310</v>
      </c>
      <c r="O1440" t="s">
        <v>9836</v>
      </c>
      <c r="P1440" t="s">
        <v>9842</v>
      </c>
      <c r="Q1440">
        <v>6</v>
      </c>
      <c r="R1440" t="s">
        <v>5629</v>
      </c>
      <c r="AE1440" t="s">
        <v>3394</v>
      </c>
      <c r="AK1440" t="s">
        <v>3394</v>
      </c>
      <c r="AL1440" t="s">
        <v>3394</v>
      </c>
      <c r="AM1440" t="s">
        <v>3394</v>
      </c>
      <c r="AN1440" t="s">
        <v>3394</v>
      </c>
      <c r="AO1440" t="s">
        <v>3394</v>
      </c>
      <c r="AP1440" t="s">
        <v>3394</v>
      </c>
      <c r="AQ1440" t="s">
        <v>3394</v>
      </c>
      <c r="AR1440" t="s">
        <v>3394</v>
      </c>
      <c r="AS1440" t="s">
        <v>3394</v>
      </c>
      <c r="AT1440" t="s">
        <v>3394</v>
      </c>
      <c r="AU1440" t="s">
        <v>3394</v>
      </c>
      <c r="AV1440" t="s">
        <v>3394</v>
      </c>
      <c r="AW1440" t="s">
        <v>3394</v>
      </c>
      <c r="AX1440" t="s">
        <v>3394</v>
      </c>
      <c r="AZ1440" t="s">
        <v>3394</v>
      </c>
    </row>
    <row r="1441" spans="1:52" x14ac:dyDescent="0.3">
      <c r="A1441" s="1" t="s">
        <v>10689</v>
      </c>
      <c r="B1441" t="s">
        <v>10690</v>
      </c>
      <c r="C1441" t="s">
        <v>538</v>
      </c>
      <c r="D1441" t="s">
        <v>67</v>
      </c>
      <c r="E1441" t="s">
        <v>10691</v>
      </c>
      <c r="F1441" t="s">
        <v>3394</v>
      </c>
      <c r="G1441" t="s">
        <v>3394</v>
      </c>
      <c r="H1441" t="s">
        <v>3393</v>
      </c>
      <c r="I1441" t="s">
        <v>11408</v>
      </c>
      <c r="J1441" t="s">
        <v>3395</v>
      </c>
      <c r="K1441" t="s">
        <v>4342</v>
      </c>
      <c r="L1441" t="s">
        <v>3396</v>
      </c>
      <c r="M1441" t="s">
        <v>11309</v>
      </c>
      <c r="N1441" t="s">
        <v>11310</v>
      </c>
      <c r="O1441" t="s">
        <v>9836</v>
      </c>
      <c r="P1441" t="s">
        <v>9842</v>
      </c>
      <c r="Q1441">
        <v>10</v>
      </c>
      <c r="R1441" t="s">
        <v>5749</v>
      </c>
      <c r="AE1441" t="s">
        <v>3394</v>
      </c>
      <c r="AK1441" t="s">
        <v>3394</v>
      </c>
      <c r="AL1441" t="s">
        <v>3394</v>
      </c>
      <c r="AM1441" t="s">
        <v>3394</v>
      </c>
      <c r="AN1441" t="s">
        <v>3394</v>
      </c>
      <c r="AO1441" t="s">
        <v>3394</v>
      </c>
      <c r="AP1441" t="s">
        <v>3394</v>
      </c>
      <c r="AQ1441" t="s">
        <v>3394</v>
      </c>
      <c r="AR1441" t="s">
        <v>3394</v>
      </c>
      <c r="AS1441" t="s">
        <v>3394</v>
      </c>
      <c r="AT1441" t="s">
        <v>3394</v>
      </c>
      <c r="AU1441" t="s">
        <v>3394</v>
      </c>
      <c r="AV1441" t="s">
        <v>3394</v>
      </c>
      <c r="AW1441" t="s">
        <v>3394</v>
      </c>
      <c r="AX1441" t="s">
        <v>3394</v>
      </c>
      <c r="AZ1441" t="s">
        <v>3394</v>
      </c>
    </row>
    <row r="1442" spans="1:52" x14ac:dyDescent="0.3">
      <c r="A1442" s="1" t="s">
        <v>10692</v>
      </c>
      <c r="B1442" t="s">
        <v>10693</v>
      </c>
      <c r="C1442" t="s">
        <v>538</v>
      </c>
      <c r="D1442" t="s">
        <v>67</v>
      </c>
      <c r="E1442" t="s">
        <v>10694</v>
      </c>
      <c r="F1442" t="s">
        <v>3394</v>
      </c>
      <c r="G1442" t="s">
        <v>3394</v>
      </c>
      <c r="H1442" t="s">
        <v>3393</v>
      </c>
      <c r="I1442" t="s">
        <v>3395</v>
      </c>
      <c r="J1442" t="s">
        <v>3395</v>
      </c>
      <c r="K1442" t="s">
        <v>4342</v>
      </c>
      <c r="L1442" t="s">
        <v>3396</v>
      </c>
      <c r="M1442" t="s">
        <v>11309</v>
      </c>
      <c r="N1442" t="s">
        <v>11310</v>
      </c>
      <c r="O1442" t="s">
        <v>9836</v>
      </c>
      <c r="P1442" t="s">
        <v>9842</v>
      </c>
      <c r="Q1442">
        <v>10</v>
      </c>
      <c r="R1442" t="s">
        <v>5749</v>
      </c>
      <c r="AE1442" t="s">
        <v>3394</v>
      </c>
      <c r="AK1442" t="s">
        <v>3394</v>
      </c>
      <c r="AL1442" t="s">
        <v>3394</v>
      </c>
      <c r="AM1442" t="s">
        <v>3394</v>
      </c>
      <c r="AN1442" t="s">
        <v>3394</v>
      </c>
      <c r="AO1442" t="s">
        <v>3394</v>
      </c>
      <c r="AP1442" t="s">
        <v>3394</v>
      </c>
      <c r="AQ1442" t="s">
        <v>3394</v>
      </c>
      <c r="AR1442" t="s">
        <v>3394</v>
      </c>
      <c r="AS1442" t="s">
        <v>3394</v>
      </c>
      <c r="AT1442" t="s">
        <v>3394</v>
      </c>
      <c r="AU1442" t="s">
        <v>3394</v>
      </c>
      <c r="AV1442" t="s">
        <v>3394</v>
      </c>
      <c r="AW1442" t="s">
        <v>3394</v>
      </c>
      <c r="AX1442" t="s">
        <v>3394</v>
      </c>
      <c r="AZ1442" t="s">
        <v>3394</v>
      </c>
    </row>
    <row r="1443" spans="1:52" x14ac:dyDescent="0.3">
      <c r="A1443" s="1" t="s">
        <v>10695</v>
      </c>
      <c r="B1443" t="s">
        <v>10696</v>
      </c>
      <c r="C1443" t="s">
        <v>616</v>
      </c>
      <c r="D1443" t="s">
        <v>4191</v>
      </c>
      <c r="E1443" t="s">
        <v>10697</v>
      </c>
      <c r="F1443" t="s">
        <v>3394</v>
      </c>
      <c r="G1443" t="s">
        <v>3394</v>
      </c>
      <c r="H1443" t="s">
        <v>3393</v>
      </c>
      <c r="I1443" t="s">
        <v>11409</v>
      </c>
      <c r="J1443" t="s">
        <v>3395</v>
      </c>
      <c r="K1443" t="s">
        <v>4342</v>
      </c>
      <c r="L1443" t="s">
        <v>3396</v>
      </c>
      <c r="M1443" t="s">
        <v>11309</v>
      </c>
      <c r="N1443" t="s">
        <v>11310</v>
      </c>
      <c r="O1443" t="s">
        <v>9836</v>
      </c>
      <c r="P1443" t="s">
        <v>9842</v>
      </c>
      <c r="Q1443">
        <v>6</v>
      </c>
      <c r="R1443" t="s">
        <v>5597</v>
      </c>
      <c r="AE1443" t="s">
        <v>3394</v>
      </c>
      <c r="AK1443" t="s">
        <v>3394</v>
      </c>
      <c r="AL1443" t="s">
        <v>3394</v>
      </c>
      <c r="AM1443" t="s">
        <v>3394</v>
      </c>
      <c r="AN1443" t="s">
        <v>3394</v>
      </c>
      <c r="AO1443" t="s">
        <v>3394</v>
      </c>
      <c r="AP1443" t="s">
        <v>3394</v>
      </c>
      <c r="AQ1443" t="s">
        <v>3394</v>
      </c>
      <c r="AR1443" t="s">
        <v>3394</v>
      </c>
      <c r="AS1443" t="s">
        <v>3394</v>
      </c>
      <c r="AT1443" t="s">
        <v>3394</v>
      </c>
      <c r="AU1443" t="s">
        <v>3394</v>
      </c>
      <c r="AV1443" t="s">
        <v>3394</v>
      </c>
      <c r="AW1443" t="s">
        <v>3394</v>
      </c>
      <c r="AX1443" t="s">
        <v>3394</v>
      </c>
      <c r="AZ1443" t="s">
        <v>3394</v>
      </c>
    </row>
    <row r="1444" spans="1:52" x14ac:dyDescent="0.3">
      <c r="A1444" s="1" t="s">
        <v>10698</v>
      </c>
      <c r="B1444" t="s">
        <v>10699</v>
      </c>
      <c r="C1444" t="s">
        <v>538</v>
      </c>
      <c r="D1444" t="s">
        <v>67</v>
      </c>
      <c r="E1444" t="s">
        <v>10700</v>
      </c>
      <c r="F1444" t="s">
        <v>3394</v>
      </c>
      <c r="G1444" t="s">
        <v>3394</v>
      </c>
      <c r="H1444" t="s">
        <v>3393</v>
      </c>
      <c r="I1444" t="s">
        <v>11410</v>
      </c>
      <c r="J1444" t="s">
        <v>3395</v>
      </c>
      <c r="K1444" t="s">
        <v>4342</v>
      </c>
      <c r="L1444" t="s">
        <v>3396</v>
      </c>
      <c r="M1444" t="s">
        <v>11309</v>
      </c>
      <c r="N1444" t="s">
        <v>11310</v>
      </c>
      <c r="O1444" t="s">
        <v>9836</v>
      </c>
      <c r="P1444" t="s">
        <v>9842</v>
      </c>
      <c r="Q1444">
        <v>8</v>
      </c>
      <c r="R1444" t="s">
        <v>5909</v>
      </c>
      <c r="AE1444" t="s">
        <v>3394</v>
      </c>
      <c r="AK1444" t="s">
        <v>3394</v>
      </c>
      <c r="AL1444" t="s">
        <v>3394</v>
      </c>
      <c r="AM1444" t="s">
        <v>3394</v>
      </c>
      <c r="AN1444" t="s">
        <v>3394</v>
      </c>
      <c r="AO1444" t="s">
        <v>3394</v>
      </c>
      <c r="AP1444" t="s">
        <v>3394</v>
      </c>
      <c r="AQ1444" t="s">
        <v>3394</v>
      </c>
      <c r="AR1444" t="s">
        <v>3394</v>
      </c>
      <c r="AS1444" t="s">
        <v>3394</v>
      </c>
      <c r="AT1444" t="s">
        <v>3394</v>
      </c>
      <c r="AU1444" t="s">
        <v>3394</v>
      </c>
      <c r="AV1444" t="s">
        <v>3394</v>
      </c>
      <c r="AW1444" t="s">
        <v>3394</v>
      </c>
      <c r="AX1444" t="s">
        <v>3394</v>
      </c>
      <c r="AZ1444" t="s">
        <v>3394</v>
      </c>
    </row>
    <row r="1445" spans="1:52" x14ac:dyDescent="0.3">
      <c r="A1445" s="1" t="s">
        <v>2707</v>
      </c>
      <c r="B1445" t="s">
        <v>2708</v>
      </c>
      <c r="C1445" t="s">
        <v>277</v>
      </c>
      <c r="D1445" t="s">
        <v>4307</v>
      </c>
      <c r="E1445" t="s">
        <v>2709</v>
      </c>
      <c r="F1445" t="s">
        <v>3393</v>
      </c>
      <c r="G1445" t="s">
        <v>3394</v>
      </c>
      <c r="H1445" t="s">
        <v>3393</v>
      </c>
      <c r="I1445" t="s">
        <v>3395</v>
      </c>
      <c r="J1445" t="s">
        <v>3395</v>
      </c>
      <c r="K1445" t="s">
        <v>3394</v>
      </c>
      <c r="L1445" t="s">
        <v>3396</v>
      </c>
      <c r="M1445" t="s">
        <v>9820</v>
      </c>
      <c r="N1445" t="s">
        <v>9820</v>
      </c>
      <c r="O1445" t="s">
        <v>9820</v>
      </c>
      <c r="P1445" t="s">
        <v>9821</v>
      </c>
      <c r="Q1445">
        <v>1</v>
      </c>
      <c r="R1445" t="s">
        <v>5735</v>
      </c>
      <c r="AC1445" t="s">
        <v>4345</v>
      </c>
      <c r="AE1445" t="s">
        <v>3394</v>
      </c>
      <c r="AK1445" t="s">
        <v>3394</v>
      </c>
      <c r="AM1445" t="s">
        <v>3394</v>
      </c>
      <c r="AN1445" t="s">
        <v>3394</v>
      </c>
      <c r="AO1445" t="s">
        <v>3394</v>
      </c>
      <c r="AP1445" t="s">
        <v>3394</v>
      </c>
      <c r="AQ1445" t="s">
        <v>3394</v>
      </c>
      <c r="AR1445" t="s">
        <v>3394</v>
      </c>
      <c r="AS1445" t="s">
        <v>3394</v>
      </c>
      <c r="AT1445" t="s">
        <v>3394</v>
      </c>
      <c r="AU1445" t="s">
        <v>3394</v>
      </c>
      <c r="AV1445" t="s">
        <v>3394</v>
      </c>
      <c r="AW1445" t="s">
        <v>3394</v>
      </c>
      <c r="AX1445" t="s">
        <v>3394</v>
      </c>
      <c r="AZ1445" t="s">
        <v>3394</v>
      </c>
    </row>
    <row r="1446" spans="1:52" x14ac:dyDescent="0.3">
      <c r="A1446" s="1" t="s">
        <v>2789</v>
      </c>
      <c r="B1446" t="s">
        <v>2790</v>
      </c>
      <c r="C1446" t="s">
        <v>448</v>
      </c>
      <c r="D1446" t="s">
        <v>73</v>
      </c>
      <c r="E1446" t="s">
        <v>2791</v>
      </c>
      <c r="F1446" t="s">
        <v>3393</v>
      </c>
      <c r="G1446" t="s">
        <v>3393</v>
      </c>
      <c r="H1446" t="s">
        <v>3393</v>
      </c>
      <c r="I1446" t="s">
        <v>5918</v>
      </c>
      <c r="J1446" t="s">
        <v>3395</v>
      </c>
      <c r="K1446" t="s">
        <v>3394</v>
      </c>
      <c r="L1446" t="s">
        <v>3965</v>
      </c>
      <c r="M1446" t="s">
        <v>63</v>
      </c>
      <c r="N1446" t="s">
        <v>73</v>
      </c>
      <c r="O1446" t="s">
        <v>9820</v>
      </c>
      <c r="P1446" t="s">
        <v>9821</v>
      </c>
      <c r="Q1446">
        <v>1</v>
      </c>
      <c r="R1446" t="s">
        <v>3397</v>
      </c>
      <c r="AC1446" t="s">
        <v>4345</v>
      </c>
      <c r="AE1446" t="s">
        <v>3394</v>
      </c>
      <c r="AK1446" t="s">
        <v>3394</v>
      </c>
      <c r="AM1446" t="s">
        <v>3394</v>
      </c>
      <c r="AN1446" t="s">
        <v>3394</v>
      </c>
      <c r="AO1446" t="s">
        <v>3394</v>
      </c>
      <c r="AP1446" t="s">
        <v>3394</v>
      </c>
      <c r="AQ1446" t="s">
        <v>3394</v>
      </c>
      <c r="AR1446" t="s">
        <v>3394</v>
      </c>
      <c r="AS1446" t="s">
        <v>3394</v>
      </c>
      <c r="AT1446" t="s">
        <v>3394</v>
      </c>
      <c r="AU1446" t="s">
        <v>3394</v>
      </c>
      <c r="AV1446" t="s">
        <v>3394</v>
      </c>
      <c r="AW1446" t="s">
        <v>3394</v>
      </c>
      <c r="AX1446" t="s">
        <v>3394</v>
      </c>
      <c r="AZ1446" t="s">
        <v>3394</v>
      </c>
    </row>
    <row r="1447" spans="1:52" x14ac:dyDescent="0.3">
      <c r="A1447" s="1" t="s">
        <v>2792</v>
      </c>
      <c r="B1447" t="s">
        <v>2793</v>
      </c>
      <c r="C1447" t="s">
        <v>448</v>
      </c>
      <c r="D1447" t="s">
        <v>73</v>
      </c>
      <c r="E1447" t="s">
        <v>2794</v>
      </c>
      <c r="F1447" t="s">
        <v>3393</v>
      </c>
      <c r="G1447" t="s">
        <v>3394</v>
      </c>
      <c r="H1447" t="s">
        <v>3393</v>
      </c>
      <c r="I1447" t="s">
        <v>5918</v>
      </c>
      <c r="J1447" t="s">
        <v>3395</v>
      </c>
      <c r="K1447" t="s">
        <v>3394</v>
      </c>
      <c r="L1447" t="s">
        <v>3965</v>
      </c>
      <c r="M1447" t="s">
        <v>9820</v>
      </c>
      <c r="N1447" t="s">
        <v>9820</v>
      </c>
      <c r="O1447" t="s">
        <v>9820</v>
      </c>
      <c r="P1447" t="s">
        <v>9821</v>
      </c>
      <c r="Q1447">
        <v>1</v>
      </c>
      <c r="R1447" t="s">
        <v>3397</v>
      </c>
      <c r="AC1447" t="s">
        <v>4345</v>
      </c>
      <c r="AE1447" t="s">
        <v>3394</v>
      </c>
      <c r="AK1447" t="s">
        <v>3394</v>
      </c>
      <c r="AM1447" t="s">
        <v>3394</v>
      </c>
      <c r="AN1447" t="s">
        <v>3394</v>
      </c>
      <c r="AO1447" t="s">
        <v>3394</v>
      </c>
      <c r="AP1447" t="s">
        <v>3394</v>
      </c>
      <c r="AQ1447" t="s">
        <v>3394</v>
      </c>
      <c r="AR1447" t="s">
        <v>3394</v>
      </c>
      <c r="AS1447" t="s">
        <v>3394</v>
      </c>
      <c r="AT1447" t="s">
        <v>3394</v>
      </c>
      <c r="AU1447" t="s">
        <v>3394</v>
      </c>
      <c r="AV1447" t="s">
        <v>3394</v>
      </c>
      <c r="AW1447" t="s">
        <v>3394</v>
      </c>
      <c r="AX1447" t="s">
        <v>3394</v>
      </c>
      <c r="AZ1447" t="s">
        <v>3394</v>
      </c>
    </row>
    <row r="1448" spans="1:52" x14ac:dyDescent="0.3">
      <c r="A1448" s="1" t="s">
        <v>2795</v>
      </c>
      <c r="B1448" t="s">
        <v>2796</v>
      </c>
      <c r="C1448" t="s">
        <v>448</v>
      </c>
      <c r="D1448" t="s">
        <v>73</v>
      </c>
      <c r="E1448" t="s">
        <v>2797</v>
      </c>
      <c r="F1448" t="s">
        <v>3393</v>
      </c>
      <c r="G1448" t="s">
        <v>3393</v>
      </c>
      <c r="H1448" t="s">
        <v>3393</v>
      </c>
      <c r="I1448" t="s">
        <v>5918</v>
      </c>
      <c r="J1448" t="s">
        <v>3395</v>
      </c>
      <c r="K1448" t="s">
        <v>3394</v>
      </c>
      <c r="L1448" t="s">
        <v>3965</v>
      </c>
      <c r="M1448" t="s">
        <v>9820</v>
      </c>
      <c r="N1448" t="s">
        <v>9820</v>
      </c>
      <c r="O1448" t="s">
        <v>9820</v>
      </c>
      <c r="P1448" t="s">
        <v>9821</v>
      </c>
      <c r="Q1448">
        <v>1</v>
      </c>
      <c r="R1448" t="s">
        <v>3397</v>
      </c>
      <c r="AC1448" t="s">
        <v>4345</v>
      </c>
      <c r="AE1448" t="s">
        <v>3394</v>
      </c>
      <c r="AK1448" t="s">
        <v>3394</v>
      </c>
      <c r="AM1448" t="s">
        <v>3394</v>
      </c>
      <c r="AN1448" t="s">
        <v>3394</v>
      </c>
      <c r="AO1448" t="s">
        <v>3394</v>
      </c>
      <c r="AP1448" t="s">
        <v>3394</v>
      </c>
      <c r="AQ1448" t="s">
        <v>3394</v>
      </c>
      <c r="AR1448" t="s">
        <v>3394</v>
      </c>
      <c r="AS1448" t="s">
        <v>3394</v>
      </c>
      <c r="AT1448" t="s">
        <v>3394</v>
      </c>
      <c r="AU1448" t="s">
        <v>3394</v>
      </c>
      <c r="AV1448" t="s">
        <v>3394</v>
      </c>
      <c r="AW1448" t="s">
        <v>3394</v>
      </c>
      <c r="AX1448" t="s">
        <v>3394</v>
      </c>
      <c r="AZ1448" t="s">
        <v>3394</v>
      </c>
    </row>
    <row r="1449" spans="1:52" x14ac:dyDescent="0.3">
      <c r="A1449" s="1" t="s">
        <v>2819</v>
      </c>
      <c r="B1449" t="s">
        <v>2820</v>
      </c>
      <c r="C1449" t="s">
        <v>616</v>
      </c>
      <c r="D1449" t="s">
        <v>4191</v>
      </c>
      <c r="E1449" t="s">
        <v>2821</v>
      </c>
      <c r="F1449" t="s">
        <v>3393</v>
      </c>
      <c r="G1449" t="s">
        <v>3394</v>
      </c>
      <c r="H1449" t="s">
        <v>3393</v>
      </c>
      <c r="I1449" t="s">
        <v>5919</v>
      </c>
      <c r="J1449" t="s">
        <v>3395</v>
      </c>
      <c r="K1449" t="s">
        <v>3394</v>
      </c>
      <c r="L1449" t="s">
        <v>3396</v>
      </c>
      <c r="M1449" t="s">
        <v>9820</v>
      </c>
      <c r="N1449" t="s">
        <v>9820</v>
      </c>
      <c r="O1449" t="s">
        <v>9836</v>
      </c>
      <c r="P1449" t="s">
        <v>9821</v>
      </c>
      <c r="Q1449">
        <v>1</v>
      </c>
      <c r="R1449" t="s">
        <v>3397</v>
      </c>
      <c r="AC1449" t="s">
        <v>4345</v>
      </c>
      <c r="AE1449" t="s">
        <v>3394</v>
      </c>
      <c r="AK1449" t="s">
        <v>3394</v>
      </c>
      <c r="AM1449" t="s">
        <v>3394</v>
      </c>
      <c r="AN1449" t="s">
        <v>3394</v>
      </c>
      <c r="AO1449" t="s">
        <v>3394</v>
      </c>
      <c r="AP1449" t="s">
        <v>3394</v>
      </c>
      <c r="AQ1449" t="s">
        <v>3394</v>
      </c>
      <c r="AR1449" t="s">
        <v>3394</v>
      </c>
      <c r="AS1449" t="s">
        <v>3394</v>
      </c>
      <c r="AT1449" t="s">
        <v>3394</v>
      </c>
      <c r="AU1449" t="s">
        <v>3394</v>
      </c>
      <c r="AV1449" t="s">
        <v>3394</v>
      </c>
      <c r="AW1449" t="s">
        <v>3394</v>
      </c>
      <c r="AX1449" t="s">
        <v>3394</v>
      </c>
      <c r="AZ1449" t="s">
        <v>3394</v>
      </c>
    </row>
    <row r="1450" spans="1:52" x14ac:dyDescent="0.3">
      <c r="A1450" s="1" t="s">
        <v>2825</v>
      </c>
      <c r="B1450" t="s">
        <v>2826</v>
      </c>
      <c r="C1450" t="s">
        <v>277</v>
      </c>
      <c r="D1450" t="s">
        <v>4307</v>
      </c>
      <c r="E1450" t="s">
        <v>2827</v>
      </c>
      <c r="F1450" t="s">
        <v>3393</v>
      </c>
      <c r="G1450" t="s">
        <v>3394</v>
      </c>
      <c r="H1450" t="s">
        <v>3393</v>
      </c>
      <c r="I1450" t="s">
        <v>5921</v>
      </c>
      <c r="J1450" t="s">
        <v>3395</v>
      </c>
      <c r="K1450" t="s">
        <v>3394</v>
      </c>
      <c r="L1450" t="s">
        <v>3396</v>
      </c>
      <c r="M1450" t="s">
        <v>9820</v>
      </c>
      <c r="N1450" t="s">
        <v>9820</v>
      </c>
      <c r="O1450" t="s">
        <v>9820</v>
      </c>
      <c r="P1450" t="s">
        <v>9821</v>
      </c>
      <c r="Q1450">
        <v>1</v>
      </c>
      <c r="R1450" t="s">
        <v>5735</v>
      </c>
      <c r="AC1450" t="s">
        <v>4345</v>
      </c>
      <c r="AE1450" t="s">
        <v>3394</v>
      </c>
      <c r="AK1450" t="s">
        <v>3394</v>
      </c>
      <c r="AM1450" t="s">
        <v>3394</v>
      </c>
      <c r="AN1450" t="s">
        <v>3394</v>
      </c>
      <c r="AO1450" t="s">
        <v>3394</v>
      </c>
      <c r="AP1450" t="s">
        <v>3394</v>
      </c>
      <c r="AQ1450" t="s">
        <v>3394</v>
      </c>
      <c r="AR1450" t="s">
        <v>3394</v>
      </c>
      <c r="AS1450" t="s">
        <v>3394</v>
      </c>
      <c r="AT1450" t="s">
        <v>3394</v>
      </c>
      <c r="AU1450" t="s">
        <v>3394</v>
      </c>
      <c r="AV1450" t="s">
        <v>3394</v>
      </c>
      <c r="AW1450" t="s">
        <v>3394</v>
      </c>
      <c r="AX1450" t="s">
        <v>3394</v>
      </c>
      <c r="AZ1450" t="s">
        <v>3394</v>
      </c>
    </row>
    <row r="1451" spans="1:52" x14ac:dyDescent="0.3">
      <c r="A1451" s="1" t="s">
        <v>2833</v>
      </c>
      <c r="B1451" t="s">
        <v>2834</v>
      </c>
      <c r="C1451" t="s">
        <v>4891</v>
      </c>
      <c r="D1451" t="s">
        <v>4892</v>
      </c>
      <c r="E1451" t="s">
        <v>2835</v>
      </c>
      <c r="F1451" t="s">
        <v>3394</v>
      </c>
      <c r="G1451" t="s">
        <v>3394</v>
      </c>
      <c r="H1451" t="s">
        <v>3393</v>
      </c>
      <c r="I1451" t="s">
        <v>3395</v>
      </c>
      <c r="J1451" t="s">
        <v>3395</v>
      </c>
      <c r="K1451" t="s">
        <v>3394</v>
      </c>
      <c r="L1451" t="s">
        <v>3396</v>
      </c>
      <c r="M1451" t="s">
        <v>9820</v>
      </c>
      <c r="N1451" t="s">
        <v>9820</v>
      </c>
      <c r="O1451" t="s">
        <v>9820</v>
      </c>
      <c r="P1451" t="s">
        <v>9821</v>
      </c>
      <c r="Q1451">
        <v>1</v>
      </c>
      <c r="R1451" t="s">
        <v>3397</v>
      </c>
      <c r="AC1451" t="s">
        <v>4345</v>
      </c>
      <c r="AE1451" t="s">
        <v>3394</v>
      </c>
      <c r="AK1451" t="s">
        <v>3394</v>
      </c>
      <c r="AM1451" t="s">
        <v>3394</v>
      </c>
      <c r="AN1451" t="s">
        <v>3394</v>
      </c>
      <c r="AO1451" t="s">
        <v>3394</v>
      </c>
      <c r="AP1451" t="s">
        <v>3394</v>
      </c>
      <c r="AQ1451" t="s">
        <v>3394</v>
      </c>
      <c r="AR1451" t="s">
        <v>3394</v>
      </c>
      <c r="AS1451" t="s">
        <v>3394</v>
      </c>
      <c r="AT1451" t="s">
        <v>3394</v>
      </c>
      <c r="AU1451" t="s">
        <v>3394</v>
      </c>
      <c r="AV1451" t="s">
        <v>3394</v>
      </c>
      <c r="AW1451" t="s">
        <v>3394</v>
      </c>
      <c r="AX1451" t="s">
        <v>3394</v>
      </c>
      <c r="AZ1451" t="s">
        <v>3394</v>
      </c>
    </row>
    <row r="1452" spans="1:52" x14ac:dyDescent="0.3">
      <c r="A1452" s="1" t="s">
        <v>2839</v>
      </c>
      <c r="B1452" t="s">
        <v>2840</v>
      </c>
      <c r="C1452" t="s">
        <v>277</v>
      </c>
      <c r="D1452" t="s">
        <v>4307</v>
      </c>
      <c r="E1452" t="s">
        <v>2841</v>
      </c>
      <c r="F1452" t="s">
        <v>3393</v>
      </c>
      <c r="G1452" t="s">
        <v>3394</v>
      </c>
      <c r="H1452" t="s">
        <v>3393</v>
      </c>
      <c r="I1452" t="s">
        <v>5922</v>
      </c>
      <c r="J1452" t="s">
        <v>3395</v>
      </c>
      <c r="K1452" t="s">
        <v>3394</v>
      </c>
      <c r="L1452" t="s">
        <v>3396</v>
      </c>
      <c r="M1452" t="s">
        <v>9820</v>
      </c>
      <c r="N1452" t="s">
        <v>9820</v>
      </c>
      <c r="O1452" t="s">
        <v>9820</v>
      </c>
      <c r="P1452" t="s">
        <v>9821</v>
      </c>
      <c r="Q1452">
        <v>1</v>
      </c>
      <c r="R1452" t="s">
        <v>5735</v>
      </c>
      <c r="AC1452" t="s">
        <v>4345</v>
      </c>
      <c r="AE1452" t="s">
        <v>3394</v>
      </c>
      <c r="AK1452" t="s">
        <v>3394</v>
      </c>
      <c r="AM1452" t="s">
        <v>3394</v>
      </c>
      <c r="AN1452" t="s">
        <v>3394</v>
      </c>
      <c r="AO1452" t="s">
        <v>3394</v>
      </c>
      <c r="AP1452" t="s">
        <v>3394</v>
      </c>
      <c r="AQ1452" t="s">
        <v>3394</v>
      </c>
      <c r="AR1452" t="s">
        <v>3394</v>
      </c>
      <c r="AS1452" t="s">
        <v>3394</v>
      </c>
      <c r="AT1452" t="s">
        <v>3394</v>
      </c>
      <c r="AU1452" t="s">
        <v>3394</v>
      </c>
      <c r="AV1452" t="s">
        <v>3394</v>
      </c>
      <c r="AW1452" t="s">
        <v>3394</v>
      </c>
      <c r="AX1452" t="s">
        <v>3394</v>
      </c>
      <c r="AZ1452" t="s">
        <v>3394</v>
      </c>
    </row>
    <row r="1453" spans="1:52" x14ac:dyDescent="0.3">
      <c r="A1453" s="1" t="s">
        <v>2866</v>
      </c>
      <c r="B1453" t="s">
        <v>2867</v>
      </c>
      <c r="C1453" t="s">
        <v>277</v>
      </c>
      <c r="D1453" t="s">
        <v>4307</v>
      </c>
      <c r="E1453" t="s">
        <v>2868</v>
      </c>
      <c r="F1453" t="s">
        <v>3393</v>
      </c>
      <c r="G1453" t="s">
        <v>3393</v>
      </c>
      <c r="H1453" t="s">
        <v>3393</v>
      </c>
      <c r="I1453" t="s">
        <v>5751</v>
      </c>
      <c r="J1453" t="s">
        <v>3395</v>
      </c>
      <c r="K1453" t="s">
        <v>3394</v>
      </c>
      <c r="L1453" t="s">
        <v>3396</v>
      </c>
      <c r="M1453" t="s">
        <v>9820</v>
      </c>
      <c r="N1453" t="s">
        <v>9820</v>
      </c>
      <c r="O1453" t="s">
        <v>9820</v>
      </c>
      <c r="P1453" t="s">
        <v>9821</v>
      </c>
      <c r="Q1453">
        <v>1</v>
      </c>
      <c r="R1453" t="s">
        <v>5735</v>
      </c>
      <c r="AC1453" t="s">
        <v>4345</v>
      </c>
      <c r="AE1453" t="s">
        <v>3394</v>
      </c>
      <c r="AK1453" t="s">
        <v>3394</v>
      </c>
      <c r="AM1453" t="s">
        <v>3394</v>
      </c>
      <c r="AN1453" t="s">
        <v>3394</v>
      </c>
      <c r="AO1453" t="s">
        <v>3394</v>
      </c>
      <c r="AP1453" t="s">
        <v>3394</v>
      </c>
      <c r="AQ1453" t="s">
        <v>3394</v>
      </c>
      <c r="AR1453" t="s">
        <v>3394</v>
      </c>
      <c r="AS1453" t="s">
        <v>3394</v>
      </c>
      <c r="AT1453" t="s">
        <v>3394</v>
      </c>
      <c r="AU1453" t="s">
        <v>3394</v>
      </c>
      <c r="AV1453" t="s">
        <v>3394</v>
      </c>
      <c r="AW1453" t="s">
        <v>3394</v>
      </c>
      <c r="AX1453" t="s">
        <v>3394</v>
      </c>
      <c r="AZ1453" t="s">
        <v>3394</v>
      </c>
    </row>
    <row r="1454" spans="1:52" x14ac:dyDescent="0.3">
      <c r="A1454" s="1" t="s">
        <v>2872</v>
      </c>
      <c r="B1454" t="s">
        <v>2873</v>
      </c>
      <c r="C1454" t="s">
        <v>277</v>
      </c>
      <c r="D1454" t="s">
        <v>4307</v>
      </c>
      <c r="E1454" t="s">
        <v>2874</v>
      </c>
      <c r="F1454" t="s">
        <v>3393</v>
      </c>
      <c r="G1454" t="s">
        <v>3394</v>
      </c>
      <c r="H1454" t="s">
        <v>3393</v>
      </c>
      <c r="I1454" t="s">
        <v>5923</v>
      </c>
      <c r="J1454" t="s">
        <v>3395</v>
      </c>
      <c r="K1454" t="s">
        <v>3394</v>
      </c>
      <c r="L1454" t="s">
        <v>3396</v>
      </c>
      <c r="M1454" t="s">
        <v>9820</v>
      </c>
      <c r="N1454" t="s">
        <v>9820</v>
      </c>
      <c r="O1454" t="s">
        <v>9820</v>
      </c>
      <c r="P1454" t="s">
        <v>9821</v>
      </c>
      <c r="Q1454">
        <v>1</v>
      </c>
      <c r="R1454" t="s">
        <v>5601</v>
      </c>
      <c r="AC1454" t="s">
        <v>4345</v>
      </c>
      <c r="AE1454" t="s">
        <v>3394</v>
      </c>
      <c r="AK1454" t="s">
        <v>3394</v>
      </c>
      <c r="AM1454" t="s">
        <v>3394</v>
      </c>
      <c r="AN1454" t="s">
        <v>3394</v>
      </c>
      <c r="AO1454" t="s">
        <v>3394</v>
      </c>
      <c r="AP1454" t="s">
        <v>3394</v>
      </c>
      <c r="AQ1454" t="s">
        <v>3394</v>
      </c>
      <c r="AR1454" t="s">
        <v>3394</v>
      </c>
      <c r="AS1454" t="s">
        <v>3394</v>
      </c>
      <c r="AT1454" t="s">
        <v>3394</v>
      </c>
      <c r="AU1454" t="s">
        <v>3394</v>
      </c>
      <c r="AV1454" t="s">
        <v>3394</v>
      </c>
      <c r="AW1454" t="s">
        <v>3394</v>
      </c>
      <c r="AX1454" t="s">
        <v>3394</v>
      </c>
      <c r="AZ1454" t="s">
        <v>3394</v>
      </c>
    </row>
    <row r="1455" spans="1:52" x14ac:dyDescent="0.3">
      <c r="A1455" s="1" t="s">
        <v>2886</v>
      </c>
      <c r="B1455" t="s">
        <v>2887</v>
      </c>
      <c r="C1455" t="s">
        <v>277</v>
      </c>
      <c r="D1455" t="s">
        <v>4307</v>
      </c>
      <c r="E1455" t="s">
        <v>2888</v>
      </c>
      <c r="F1455" t="s">
        <v>3393</v>
      </c>
      <c r="G1455" t="s">
        <v>3394</v>
      </c>
      <c r="H1455" t="s">
        <v>3393</v>
      </c>
      <c r="I1455" t="s">
        <v>3395</v>
      </c>
      <c r="J1455" t="s">
        <v>3395</v>
      </c>
      <c r="K1455" t="s">
        <v>3394</v>
      </c>
      <c r="L1455" t="s">
        <v>3396</v>
      </c>
      <c r="M1455" t="s">
        <v>9820</v>
      </c>
      <c r="N1455" t="s">
        <v>9820</v>
      </c>
      <c r="O1455" t="s">
        <v>9820</v>
      </c>
      <c r="P1455" t="s">
        <v>9821</v>
      </c>
      <c r="Q1455">
        <v>1</v>
      </c>
      <c r="R1455" t="s">
        <v>5601</v>
      </c>
      <c r="AC1455" t="s">
        <v>4345</v>
      </c>
      <c r="AE1455" t="s">
        <v>3394</v>
      </c>
      <c r="AK1455" t="s">
        <v>3394</v>
      </c>
      <c r="AM1455" t="s">
        <v>3394</v>
      </c>
      <c r="AN1455" t="s">
        <v>3394</v>
      </c>
      <c r="AO1455" t="s">
        <v>3394</v>
      </c>
      <c r="AP1455" t="s">
        <v>3394</v>
      </c>
      <c r="AQ1455" t="s">
        <v>3394</v>
      </c>
      <c r="AR1455" t="s">
        <v>3394</v>
      </c>
      <c r="AS1455" t="s">
        <v>3394</v>
      </c>
      <c r="AT1455" t="s">
        <v>3394</v>
      </c>
      <c r="AU1455" t="s">
        <v>3394</v>
      </c>
      <c r="AV1455" t="s">
        <v>3394</v>
      </c>
      <c r="AW1455" t="s">
        <v>3394</v>
      </c>
      <c r="AX1455" t="s">
        <v>3394</v>
      </c>
      <c r="AZ1455" t="s">
        <v>3394</v>
      </c>
    </row>
    <row r="1456" spans="1:52" x14ac:dyDescent="0.3">
      <c r="A1456" s="1" t="s">
        <v>2895</v>
      </c>
      <c r="B1456" t="s">
        <v>2896</v>
      </c>
      <c r="C1456" t="s">
        <v>277</v>
      </c>
      <c r="D1456" t="s">
        <v>4307</v>
      </c>
      <c r="E1456" t="s">
        <v>2897</v>
      </c>
      <c r="F1456" t="s">
        <v>3393</v>
      </c>
      <c r="G1456" t="s">
        <v>3394</v>
      </c>
      <c r="H1456" t="s">
        <v>3393</v>
      </c>
      <c r="I1456" t="s">
        <v>5923</v>
      </c>
      <c r="J1456" t="s">
        <v>3395</v>
      </c>
      <c r="K1456" t="s">
        <v>3394</v>
      </c>
      <c r="L1456" t="s">
        <v>3396</v>
      </c>
      <c r="M1456" t="s">
        <v>9820</v>
      </c>
      <c r="N1456" t="s">
        <v>9820</v>
      </c>
      <c r="O1456" t="s">
        <v>9820</v>
      </c>
      <c r="P1456" t="s">
        <v>9821</v>
      </c>
      <c r="Q1456">
        <v>1</v>
      </c>
      <c r="R1456" t="s">
        <v>5601</v>
      </c>
      <c r="AC1456" t="s">
        <v>4345</v>
      </c>
      <c r="AE1456" t="s">
        <v>3394</v>
      </c>
      <c r="AK1456" t="s">
        <v>3394</v>
      </c>
      <c r="AM1456" t="s">
        <v>3394</v>
      </c>
      <c r="AN1456" t="s">
        <v>3394</v>
      </c>
      <c r="AO1456" t="s">
        <v>3394</v>
      </c>
      <c r="AP1456" t="s">
        <v>3394</v>
      </c>
      <c r="AQ1456" t="s">
        <v>3394</v>
      </c>
      <c r="AR1456" t="s">
        <v>3394</v>
      </c>
      <c r="AS1456" t="s">
        <v>3394</v>
      </c>
      <c r="AT1456" t="s">
        <v>3394</v>
      </c>
      <c r="AU1456" t="s">
        <v>3394</v>
      </c>
      <c r="AV1456" t="s">
        <v>3394</v>
      </c>
      <c r="AW1456" t="s">
        <v>3394</v>
      </c>
      <c r="AX1456" t="s">
        <v>3394</v>
      </c>
      <c r="AZ1456" t="s">
        <v>3394</v>
      </c>
    </row>
    <row r="1457" spans="1:52" x14ac:dyDescent="0.3">
      <c r="A1457" s="1" t="s">
        <v>2904</v>
      </c>
      <c r="B1457" t="s">
        <v>2905</v>
      </c>
      <c r="C1457" t="s">
        <v>277</v>
      </c>
      <c r="D1457" t="s">
        <v>4307</v>
      </c>
      <c r="E1457" t="s">
        <v>2906</v>
      </c>
      <c r="F1457" t="s">
        <v>3393</v>
      </c>
      <c r="G1457" t="s">
        <v>3394</v>
      </c>
      <c r="H1457" t="s">
        <v>3393</v>
      </c>
      <c r="I1457" t="s">
        <v>3395</v>
      </c>
      <c r="J1457" t="s">
        <v>3395</v>
      </c>
      <c r="K1457" t="s">
        <v>3394</v>
      </c>
      <c r="L1457" t="s">
        <v>3396</v>
      </c>
      <c r="M1457" t="s">
        <v>9820</v>
      </c>
      <c r="N1457" t="s">
        <v>9820</v>
      </c>
      <c r="O1457" t="s">
        <v>9820</v>
      </c>
      <c r="P1457" t="s">
        <v>9821</v>
      </c>
      <c r="Q1457">
        <v>1</v>
      </c>
      <c r="R1457" t="s">
        <v>5710</v>
      </c>
      <c r="AC1457" t="s">
        <v>4345</v>
      </c>
      <c r="AE1457" t="s">
        <v>3394</v>
      </c>
      <c r="AK1457" t="s">
        <v>3394</v>
      </c>
      <c r="AM1457" t="s">
        <v>3394</v>
      </c>
      <c r="AN1457" t="s">
        <v>3394</v>
      </c>
      <c r="AO1457" t="s">
        <v>3394</v>
      </c>
      <c r="AP1457" t="s">
        <v>3394</v>
      </c>
      <c r="AQ1457" t="s">
        <v>3394</v>
      </c>
      <c r="AR1457" t="s">
        <v>3394</v>
      </c>
      <c r="AS1457" t="s">
        <v>3394</v>
      </c>
      <c r="AT1457" t="s">
        <v>3394</v>
      </c>
      <c r="AU1457" t="s">
        <v>3394</v>
      </c>
      <c r="AV1457" t="s">
        <v>3394</v>
      </c>
      <c r="AW1457" t="s">
        <v>3394</v>
      </c>
      <c r="AX1457" t="s">
        <v>3394</v>
      </c>
      <c r="AZ1457" t="s">
        <v>3394</v>
      </c>
    </row>
    <row r="1458" spans="1:52" x14ac:dyDescent="0.3">
      <c r="A1458" s="1" t="s">
        <v>2907</v>
      </c>
      <c r="B1458" t="s">
        <v>2908</v>
      </c>
      <c r="C1458" t="s">
        <v>277</v>
      </c>
      <c r="D1458" t="s">
        <v>4307</v>
      </c>
      <c r="E1458" t="s">
        <v>2909</v>
      </c>
      <c r="F1458" t="s">
        <v>3393</v>
      </c>
      <c r="G1458" t="s">
        <v>3394</v>
      </c>
      <c r="H1458" t="s">
        <v>3393</v>
      </c>
      <c r="I1458" t="s">
        <v>5923</v>
      </c>
      <c r="J1458" t="s">
        <v>3395</v>
      </c>
      <c r="K1458" t="s">
        <v>3394</v>
      </c>
      <c r="L1458" t="s">
        <v>3396</v>
      </c>
      <c r="M1458" t="s">
        <v>9820</v>
      </c>
      <c r="N1458" t="s">
        <v>9820</v>
      </c>
      <c r="O1458" t="s">
        <v>9820</v>
      </c>
      <c r="P1458" t="s">
        <v>9821</v>
      </c>
      <c r="Q1458">
        <v>1</v>
      </c>
      <c r="R1458" t="s">
        <v>5601</v>
      </c>
      <c r="AC1458" t="s">
        <v>4345</v>
      </c>
      <c r="AE1458" t="s">
        <v>3394</v>
      </c>
      <c r="AK1458" t="s">
        <v>3394</v>
      </c>
      <c r="AM1458" t="s">
        <v>3394</v>
      </c>
      <c r="AN1458" t="s">
        <v>3394</v>
      </c>
      <c r="AO1458" t="s">
        <v>3394</v>
      </c>
      <c r="AP1458" t="s">
        <v>3394</v>
      </c>
      <c r="AQ1458" t="s">
        <v>3394</v>
      </c>
      <c r="AR1458" t="s">
        <v>3394</v>
      </c>
      <c r="AS1458" t="s">
        <v>3394</v>
      </c>
      <c r="AT1458" t="s">
        <v>3394</v>
      </c>
      <c r="AU1458" t="s">
        <v>3394</v>
      </c>
      <c r="AV1458" t="s">
        <v>3394</v>
      </c>
      <c r="AW1458" t="s">
        <v>3394</v>
      </c>
      <c r="AX1458" t="s">
        <v>3394</v>
      </c>
      <c r="AZ1458" t="s">
        <v>3394</v>
      </c>
    </row>
    <row r="1459" spans="1:52" x14ac:dyDescent="0.3">
      <c r="A1459" s="1" t="s">
        <v>2928</v>
      </c>
      <c r="B1459" t="s">
        <v>2929</v>
      </c>
      <c r="C1459" t="s">
        <v>277</v>
      </c>
      <c r="D1459" t="s">
        <v>4307</v>
      </c>
      <c r="E1459" t="s">
        <v>2930</v>
      </c>
      <c r="F1459" t="s">
        <v>3393</v>
      </c>
      <c r="G1459" t="s">
        <v>3394</v>
      </c>
      <c r="H1459" t="s">
        <v>3393</v>
      </c>
      <c r="I1459" t="s">
        <v>3395</v>
      </c>
      <c r="J1459" t="s">
        <v>3395</v>
      </c>
      <c r="K1459" t="s">
        <v>3394</v>
      </c>
      <c r="L1459" t="s">
        <v>3396</v>
      </c>
      <c r="M1459" t="s">
        <v>9820</v>
      </c>
      <c r="N1459" t="s">
        <v>9820</v>
      </c>
      <c r="O1459" t="s">
        <v>9820</v>
      </c>
      <c r="P1459" t="s">
        <v>9821</v>
      </c>
      <c r="Q1459">
        <v>1</v>
      </c>
      <c r="R1459" t="s">
        <v>5601</v>
      </c>
      <c r="AC1459" t="s">
        <v>4345</v>
      </c>
      <c r="AE1459" t="s">
        <v>3394</v>
      </c>
      <c r="AK1459" t="s">
        <v>3394</v>
      </c>
      <c r="AM1459" t="s">
        <v>3394</v>
      </c>
      <c r="AN1459" t="s">
        <v>3394</v>
      </c>
      <c r="AO1459" t="s">
        <v>3394</v>
      </c>
      <c r="AP1459" t="s">
        <v>3394</v>
      </c>
      <c r="AQ1459" t="s">
        <v>3394</v>
      </c>
      <c r="AR1459" t="s">
        <v>3394</v>
      </c>
      <c r="AS1459" t="s">
        <v>3394</v>
      </c>
      <c r="AT1459" t="s">
        <v>3394</v>
      </c>
      <c r="AU1459" t="s">
        <v>3394</v>
      </c>
      <c r="AV1459" t="s">
        <v>3394</v>
      </c>
      <c r="AW1459" t="s">
        <v>3394</v>
      </c>
      <c r="AX1459" t="s">
        <v>3394</v>
      </c>
      <c r="AZ1459" t="s">
        <v>3394</v>
      </c>
    </row>
    <row r="1460" spans="1:52" x14ac:dyDescent="0.3">
      <c r="A1460" s="1" t="s">
        <v>2937</v>
      </c>
      <c r="B1460" t="s">
        <v>2938</v>
      </c>
      <c r="C1460" t="s">
        <v>5924</v>
      </c>
      <c r="D1460" t="s">
        <v>5734</v>
      </c>
      <c r="E1460" t="s">
        <v>2939</v>
      </c>
      <c r="F1460" t="s">
        <v>3393</v>
      </c>
      <c r="G1460" t="s">
        <v>3394</v>
      </c>
      <c r="H1460" t="s">
        <v>3393</v>
      </c>
      <c r="I1460" t="s">
        <v>5925</v>
      </c>
      <c r="J1460" t="s">
        <v>3395</v>
      </c>
      <c r="K1460" t="s">
        <v>3394</v>
      </c>
      <c r="L1460" t="s">
        <v>3396</v>
      </c>
      <c r="M1460" t="s">
        <v>9820</v>
      </c>
      <c r="N1460" t="s">
        <v>9820</v>
      </c>
      <c r="O1460" t="s">
        <v>9820</v>
      </c>
      <c r="P1460" t="s">
        <v>9821</v>
      </c>
      <c r="Q1460">
        <v>1</v>
      </c>
      <c r="R1460" t="s">
        <v>5671</v>
      </c>
      <c r="AC1460" t="s">
        <v>4345</v>
      </c>
      <c r="AE1460" t="s">
        <v>3394</v>
      </c>
      <c r="AK1460" t="s">
        <v>3394</v>
      </c>
      <c r="AM1460" t="s">
        <v>3394</v>
      </c>
      <c r="AN1460" t="s">
        <v>3394</v>
      </c>
      <c r="AO1460" t="s">
        <v>3394</v>
      </c>
      <c r="AP1460" t="s">
        <v>3394</v>
      </c>
      <c r="AQ1460" t="s">
        <v>3394</v>
      </c>
      <c r="AR1460" t="s">
        <v>3394</v>
      </c>
      <c r="AS1460" t="s">
        <v>3394</v>
      </c>
      <c r="AT1460" t="s">
        <v>3394</v>
      </c>
      <c r="AU1460" t="s">
        <v>3394</v>
      </c>
      <c r="AV1460" t="s">
        <v>3394</v>
      </c>
      <c r="AW1460" t="s">
        <v>3394</v>
      </c>
      <c r="AX1460" t="s">
        <v>3394</v>
      </c>
      <c r="AZ1460" t="s">
        <v>3394</v>
      </c>
    </row>
    <row r="1461" spans="1:52" x14ac:dyDescent="0.3">
      <c r="A1461" s="1" t="s">
        <v>2946</v>
      </c>
      <c r="B1461" t="s">
        <v>2947</v>
      </c>
      <c r="C1461" t="s">
        <v>277</v>
      </c>
      <c r="D1461" t="s">
        <v>4307</v>
      </c>
      <c r="E1461" t="s">
        <v>2948</v>
      </c>
      <c r="F1461" t="s">
        <v>3393</v>
      </c>
      <c r="G1461" t="s">
        <v>3394</v>
      </c>
      <c r="H1461" t="s">
        <v>3393</v>
      </c>
      <c r="I1461" t="s">
        <v>3395</v>
      </c>
      <c r="J1461" t="s">
        <v>3395</v>
      </c>
      <c r="K1461" t="s">
        <v>3394</v>
      </c>
      <c r="L1461" t="s">
        <v>3396</v>
      </c>
      <c r="M1461" t="s">
        <v>9820</v>
      </c>
      <c r="N1461" t="s">
        <v>9820</v>
      </c>
      <c r="O1461" t="s">
        <v>9820</v>
      </c>
      <c r="P1461" t="s">
        <v>9821</v>
      </c>
      <c r="Q1461">
        <v>1</v>
      </c>
      <c r="R1461" t="s">
        <v>5710</v>
      </c>
      <c r="AC1461" t="s">
        <v>4345</v>
      </c>
      <c r="AE1461" t="s">
        <v>3394</v>
      </c>
      <c r="AK1461" t="s">
        <v>3394</v>
      </c>
      <c r="AM1461" t="s">
        <v>3394</v>
      </c>
      <c r="AN1461" t="s">
        <v>3394</v>
      </c>
      <c r="AO1461" t="s">
        <v>3394</v>
      </c>
      <c r="AP1461" t="s">
        <v>3394</v>
      </c>
      <c r="AQ1461" t="s">
        <v>3394</v>
      </c>
      <c r="AR1461" t="s">
        <v>3394</v>
      </c>
      <c r="AS1461" t="s">
        <v>3394</v>
      </c>
      <c r="AT1461" t="s">
        <v>3394</v>
      </c>
      <c r="AU1461" t="s">
        <v>3394</v>
      </c>
      <c r="AV1461" t="s">
        <v>3394</v>
      </c>
      <c r="AW1461" t="s">
        <v>3394</v>
      </c>
      <c r="AX1461" t="s">
        <v>3394</v>
      </c>
      <c r="AZ1461" t="s">
        <v>3394</v>
      </c>
    </row>
    <row r="1462" spans="1:52" x14ac:dyDescent="0.3">
      <c r="A1462" s="1" t="s">
        <v>2949</v>
      </c>
      <c r="B1462" t="s">
        <v>2950</v>
      </c>
      <c r="C1462" t="s">
        <v>5056</v>
      </c>
      <c r="D1462" t="s">
        <v>5057</v>
      </c>
      <c r="E1462" t="s">
        <v>2951</v>
      </c>
      <c r="F1462" t="s">
        <v>3393</v>
      </c>
      <c r="G1462" t="s">
        <v>3394</v>
      </c>
      <c r="H1462" t="s">
        <v>3393</v>
      </c>
      <c r="I1462" t="s">
        <v>3395</v>
      </c>
      <c r="J1462" t="s">
        <v>3395</v>
      </c>
      <c r="K1462" t="s">
        <v>3394</v>
      </c>
      <c r="L1462" t="s">
        <v>3396</v>
      </c>
      <c r="M1462" t="s">
        <v>9820</v>
      </c>
      <c r="N1462" t="s">
        <v>9820</v>
      </c>
      <c r="O1462" t="s">
        <v>9820</v>
      </c>
      <c r="P1462" t="s">
        <v>9821</v>
      </c>
      <c r="Q1462">
        <v>1</v>
      </c>
      <c r="R1462" t="s">
        <v>3397</v>
      </c>
      <c r="AC1462" t="s">
        <v>4345</v>
      </c>
      <c r="AE1462" t="s">
        <v>3394</v>
      </c>
      <c r="AK1462" t="s">
        <v>3394</v>
      </c>
      <c r="AM1462" t="s">
        <v>3394</v>
      </c>
      <c r="AN1462" t="s">
        <v>3394</v>
      </c>
      <c r="AO1462" t="s">
        <v>3394</v>
      </c>
      <c r="AP1462" t="s">
        <v>3394</v>
      </c>
      <c r="AQ1462" t="s">
        <v>3394</v>
      </c>
      <c r="AR1462" t="s">
        <v>3394</v>
      </c>
      <c r="AS1462" t="s">
        <v>3394</v>
      </c>
      <c r="AT1462" t="s">
        <v>3394</v>
      </c>
      <c r="AU1462" t="s">
        <v>3394</v>
      </c>
      <c r="AV1462" t="s">
        <v>3394</v>
      </c>
      <c r="AW1462" t="s">
        <v>3394</v>
      </c>
      <c r="AX1462" t="s">
        <v>3394</v>
      </c>
      <c r="AZ1462" t="s">
        <v>3394</v>
      </c>
    </row>
    <row r="1463" spans="1:52" x14ac:dyDescent="0.3">
      <c r="A1463" s="1" t="s">
        <v>2952</v>
      </c>
      <c r="B1463" t="s">
        <v>2953</v>
      </c>
      <c r="C1463" t="s">
        <v>5056</v>
      </c>
      <c r="D1463" t="s">
        <v>5057</v>
      </c>
      <c r="E1463" t="s">
        <v>2954</v>
      </c>
      <c r="F1463" t="s">
        <v>3393</v>
      </c>
      <c r="G1463" t="s">
        <v>3394</v>
      </c>
      <c r="H1463" t="s">
        <v>3393</v>
      </c>
      <c r="I1463" t="s">
        <v>5926</v>
      </c>
      <c r="J1463" t="s">
        <v>3395</v>
      </c>
      <c r="K1463" t="s">
        <v>3394</v>
      </c>
      <c r="L1463" t="s">
        <v>3396</v>
      </c>
      <c r="M1463" t="s">
        <v>9820</v>
      </c>
      <c r="N1463" t="s">
        <v>9820</v>
      </c>
      <c r="O1463" t="s">
        <v>9820</v>
      </c>
      <c r="P1463" t="s">
        <v>9821</v>
      </c>
      <c r="Q1463">
        <v>1</v>
      </c>
      <c r="R1463" t="s">
        <v>5927</v>
      </c>
      <c r="AC1463" t="s">
        <v>4345</v>
      </c>
      <c r="AE1463" t="s">
        <v>3394</v>
      </c>
      <c r="AK1463" t="s">
        <v>3394</v>
      </c>
      <c r="AM1463" t="s">
        <v>3394</v>
      </c>
      <c r="AN1463" t="s">
        <v>3394</v>
      </c>
      <c r="AO1463" t="s">
        <v>3394</v>
      </c>
      <c r="AP1463" t="s">
        <v>3394</v>
      </c>
      <c r="AQ1463" t="s">
        <v>3394</v>
      </c>
      <c r="AR1463" t="s">
        <v>3394</v>
      </c>
      <c r="AS1463" t="s">
        <v>3394</v>
      </c>
      <c r="AT1463" t="s">
        <v>3394</v>
      </c>
      <c r="AU1463" t="s">
        <v>3394</v>
      </c>
      <c r="AV1463" t="s">
        <v>3394</v>
      </c>
      <c r="AW1463" t="s">
        <v>3394</v>
      </c>
      <c r="AX1463" t="s">
        <v>3394</v>
      </c>
      <c r="AZ1463" t="s">
        <v>3394</v>
      </c>
    </row>
    <row r="1464" spans="1:52" x14ac:dyDescent="0.3">
      <c r="A1464" s="1" t="s">
        <v>2955</v>
      </c>
      <c r="B1464" t="s">
        <v>2956</v>
      </c>
      <c r="C1464" t="s">
        <v>5056</v>
      </c>
      <c r="D1464" t="s">
        <v>5057</v>
      </c>
      <c r="E1464" t="s">
        <v>2957</v>
      </c>
      <c r="F1464" t="s">
        <v>3393</v>
      </c>
      <c r="G1464" t="s">
        <v>3393</v>
      </c>
      <c r="H1464" t="s">
        <v>3393</v>
      </c>
      <c r="I1464" t="s">
        <v>5928</v>
      </c>
      <c r="J1464" t="s">
        <v>3395</v>
      </c>
      <c r="K1464" t="s">
        <v>3394</v>
      </c>
      <c r="L1464" t="s">
        <v>3396</v>
      </c>
      <c r="M1464" t="s">
        <v>9820</v>
      </c>
      <c r="N1464" t="s">
        <v>9820</v>
      </c>
      <c r="O1464" t="s">
        <v>9820</v>
      </c>
      <c r="P1464" t="s">
        <v>9821</v>
      </c>
      <c r="Q1464">
        <v>1</v>
      </c>
      <c r="R1464" t="s">
        <v>5929</v>
      </c>
      <c r="AC1464" t="s">
        <v>4345</v>
      </c>
      <c r="AE1464" t="s">
        <v>3394</v>
      </c>
      <c r="AK1464" t="s">
        <v>3394</v>
      </c>
      <c r="AM1464" t="s">
        <v>3394</v>
      </c>
      <c r="AN1464" t="s">
        <v>3394</v>
      </c>
      <c r="AO1464" t="s">
        <v>3394</v>
      </c>
      <c r="AP1464" t="s">
        <v>3394</v>
      </c>
      <c r="AQ1464" t="s">
        <v>3394</v>
      </c>
      <c r="AR1464" t="s">
        <v>3394</v>
      </c>
      <c r="AS1464" t="s">
        <v>3394</v>
      </c>
      <c r="AT1464" t="s">
        <v>3394</v>
      </c>
      <c r="AU1464" t="s">
        <v>3394</v>
      </c>
      <c r="AV1464" t="s">
        <v>3394</v>
      </c>
      <c r="AW1464" t="s">
        <v>3394</v>
      </c>
      <c r="AX1464" t="s">
        <v>3394</v>
      </c>
      <c r="AZ1464" t="s">
        <v>3394</v>
      </c>
    </row>
    <row r="1465" spans="1:52" x14ac:dyDescent="0.3">
      <c r="A1465" s="1" t="s">
        <v>2985</v>
      </c>
      <c r="B1465" t="s">
        <v>2986</v>
      </c>
      <c r="C1465" t="s">
        <v>448</v>
      </c>
      <c r="D1465" t="s">
        <v>73</v>
      </c>
      <c r="E1465" t="s">
        <v>2987</v>
      </c>
      <c r="F1465" t="s">
        <v>3393</v>
      </c>
      <c r="G1465" t="s">
        <v>3393</v>
      </c>
      <c r="H1465" t="s">
        <v>3393</v>
      </c>
      <c r="I1465" t="s">
        <v>5025</v>
      </c>
      <c r="J1465" t="s">
        <v>3395</v>
      </c>
      <c r="K1465" t="s">
        <v>3394</v>
      </c>
      <c r="L1465" t="s">
        <v>3965</v>
      </c>
      <c r="M1465" t="s">
        <v>63</v>
      </c>
      <c r="N1465" t="s">
        <v>73</v>
      </c>
      <c r="O1465" t="s">
        <v>9820</v>
      </c>
      <c r="P1465" t="s">
        <v>9821</v>
      </c>
      <c r="Q1465">
        <v>1</v>
      </c>
      <c r="R1465" t="s">
        <v>3397</v>
      </c>
      <c r="AC1465" t="s">
        <v>4345</v>
      </c>
      <c r="AE1465" t="s">
        <v>3394</v>
      </c>
      <c r="AK1465" t="s">
        <v>3394</v>
      </c>
      <c r="AM1465" t="s">
        <v>3394</v>
      </c>
      <c r="AN1465" t="s">
        <v>3394</v>
      </c>
      <c r="AO1465" t="s">
        <v>3394</v>
      </c>
      <c r="AP1465" t="s">
        <v>3394</v>
      </c>
      <c r="AQ1465" t="s">
        <v>3394</v>
      </c>
      <c r="AR1465" t="s">
        <v>3394</v>
      </c>
      <c r="AS1465" t="s">
        <v>3394</v>
      </c>
      <c r="AT1465" t="s">
        <v>3394</v>
      </c>
      <c r="AU1465" t="s">
        <v>3394</v>
      </c>
      <c r="AV1465" t="s">
        <v>3394</v>
      </c>
      <c r="AW1465" t="s">
        <v>3394</v>
      </c>
      <c r="AX1465" t="s">
        <v>3394</v>
      </c>
      <c r="AZ1465" t="s">
        <v>3394</v>
      </c>
    </row>
    <row r="1466" spans="1:52" x14ac:dyDescent="0.3">
      <c r="A1466" s="1" t="s">
        <v>2988</v>
      </c>
      <c r="B1466" t="s">
        <v>2989</v>
      </c>
      <c r="C1466" t="s">
        <v>448</v>
      </c>
      <c r="D1466" t="s">
        <v>73</v>
      </c>
      <c r="E1466" t="s">
        <v>2990</v>
      </c>
      <c r="F1466" t="s">
        <v>3393</v>
      </c>
      <c r="G1466" t="s">
        <v>3393</v>
      </c>
      <c r="H1466" t="s">
        <v>3393</v>
      </c>
      <c r="I1466" t="s">
        <v>5930</v>
      </c>
      <c r="J1466" t="s">
        <v>3395</v>
      </c>
      <c r="K1466" t="s">
        <v>3394</v>
      </c>
      <c r="L1466" t="s">
        <v>3965</v>
      </c>
      <c r="M1466" t="s">
        <v>63</v>
      </c>
      <c r="N1466" t="s">
        <v>73</v>
      </c>
      <c r="O1466" t="s">
        <v>9820</v>
      </c>
      <c r="P1466" t="s">
        <v>9821</v>
      </c>
      <c r="Q1466">
        <v>1</v>
      </c>
      <c r="R1466" t="s">
        <v>3397</v>
      </c>
      <c r="AC1466" t="s">
        <v>4345</v>
      </c>
      <c r="AE1466" t="s">
        <v>3394</v>
      </c>
      <c r="AK1466" t="s">
        <v>3394</v>
      </c>
      <c r="AM1466" t="s">
        <v>3394</v>
      </c>
      <c r="AN1466" t="s">
        <v>3394</v>
      </c>
      <c r="AO1466" t="s">
        <v>3394</v>
      </c>
      <c r="AP1466" t="s">
        <v>3394</v>
      </c>
      <c r="AQ1466" t="s">
        <v>3394</v>
      </c>
      <c r="AR1466" t="s">
        <v>3394</v>
      </c>
      <c r="AS1466" t="s">
        <v>3394</v>
      </c>
      <c r="AT1466" t="s">
        <v>3394</v>
      </c>
      <c r="AU1466" t="s">
        <v>3394</v>
      </c>
      <c r="AV1466" t="s">
        <v>3394</v>
      </c>
      <c r="AW1466" t="s">
        <v>3394</v>
      </c>
      <c r="AX1466" t="s">
        <v>3394</v>
      </c>
      <c r="AZ1466" t="s">
        <v>3394</v>
      </c>
    </row>
    <row r="1467" spans="1:52" x14ac:dyDescent="0.3">
      <c r="A1467" s="1" t="s">
        <v>2994</v>
      </c>
      <c r="B1467" t="s">
        <v>2995</v>
      </c>
      <c r="C1467" t="s">
        <v>448</v>
      </c>
      <c r="D1467" t="s">
        <v>73</v>
      </c>
      <c r="E1467" t="s">
        <v>2996</v>
      </c>
      <c r="F1467" t="s">
        <v>3393</v>
      </c>
      <c r="G1467" t="s">
        <v>3393</v>
      </c>
      <c r="H1467" t="s">
        <v>3393</v>
      </c>
      <c r="I1467" t="s">
        <v>5931</v>
      </c>
      <c r="J1467" t="s">
        <v>3395</v>
      </c>
      <c r="K1467" t="s">
        <v>3394</v>
      </c>
      <c r="L1467" t="s">
        <v>3965</v>
      </c>
      <c r="M1467" t="s">
        <v>9820</v>
      </c>
      <c r="N1467" t="s">
        <v>9820</v>
      </c>
      <c r="O1467" t="s">
        <v>9820</v>
      </c>
      <c r="P1467" t="s">
        <v>9821</v>
      </c>
      <c r="Q1467">
        <v>1</v>
      </c>
      <c r="R1467" t="s">
        <v>3397</v>
      </c>
      <c r="AC1467" t="s">
        <v>4345</v>
      </c>
      <c r="AE1467" t="s">
        <v>3394</v>
      </c>
      <c r="AK1467" t="s">
        <v>3394</v>
      </c>
      <c r="AM1467" t="s">
        <v>3394</v>
      </c>
      <c r="AN1467" t="s">
        <v>3394</v>
      </c>
      <c r="AO1467" t="s">
        <v>3394</v>
      </c>
      <c r="AP1467" t="s">
        <v>3394</v>
      </c>
      <c r="AQ1467" t="s">
        <v>3394</v>
      </c>
      <c r="AR1467" t="s">
        <v>3394</v>
      </c>
      <c r="AS1467" t="s">
        <v>3394</v>
      </c>
      <c r="AT1467" t="s">
        <v>3394</v>
      </c>
      <c r="AU1467" t="s">
        <v>3394</v>
      </c>
      <c r="AV1467" t="s">
        <v>3394</v>
      </c>
      <c r="AW1467" t="s">
        <v>3394</v>
      </c>
      <c r="AX1467" t="s">
        <v>3394</v>
      </c>
      <c r="AZ1467" t="s">
        <v>3394</v>
      </c>
    </row>
    <row r="1468" spans="1:52" x14ac:dyDescent="0.3">
      <c r="A1468" s="1" t="s">
        <v>3039</v>
      </c>
      <c r="B1468" t="s">
        <v>3040</v>
      </c>
      <c r="C1468" t="s">
        <v>277</v>
      </c>
      <c r="D1468" t="s">
        <v>4307</v>
      </c>
      <c r="E1468" t="s">
        <v>3041</v>
      </c>
      <c r="F1468" t="s">
        <v>3393</v>
      </c>
      <c r="G1468" t="s">
        <v>3394</v>
      </c>
      <c r="H1468" t="s">
        <v>3393</v>
      </c>
      <c r="I1468" t="s">
        <v>5921</v>
      </c>
      <c r="J1468" t="s">
        <v>3395</v>
      </c>
      <c r="K1468" t="s">
        <v>3394</v>
      </c>
      <c r="L1468" t="s">
        <v>3396</v>
      </c>
      <c r="M1468" t="s">
        <v>9820</v>
      </c>
      <c r="N1468" t="s">
        <v>9820</v>
      </c>
      <c r="O1468" t="s">
        <v>9820</v>
      </c>
      <c r="P1468" t="s">
        <v>9821</v>
      </c>
      <c r="Q1468">
        <v>1</v>
      </c>
      <c r="R1468" t="s">
        <v>5735</v>
      </c>
      <c r="AC1468" t="s">
        <v>4345</v>
      </c>
      <c r="AE1468" t="s">
        <v>3394</v>
      </c>
      <c r="AK1468" t="s">
        <v>3394</v>
      </c>
      <c r="AM1468" t="s">
        <v>3394</v>
      </c>
      <c r="AN1468" t="s">
        <v>3394</v>
      </c>
      <c r="AO1468" t="s">
        <v>3394</v>
      </c>
      <c r="AP1468" t="s">
        <v>3394</v>
      </c>
      <c r="AQ1468" t="s">
        <v>3394</v>
      </c>
      <c r="AR1468" t="s">
        <v>3394</v>
      </c>
      <c r="AS1468" t="s">
        <v>3394</v>
      </c>
      <c r="AT1468" t="s">
        <v>3394</v>
      </c>
      <c r="AU1468" t="s">
        <v>3394</v>
      </c>
      <c r="AV1468" t="s">
        <v>3394</v>
      </c>
      <c r="AW1468" t="s">
        <v>3394</v>
      </c>
      <c r="AX1468" t="s">
        <v>3394</v>
      </c>
      <c r="AZ1468" t="s">
        <v>3394</v>
      </c>
    </row>
    <row r="1469" spans="1:52" x14ac:dyDescent="0.3">
      <c r="A1469" s="1" t="s">
        <v>3051</v>
      </c>
      <c r="B1469" t="s">
        <v>3052</v>
      </c>
      <c r="C1469" t="s">
        <v>277</v>
      </c>
      <c r="D1469" t="s">
        <v>4307</v>
      </c>
      <c r="E1469" t="s">
        <v>3053</v>
      </c>
      <c r="F1469" t="s">
        <v>3393</v>
      </c>
      <c r="G1469" t="s">
        <v>3394</v>
      </c>
      <c r="H1469" t="s">
        <v>3393</v>
      </c>
      <c r="I1469" t="s">
        <v>3395</v>
      </c>
      <c r="J1469" t="s">
        <v>3395</v>
      </c>
      <c r="K1469" t="s">
        <v>3394</v>
      </c>
      <c r="L1469" t="s">
        <v>3396</v>
      </c>
      <c r="M1469" t="s">
        <v>9820</v>
      </c>
      <c r="N1469" t="s">
        <v>9820</v>
      </c>
      <c r="O1469" t="s">
        <v>9820</v>
      </c>
      <c r="P1469" t="s">
        <v>9821</v>
      </c>
      <c r="Q1469">
        <v>1</v>
      </c>
      <c r="R1469" t="s">
        <v>5735</v>
      </c>
      <c r="AC1469" t="s">
        <v>4345</v>
      </c>
      <c r="AE1469" t="s">
        <v>3394</v>
      </c>
      <c r="AK1469" t="s">
        <v>3394</v>
      </c>
      <c r="AM1469" t="s">
        <v>3394</v>
      </c>
      <c r="AN1469" t="s">
        <v>3394</v>
      </c>
      <c r="AO1469" t="s">
        <v>3394</v>
      </c>
      <c r="AP1469" t="s">
        <v>3394</v>
      </c>
      <c r="AQ1469" t="s">
        <v>3394</v>
      </c>
      <c r="AR1469" t="s">
        <v>3394</v>
      </c>
      <c r="AS1469" t="s">
        <v>3394</v>
      </c>
      <c r="AT1469" t="s">
        <v>3394</v>
      </c>
      <c r="AU1469" t="s">
        <v>3394</v>
      </c>
      <c r="AV1469" t="s">
        <v>3394</v>
      </c>
      <c r="AW1469" t="s">
        <v>3394</v>
      </c>
      <c r="AX1469" t="s">
        <v>3394</v>
      </c>
      <c r="AZ1469" t="s">
        <v>3394</v>
      </c>
    </row>
    <row r="1470" spans="1:52" x14ac:dyDescent="0.3">
      <c r="A1470" s="1" t="s">
        <v>3057</v>
      </c>
      <c r="B1470" t="s">
        <v>3058</v>
      </c>
      <c r="C1470" t="s">
        <v>277</v>
      </c>
      <c r="D1470" t="s">
        <v>4307</v>
      </c>
      <c r="E1470" t="s">
        <v>3059</v>
      </c>
      <c r="F1470" t="s">
        <v>3393</v>
      </c>
      <c r="G1470" t="s">
        <v>3394</v>
      </c>
      <c r="H1470" t="s">
        <v>3393</v>
      </c>
      <c r="I1470" t="s">
        <v>3395</v>
      </c>
      <c r="J1470" t="s">
        <v>3395</v>
      </c>
      <c r="K1470" t="s">
        <v>3394</v>
      </c>
      <c r="L1470" t="s">
        <v>3396</v>
      </c>
      <c r="M1470" t="s">
        <v>9820</v>
      </c>
      <c r="N1470" t="s">
        <v>9820</v>
      </c>
      <c r="O1470" t="s">
        <v>9820</v>
      </c>
      <c r="P1470" t="s">
        <v>9821</v>
      </c>
      <c r="Q1470">
        <v>1</v>
      </c>
      <c r="R1470" t="s">
        <v>5710</v>
      </c>
      <c r="AC1470" t="s">
        <v>4345</v>
      </c>
      <c r="AE1470" t="s">
        <v>3394</v>
      </c>
      <c r="AK1470" t="s">
        <v>3394</v>
      </c>
      <c r="AM1470" t="s">
        <v>3394</v>
      </c>
      <c r="AN1470" t="s">
        <v>3394</v>
      </c>
      <c r="AO1470" t="s">
        <v>3394</v>
      </c>
      <c r="AP1470" t="s">
        <v>3394</v>
      </c>
      <c r="AQ1470" t="s">
        <v>3394</v>
      </c>
      <c r="AR1470" t="s">
        <v>3394</v>
      </c>
      <c r="AS1470" t="s">
        <v>3394</v>
      </c>
      <c r="AT1470" t="s">
        <v>3394</v>
      </c>
      <c r="AU1470" t="s">
        <v>3394</v>
      </c>
      <c r="AV1470" t="s">
        <v>3394</v>
      </c>
      <c r="AW1470" t="s">
        <v>3394</v>
      </c>
      <c r="AX1470" t="s">
        <v>3394</v>
      </c>
      <c r="AZ1470" t="s">
        <v>3394</v>
      </c>
    </row>
    <row r="1471" spans="1:52" x14ac:dyDescent="0.3">
      <c r="A1471" s="1" t="s">
        <v>3066</v>
      </c>
      <c r="B1471" t="s">
        <v>3067</v>
      </c>
      <c r="C1471" t="s">
        <v>277</v>
      </c>
      <c r="D1471" t="s">
        <v>4307</v>
      </c>
      <c r="E1471" t="s">
        <v>3068</v>
      </c>
      <c r="F1471" t="s">
        <v>3393</v>
      </c>
      <c r="G1471" t="s">
        <v>3394</v>
      </c>
      <c r="H1471" t="s">
        <v>3393</v>
      </c>
      <c r="I1471" t="s">
        <v>5933</v>
      </c>
      <c r="J1471" t="s">
        <v>3395</v>
      </c>
      <c r="K1471" t="s">
        <v>3394</v>
      </c>
      <c r="L1471" t="s">
        <v>3396</v>
      </c>
      <c r="M1471" t="s">
        <v>9820</v>
      </c>
      <c r="N1471" t="s">
        <v>9820</v>
      </c>
      <c r="O1471" t="s">
        <v>9820</v>
      </c>
      <c r="P1471" t="s">
        <v>9821</v>
      </c>
      <c r="Q1471">
        <v>1</v>
      </c>
      <c r="R1471" t="s">
        <v>3397</v>
      </c>
      <c r="AC1471" t="s">
        <v>4345</v>
      </c>
      <c r="AE1471" t="s">
        <v>3394</v>
      </c>
      <c r="AK1471" t="s">
        <v>3394</v>
      </c>
      <c r="AM1471" t="s">
        <v>3394</v>
      </c>
      <c r="AN1471" t="s">
        <v>3394</v>
      </c>
      <c r="AO1471" t="s">
        <v>3394</v>
      </c>
      <c r="AP1471" t="s">
        <v>3394</v>
      </c>
      <c r="AQ1471" t="s">
        <v>3394</v>
      </c>
      <c r="AR1471" t="s">
        <v>3394</v>
      </c>
      <c r="AS1471" t="s">
        <v>3394</v>
      </c>
      <c r="AT1471" t="s">
        <v>3394</v>
      </c>
      <c r="AU1471" t="s">
        <v>3394</v>
      </c>
      <c r="AV1471" t="s">
        <v>3394</v>
      </c>
      <c r="AW1471" t="s">
        <v>3394</v>
      </c>
      <c r="AX1471" t="s">
        <v>3394</v>
      </c>
      <c r="AZ1471" t="s">
        <v>3394</v>
      </c>
    </row>
    <row r="1472" spans="1:52" x14ac:dyDescent="0.3">
      <c r="A1472" s="1" t="s">
        <v>3075</v>
      </c>
      <c r="B1472" t="s">
        <v>3076</v>
      </c>
      <c r="C1472" t="s">
        <v>5056</v>
      </c>
      <c r="D1472" t="s">
        <v>5057</v>
      </c>
      <c r="E1472" t="s">
        <v>3077</v>
      </c>
      <c r="F1472" t="s">
        <v>3393</v>
      </c>
      <c r="G1472" t="s">
        <v>3394</v>
      </c>
      <c r="H1472" t="s">
        <v>3393</v>
      </c>
      <c r="I1472" t="s">
        <v>5934</v>
      </c>
      <c r="J1472" t="s">
        <v>3395</v>
      </c>
      <c r="K1472" t="s">
        <v>3394</v>
      </c>
      <c r="L1472" t="s">
        <v>3396</v>
      </c>
      <c r="M1472" t="s">
        <v>9820</v>
      </c>
      <c r="N1472" t="s">
        <v>9820</v>
      </c>
      <c r="O1472" t="s">
        <v>9820</v>
      </c>
      <c r="P1472" t="s">
        <v>9821</v>
      </c>
      <c r="Q1472">
        <v>1</v>
      </c>
      <c r="R1472" t="s">
        <v>5929</v>
      </c>
      <c r="AC1472" t="s">
        <v>4345</v>
      </c>
      <c r="AE1472" t="s">
        <v>3394</v>
      </c>
      <c r="AK1472" t="s">
        <v>3394</v>
      </c>
      <c r="AM1472" t="s">
        <v>3394</v>
      </c>
      <c r="AN1472" t="s">
        <v>3394</v>
      </c>
      <c r="AO1472" t="s">
        <v>3394</v>
      </c>
      <c r="AP1472" t="s">
        <v>3394</v>
      </c>
      <c r="AQ1472" t="s">
        <v>3394</v>
      </c>
      <c r="AR1472" t="s">
        <v>3394</v>
      </c>
      <c r="AS1472" t="s">
        <v>3394</v>
      </c>
      <c r="AT1472" t="s">
        <v>3394</v>
      </c>
      <c r="AU1472" t="s">
        <v>3394</v>
      </c>
      <c r="AV1472" t="s">
        <v>3394</v>
      </c>
      <c r="AW1472" t="s">
        <v>3394</v>
      </c>
      <c r="AX1472" t="s">
        <v>3394</v>
      </c>
      <c r="AZ1472" t="s">
        <v>3394</v>
      </c>
    </row>
    <row r="1473" spans="1:52" x14ac:dyDescent="0.3">
      <c r="A1473" s="1" t="s">
        <v>3091</v>
      </c>
      <c r="B1473" t="s">
        <v>3092</v>
      </c>
      <c r="C1473" t="s">
        <v>277</v>
      </c>
      <c r="D1473" t="s">
        <v>4307</v>
      </c>
      <c r="E1473" t="s">
        <v>3093</v>
      </c>
      <c r="F1473" t="s">
        <v>3393</v>
      </c>
      <c r="G1473" t="s">
        <v>3394</v>
      </c>
      <c r="H1473" t="s">
        <v>3393</v>
      </c>
      <c r="I1473" t="s">
        <v>3395</v>
      </c>
      <c r="J1473" t="s">
        <v>3395</v>
      </c>
      <c r="K1473" t="s">
        <v>3394</v>
      </c>
      <c r="L1473" t="s">
        <v>3396</v>
      </c>
      <c r="M1473" t="s">
        <v>9820</v>
      </c>
      <c r="N1473" t="s">
        <v>9820</v>
      </c>
      <c r="O1473" t="s">
        <v>9820</v>
      </c>
      <c r="P1473" t="s">
        <v>9821</v>
      </c>
      <c r="Q1473">
        <v>1</v>
      </c>
      <c r="R1473" t="s">
        <v>5601</v>
      </c>
      <c r="AC1473" t="s">
        <v>4345</v>
      </c>
      <c r="AE1473" t="s">
        <v>3394</v>
      </c>
      <c r="AK1473" t="s">
        <v>3394</v>
      </c>
      <c r="AM1473" t="s">
        <v>3394</v>
      </c>
      <c r="AN1473" t="s">
        <v>3394</v>
      </c>
      <c r="AO1473" t="s">
        <v>3394</v>
      </c>
      <c r="AP1473" t="s">
        <v>3394</v>
      </c>
      <c r="AQ1473" t="s">
        <v>3394</v>
      </c>
      <c r="AR1473" t="s">
        <v>3394</v>
      </c>
      <c r="AS1473" t="s">
        <v>3394</v>
      </c>
      <c r="AT1473" t="s">
        <v>3394</v>
      </c>
      <c r="AU1473" t="s">
        <v>3394</v>
      </c>
      <c r="AV1473" t="s">
        <v>3394</v>
      </c>
      <c r="AW1473" t="s">
        <v>3394</v>
      </c>
      <c r="AX1473" t="s">
        <v>3394</v>
      </c>
      <c r="AZ1473" t="s">
        <v>3394</v>
      </c>
    </row>
    <row r="1474" spans="1:52" x14ac:dyDescent="0.3">
      <c r="A1474" s="1" t="s">
        <v>3103</v>
      </c>
      <c r="B1474" t="s">
        <v>3104</v>
      </c>
      <c r="C1474" t="s">
        <v>277</v>
      </c>
      <c r="D1474" t="s">
        <v>4307</v>
      </c>
      <c r="E1474" t="s">
        <v>3105</v>
      </c>
      <c r="F1474" t="s">
        <v>3393</v>
      </c>
      <c r="G1474" t="s">
        <v>3394</v>
      </c>
      <c r="H1474" t="s">
        <v>3393</v>
      </c>
      <c r="I1474" t="s">
        <v>3395</v>
      </c>
      <c r="J1474" t="s">
        <v>3395</v>
      </c>
      <c r="K1474" t="s">
        <v>3394</v>
      </c>
      <c r="L1474" t="s">
        <v>3396</v>
      </c>
      <c r="M1474" t="s">
        <v>9820</v>
      </c>
      <c r="N1474" t="s">
        <v>9820</v>
      </c>
      <c r="O1474" t="s">
        <v>9820</v>
      </c>
      <c r="P1474" t="s">
        <v>9821</v>
      </c>
      <c r="Q1474">
        <v>1</v>
      </c>
      <c r="R1474" t="s">
        <v>5601</v>
      </c>
      <c r="AC1474" t="s">
        <v>4345</v>
      </c>
      <c r="AE1474" t="s">
        <v>3394</v>
      </c>
      <c r="AK1474" t="s">
        <v>3394</v>
      </c>
      <c r="AM1474" t="s">
        <v>3394</v>
      </c>
      <c r="AN1474" t="s">
        <v>3394</v>
      </c>
      <c r="AO1474" t="s">
        <v>3394</v>
      </c>
      <c r="AP1474" t="s">
        <v>3394</v>
      </c>
      <c r="AQ1474" t="s">
        <v>3394</v>
      </c>
      <c r="AR1474" t="s">
        <v>3394</v>
      </c>
      <c r="AS1474" t="s">
        <v>3394</v>
      </c>
      <c r="AT1474" t="s">
        <v>3394</v>
      </c>
      <c r="AU1474" t="s">
        <v>3394</v>
      </c>
      <c r="AV1474" t="s">
        <v>3394</v>
      </c>
      <c r="AW1474" t="s">
        <v>3394</v>
      </c>
      <c r="AX1474" t="s">
        <v>3394</v>
      </c>
      <c r="AZ1474" t="s">
        <v>3394</v>
      </c>
    </row>
    <row r="1475" spans="1:52" x14ac:dyDescent="0.3">
      <c r="A1475" s="1" t="s">
        <v>3106</v>
      </c>
      <c r="B1475" t="s">
        <v>3107</v>
      </c>
      <c r="C1475" t="s">
        <v>277</v>
      </c>
      <c r="D1475" t="s">
        <v>4307</v>
      </c>
      <c r="E1475" t="s">
        <v>3108</v>
      </c>
      <c r="F1475" t="s">
        <v>3393</v>
      </c>
      <c r="G1475" t="s">
        <v>3394</v>
      </c>
      <c r="H1475" t="s">
        <v>3393</v>
      </c>
      <c r="I1475" t="s">
        <v>5782</v>
      </c>
      <c r="J1475" t="s">
        <v>3395</v>
      </c>
      <c r="K1475" t="s">
        <v>3394</v>
      </c>
      <c r="L1475" t="s">
        <v>3396</v>
      </c>
      <c r="M1475" t="s">
        <v>9820</v>
      </c>
      <c r="N1475" t="s">
        <v>9820</v>
      </c>
      <c r="O1475" t="s">
        <v>9820</v>
      </c>
      <c r="P1475" t="s">
        <v>9821</v>
      </c>
      <c r="Q1475">
        <v>1</v>
      </c>
      <c r="R1475" t="s">
        <v>3397</v>
      </c>
      <c r="AC1475" t="s">
        <v>4345</v>
      </c>
      <c r="AE1475" t="s">
        <v>3394</v>
      </c>
      <c r="AK1475" t="s">
        <v>3394</v>
      </c>
      <c r="AM1475" t="s">
        <v>3394</v>
      </c>
      <c r="AN1475" t="s">
        <v>3394</v>
      </c>
      <c r="AO1475" t="s">
        <v>3394</v>
      </c>
      <c r="AP1475" t="s">
        <v>3394</v>
      </c>
      <c r="AQ1475" t="s">
        <v>3394</v>
      </c>
      <c r="AR1475" t="s">
        <v>3394</v>
      </c>
      <c r="AS1475" t="s">
        <v>3394</v>
      </c>
      <c r="AT1475" t="s">
        <v>3394</v>
      </c>
      <c r="AU1475" t="s">
        <v>3394</v>
      </c>
      <c r="AV1475" t="s">
        <v>3394</v>
      </c>
      <c r="AW1475" t="s">
        <v>3394</v>
      </c>
      <c r="AX1475" t="s">
        <v>3394</v>
      </c>
      <c r="AZ1475" t="s">
        <v>3394</v>
      </c>
    </row>
    <row r="1476" spans="1:52" x14ac:dyDescent="0.3">
      <c r="A1476" s="1" t="s">
        <v>3124</v>
      </c>
      <c r="B1476" t="s">
        <v>3125</v>
      </c>
      <c r="C1476" t="s">
        <v>205</v>
      </c>
      <c r="D1476" t="s">
        <v>55</v>
      </c>
      <c r="E1476" t="s">
        <v>3126</v>
      </c>
      <c r="F1476" t="s">
        <v>3393</v>
      </c>
      <c r="G1476" t="s">
        <v>3394</v>
      </c>
      <c r="H1476" t="s">
        <v>3393</v>
      </c>
      <c r="I1476" t="s">
        <v>5936</v>
      </c>
      <c r="J1476" t="s">
        <v>3395</v>
      </c>
      <c r="K1476" t="s">
        <v>3394</v>
      </c>
      <c r="L1476" t="s">
        <v>3396</v>
      </c>
      <c r="M1476" t="s">
        <v>9820</v>
      </c>
      <c r="N1476" t="s">
        <v>9820</v>
      </c>
      <c r="O1476" t="s">
        <v>9820</v>
      </c>
      <c r="P1476" t="s">
        <v>9821</v>
      </c>
      <c r="Q1476">
        <v>1</v>
      </c>
      <c r="R1476" t="s">
        <v>5633</v>
      </c>
      <c r="AC1476" t="s">
        <v>4345</v>
      </c>
      <c r="AE1476" t="s">
        <v>3394</v>
      </c>
      <c r="AK1476" t="s">
        <v>3394</v>
      </c>
      <c r="AM1476" t="s">
        <v>3394</v>
      </c>
      <c r="AN1476" t="s">
        <v>3394</v>
      </c>
      <c r="AO1476" t="s">
        <v>3394</v>
      </c>
      <c r="AP1476" t="s">
        <v>3394</v>
      </c>
      <c r="AQ1476" t="s">
        <v>3394</v>
      </c>
      <c r="AR1476" t="s">
        <v>3394</v>
      </c>
      <c r="AS1476" t="s">
        <v>3394</v>
      </c>
      <c r="AT1476" t="s">
        <v>3394</v>
      </c>
      <c r="AU1476" t="s">
        <v>3394</v>
      </c>
      <c r="AV1476" t="s">
        <v>3394</v>
      </c>
      <c r="AW1476" t="s">
        <v>3394</v>
      </c>
      <c r="AX1476" t="s">
        <v>3394</v>
      </c>
      <c r="AZ1476" t="s">
        <v>3394</v>
      </c>
    </row>
    <row r="1477" spans="1:52" x14ac:dyDescent="0.3">
      <c r="A1477" s="1" t="s">
        <v>3127</v>
      </c>
      <c r="B1477" t="s">
        <v>3128</v>
      </c>
      <c r="C1477" t="s">
        <v>277</v>
      </c>
      <c r="D1477" t="s">
        <v>4307</v>
      </c>
      <c r="E1477" t="s">
        <v>3129</v>
      </c>
      <c r="F1477" t="s">
        <v>3393</v>
      </c>
      <c r="G1477" t="s">
        <v>3394</v>
      </c>
      <c r="H1477" t="s">
        <v>3393</v>
      </c>
      <c r="I1477" t="s">
        <v>5905</v>
      </c>
      <c r="J1477" t="s">
        <v>3395</v>
      </c>
      <c r="K1477" t="s">
        <v>3394</v>
      </c>
      <c r="L1477" t="s">
        <v>3396</v>
      </c>
      <c r="M1477" t="s">
        <v>9820</v>
      </c>
      <c r="N1477" t="s">
        <v>9820</v>
      </c>
      <c r="O1477" t="s">
        <v>9820</v>
      </c>
      <c r="P1477" t="s">
        <v>9821</v>
      </c>
      <c r="Q1477">
        <v>1</v>
      </c>
      <c r="R1477" t="s">
        <v>5710</v>
      </c>
      <c r="AC1477" t="s">
        <v>4345</v>
      </c>
      <c r="AE1477" t="s">
        <v>3394</v>
      </c>
      <c r="AK1477" t="s">
        <v>3394</v>
      </c>
      <c r="AM1477" t="s">
        <v>3394</v>
      </c>
      <c r="AN1477" t="s">
        <v>3394</v>
      </c>
      <c r="AO1477" t="s">
        <v>3394</v>
      </c>
      <c r="AP1477" t="s">
        <v>3394</v>
      </c>
      <c r="AQ1477" t="s">
        <v>3394</v>
      </c>
      <c r="AR1477" t="s">
        <v>3394</v>
      </c>
      <c r="AS1477" t="s">
        <v>3394</v>
      </c>
      <c r="AT1477" t="s">
        <v>3394</v>
      </c>
      <c r="AU1477" t="s">
        <v>3394</v>
      </c>
      <c r="AV1477" t="s">
        <v>3394</v>
      </c>
      <c r="AW1477" t="s">
        <v>3394</v>
      </c>
      <c r="AX1477" t="s">
        <v>3394</v>
      </c>
      <c r="AZ1477" t="s">
        <v>3394</v>
      </c>
    </row>
    <row r="1478" spans="1:52" x14ac:dyDescent="0.3">
      <c r="A1478" s="1" t="s">
        <v>3262</v>
      </c>
      <c r="B1478" t="s">
        <v>3263</v>
      </c>
      <c r="C1478" t="s">
        <v>205</v>
      </c>
      <c r="D1478" t="s">
        <v>55</v>
      </c>
      <c r="E1478" t="s">
        <v>3264</v>
      </c>
      <c r="F1478" t="s">
        <v>3393</v>
      </c>
      <c r="G1478" t="s">
        <v>3394</v>
      </c>
      <c r="H1478" t="s">
        <v>3393</v>
      </c>
      <c r="I1478" t="s">
        <v>3395</v>
      </c>
      <c r="J1478" t="s">
        <v>3395</v>
      </c>
      <c r="K1478" t="s">
        <v>3394</v>
      </c>
      <c r="L1478" t="s">
        <v>3396</v>
      </c>
      <c r="M1478" t="s">
        <v>9820</v>
      </c>
      <c r="N1478" t="s">
        <v>9820</v>
      </c>
      <c r="O1478" t="s">
        <v>9820</v>
      </c>
      <c r="P1478" t="s">
        <v>9821</v>
      </c>
      <c r="Q1478">
        <v>1</v>
      </c>
      <c r="R1478" t="s">
        <v>5601</v>
      </c>
      <c r="AC1478" t="s">
        <v>4345</v>
      </c>
      <c r="AE1478" t="s">
        <v>3394</v>
      </c>
      <c r="AK1478" t="s">
        <v>3394</v>
      </c>
      <c r="AM1478" t="s">
        <v>3394</v>
      </c>
      <c r="AN1478" t="s">
        <v>3394</v>
      </c>
      <c r="AO1478" t="s">
        <v>3394</v>
      </c>
      <c r="AP1478" t="s">
        <v>3394</v>
      </c>
      <c r="AQ1478" t="s">
        <v>3394</v>
      </c>
      <c r="AR1478" t="s">
        <v>3394</v>
      </c>
      <c r="AS1478" t="s">
        <v>3394</v>
      </c>
      <c r="AT1478" t="s">
        <v>3394</v>
      </c>
      <c r="AU1478" t="s">
        <v>3394</v>
      </c>
      <c r="AV1478" t="s">
        <v>3394</v>
      </c>
      <c r="AW1478" t="s">
        <v>3394</v>
      </c>
      <c r="AX1478" t="s">
        <v>3394</v>
      </c>
      <c r="AZ1478" t="s">
        <v>3394</v>
      </c>
    </row>
    <row r="1479" spans="1:52" x14ac:dyDescent="0.3">
      <c r="A1479" s="1" t="s">
        <v>307</v>
      </c>
      <c r="B1479" t="s">
        <v>308</v>
      </c>
      <c r="C1479" t="s">
        <v>277</v>
      </c>
      <c r="D1479" t="s">
        <v>4307</v>
      </c>
      <c r="E1479" t="s">
        <v>309</v>
      </c>
      <c r="F1479" t="s">
        <v>3394</v>
      </c>
      <c r="G1479" t="s">
        <v>3393</v>
      </c>
      <c r="H1479" t="s">
        <v>3393</v>
      </c>
      <c r="I1479" t="s">
        <v>5937</v>
      </c>
      <c r="J1479" t="s">
        <v>3395</v>
      </c>
      <c r="K1479" t="s">
        <v>3394</v>
      </c>
      <c r="L1479" t="s">
        <v>3396</v>
      </c>
      <c r="M1479" t="s">
        <v>9820</v>
      </c>
      <c r="N1479" t="s">
        <v>9820</v>
      </c>
      <c r="O1479" t="s">
        <v>9820</v>
      </c>
      <c r="P1479" t="s">
        <v>9821</v>
      </c>
      <c r="Q1479">
        <v>1</v>
      </c>
      <c r="R1479" t="s">
        <v>5682</v>
      </c>
      <c r="U1479" t="s">
        <v>5938</v>
      </c>
      <c r="V1479" t="s">
        <v>5939</v>
      </c>
      <c r="W1479" t="s">
        <v>5940</v>
      </c>
      <c r="X1479" t="s">
        <v>5941</v>
      </c>
      <c r="Y1479" t="s">
        <v>5942</v>
      </c>
      <c r="Z1479" t="s">
        <v>5943</v>
      </c>
      <c r="AA1479" t="s">
        <v>5944</v>
      </c>
      <c r="AB1479" t="s">
        <v>5945</v>
      </c>
      <c r="AC1479" t="s">
        <v>4345</v>
      </c>
      <c r="AE1479" t="s">
        <v>3394</v>
      </c>
      <c r="AK1479" t="s">
        <v>3394</v>
      </c>
      <c r="AM1479" t="s">
        <v>3394</v>
      </c>
      <c r="AN1479" t="s">
        <v>3394</v>
      </c>
      <c r="AO1479" t="s">
        <v>3394</v>
      </c>
      <c r="AP1479" t="s">
        <v>3394</v>
      </c>
      <c r="AQ1479" t="s">
        <v>3394</v>
      </c>
      <c r="AR1479" t="s">
        <v>3394</v>
      </c>
      <c r="AS1479" t="s">
        <v>3394</v>
      </c>
      <c r="AT1479" t="s">
        <v>3394</v>
      </c>
      <c r="AU1479" t="s">
        <v>3394</v>
      </c>
      <c r="AV1479" t="s">
        <v>3394</v>
      </c>
      <c r="AW1479" t="s">
        <v>3394</v>
      </c>
      <c r="AX1479" t="s">
        <v>3394</v>
      </c>
      <c r="AZ1479" t="s">
        <v>3394</v>
      </c>
    </row>
    <row r="1480" spans="1:52" x14ac:dyDescent="0.3">
      <c r="A1480" s="1" t="s">
        <v>640</v>
      </c>
      <c r="B1480" t="s">
        <v>641</v>
      </c>
      <c r="C1480" t="s">
        <v>383</v>
      </c>
      <c r="D1480" t="s">
        <v>72</v>
      </c>
      <c r="E1480" t="s">
        <v>642</v>
      </c>
      <c r="F1480" t="s">
        <v>3393</v>
      </c>
      <c r="G1480" t="s">
        <v>3393</v>
      </c>
      <c r="H1480" t="s">
        <v>3393</v>
      </c>
      <c r="I1480" t="s">
        <v>5946</v>
      </c>
      <c r="J1480" t="s">
        <v>3395</v>
      </c>
      <c r="K1480" t="s">
        <v>3394</v>
      </c>
      <c r="L1480" t="s">
        <v>3396</v>
      </c>
      <c r="M1480" t="s">
        <v>9820</v>
      </c>
      <c r="N1480" t="s">
        <v>9820</v>
      </c>
      <c r="O1480" t="s">
        <v>9820</v>
      </c>
      <c r="P1480" t="s">
        <v>9821</v>
      </c>
      <c r="Q1480">
        <v>1</v>
      </c>
      <c r="R1480" t="s">
        <v>3397</v>
      </c>
      <c r="U1480" t="s">
        <v>5947</v>
      </c>
      <c r="V1480" t="s">
        <v>5948</v>
      </c>
      <c r="W1480" t="s">
        <v>5949</v>
      </c>
      <c r="X1480" t="s">
        <v>5950</v>
      </c>
      <c r="Y1480" t="s">
        <v>5951</v>
      </c>
      <c r="Z1480" t="s">
        <v>5951</v>
      </c>
      <c r="AA1480" t="s">
        <v>5951</v>
      </c>
      <c r="AB1480" t="s">
        <v>5951</v>
      </c>
      <c r="AC1480" t="s">
        <v>4345</v>
      </c>
      <c r="AE1480" t="s">
        <v>3394</v>
      </c>
      <c r="AK1480" t="s">
        <v>3394</v>
      </c>
      <c r="AL1480" t="s">
        <v>3394</v>
      </c>
      <c r="AM1480" t="s">
        <v>3394</v>
      </c>
      <c r="AN1480" t="s">
        <v>3394</v>
      </c>
      <c r="AO1480" t="s">
        <v>3394</v>
      </c>
      <c r="AP1480" t="s">
        <v>3394</v>
      </c>
      <c r="AQ1480" t="s">
        <v>3394</v>
      </c>
      <c r="AR1480" t="s">
        <v>3394</v>
      </c>
      <c r="AS1480" t="s">
        <v>3394</v>
      </c>
      <c r="AT1480" t="s">
        <v>3394</v>
      </c>
      <c r="AU1480" t="s">
        <v>3394</v>
      </c>
      <c r="AV1480" t="s">
        <v>3394</v>
      </c>
      <c r="AW1480" t="s">
        <v>3394</v>
      </c>
      <c r="AX1480" t="s">
        <v>3394</v>
      </c>
      <c r="AZ1480" t="s">
        <v>3394</v>
      </c>
    </row>
    <row r="1481" spans="1:52" x14ac:dyDescent="0.3">
      <c r="A1481" s="1" t="s">
        <v>1206</v>
      </c>
      <c r="B1481" t="s">
        <v>1207</v>
      </c>
      <c r="C1481" t="s">
        <v>660</v>
      </c>
      <c r="D1481" t="s">
        <v>4833</v>
      </c>
      <c r="E1481" t="s">
        <v>1208</v>
      </c>
      <c r="F1481" t="s">
        <v>3393</v>
      </c>
      <c r="G1481" t="s">
        <v>3393</v>
      </c>
      <c r="H1481" t="s">
        <v>3393</v>
      </c>
      <c r="I1481" t="s">
        <v>5952</v>
      </c>
      <c r="J1481" t="s">
        <v>3395</v>
      </c>
      <c r="K1481" t="s">
        <v>3394</v>
      </c>
      <c r="L1481" t="s">
        <v>3396</v>
      </c>
      <c r="M1481" t="s">
        <v>4829</v>
      </c>
      <c r="N1481" t="s">
        <v>4833</v>
      </c>
      <c r="O1481" t="s">
        <v>9820</v>
      </c>
      <c r="P1481" t="s">
        <v>9821</v>
      </c>
      <c r="Q1481">
        <v>1</v>
      </c>
      <c r="R1481" t="s">
        <v>5673</v>
      </c>
      <c r="U1481" t="s">
        <v>5953</v>
      </c>
      <c r="V1481" t="s">
        <v>5954</v>
      </c>
      <c r="W1481" t="s">
        <v>5955</v>
      </c>
      <c r="X1481" t="s">
        <v>5956</v>
      </c>
      <c r="Y1481" t="s">
        <v>5957</v>
      </c>
      <c r="Z1481" t="s">
        <v>5958</v>
      </c>
      <c r="AA1481" t="s">
        <v>5959</v>
      </c>
      <c r="AB1481" t="s">
        <v>5951</v>
      </c>
      <c r="AE1481" t="s">
        <v>3394</v>
      </c>
      <c r="AK1481" t="s">
        <v>3394</v>
      </c>
      <c r="AL1481" t="s">
        <v>3394</v>
      </c>
      <c r="AM1481" t="s">
        <v>3394</v>
      </c>
      <c r="AN1481" t="s">
        <v>3394</v>
      </c>
      <c r="AO1481" t="s">
        <v>3394</v>
      </c>
      <c r="AP1481" t="s">
        <v>3394</v>
      </c>
      <c r="AQ1481" t="s">
        <v>3394</v>
      </c>
      <c r="AR1481" t="s">
        <v>3394</v>
      </c>
      <c r="AS1481" t="s">
        <v>3394</v>
      </c>
      <c r="AT1481" t="s">
        <v>3394</v>
      </c>
      <c r="AU1481" t="s">
        <v>3394</v>
      </c>
      <c r="AV1481" t="s">
        <v>3394</v>
      </c>
      <c r="AW1481" t="s">
        <v>3394</v>
      </c>
      <c r="AX1481" t="s">
        <v>3394</v>
      </c>
      <c r="AZ1481" t="s">
        <v>3394</v>
      </c>
    </row>
    <row r="1482" spans="1:52" x14ac:dyDescent="0.3">
      <c r="A1482" s="1" t="s">
        <v>2281</v>
      </c>
      <c r="B1482" t="s">
        <v>2282</v>
      </c>
      <c r="C1482" t="s">
        <v>1053</v>
      </c>
      <c r="D1482" t="s">
        <v>6778</v>
      </c>
      <c r="E1482" t="s">
        <v>2283</v>
      </c>
      <c r="F1482" t="s">
        <v>3393</v>
      </c>
      <c r="G1482" t="s">
        <v>3393</v>
      </c>
      <c r="H1482" t="s">
        <v>3393</v>
      </c>
      <c r="I1482" t="s">
        <v>5833</v>
      </c>
      <c r="J1482" t="s">
        <v>3395</v>
      </c>
      <c r="K1482" t="s">
        <v>3394</v>
      </c>
      <c r="L1482" t="s">
        <v>3965</v>
      </c>
      <c r="M1482" t="s">
        <v>63</v>
      </c>
      <c r="N1482" t="s">
        <v>6778</v>
      </c>
      <c r="O1482" t="s">
        <v>9820</v>
      </c>
      <c r="P1482" t="s">
        <v>9821</v>
      </c>
      <c r="Q1482">
        <v>24</v>
      </c>
      <c r="R1482" t="s">
        <v>5716</v>
      </c>
      <c r="U1482" t="s">
        <v>6779</v>
      </c>
      <c r="V1482" t="s">
        <v>6780</v>
      </c>
      <c r="W1482" t="s">
        <v>6744</v>
      </c>
      <c r="X1482" t="s">
        <v>6781</v>
      </c>
      <c r="Y1482" t="s">
        <v>6782</v>
      </c>
      <c r="Z1482" t="s">
        <v>6783</v>
      </c>
      <c r="AA1482" t="s">
        <v>6744</v>
      </c>
      <c r="AB1482" t="s">
        <v>6784</v>
      </c>
      <c r="AC1482" t="s">
        <v>4345</v>
      </c>
      <c r="AE1482" t="s">
        <v>3394</v>
      </c>
      <c r="AK1482" t="s">
        <v>3394</v>
      </c>
      <c r="AL1482" t="s">
        <v>3394</v>
      </c>
      <c r="AM1482" t="s">
        <v>3394</v>
      </c>
      <c r="AN1482" t="s">
        <v>3394</v>
      </c>
      <c r="AO1482" t="s">
        <v>3394</v>
      </c>
      <c r="AP1482" t="s">
        <v>3394</v>
      </c>
      <c r="AQ1482" t="s">
        <v>3394</v>
      </c>
      <c r="AR1482" t="s">
        <v>3394</v>
      </c>
      <c r="AS1482" t="s">
        <v>3394</v>
      </c>
      <c r="AT1482" t="s">
        <v>3394</v>
      </c>
      <c r="AU1482" t="s">
        <v>3394</v>
      </c>
      <c r="AV1482" t="s">
        <v>3394</v>
      </c>
      <c r="AW1482" t="s">
        <v>3394</v>
      </c>
      <c r="AX1482" t="s">
        <v>3394</v>
      </c>
      <c r="AZ1482" t="s">
        <v>3394</v>
      </c>
    </row>
    <row r="1483" spans="1:52" x14ac:dyDescent="0.3">
      <c r="A1483" s="1" t="s">
        <v>2582</v>
      </c>
      <c r="B1483" t="s">
        <v>2583</v>
      </c>
      <c r="C1483" t="s">
        <v>334</v>
      </c>
      <c r="D1483" t="s">
        <v>75</v>
      </c>
      <c r="E1483" t="s">
        <v>2584</v>
      </c>
      <c r="F1483" t="s">
        <v>3393</v>
      </c>
      <c r="G1483" t="s">
        <v>3393</v>
      </c>
      <c r="H1483" t="s">
        <v>3393</v>
      </c>
      <c r="I1483" t="s">
        <v>5960</v>
      </c>
      <c r="J1483" t="s">
        <v>3395</v>
      </c>
      <c r="K1483" t="s">
        <v>3394</v>
      </c>
      <c r="L1483" t="s">
        <v>3396</v>
      </c>
      <c r="M1483" t="s">
        <v>9820</v>
      </c>
      <c r="N1483" t="s">
        <v>9820</v>
      </c>
      <c r="O1483" t="s">
        <v>9820</v>
      </c>
      <c r="P1483" t="s">
        <v>9821</v>
      </c>
      <c r="Q1483">
        <v>1</v>
      </c>
      <c r="R1483" t="s">
        <v>5961</v>
      </c>
      <c r="U1483" t="s">
        <v>5962</v>
      </c>
      <c r="V1483" t="s">
        <v>5963</v>
      </c>
      <c r="W1483" t="s">
        <v>5951</v>
      </c>
      <c r="X1483" t="s">
        <v>5951</v>
      </c>
      <c r="Y1483" t="s">
        <v>5964</v>
      </c>
      <c r="Z1483" t="s">
        <v>5965</v>
      </c>
      <c r="AA1483" t="s">
        <v>5966</v>
      </c>
      <c r="AB1483" t="s">
        <v>5967</v>
      </c>
      <c r="AC1483" t="s">
        <v>4345</v>
      </c>
      <c r="AE1483" t="s">
        <v>3394</v>
      </c>
      <c r="AK1483" t="s">
        <v>3394</v>
      </c>
      <c r="AL1483" t="s">
        <v>3394</v>
      </c>
      <c r="AM1483" t="s">
        <v>3394</v>
      </c>
      <c r="AN1483" t="s">
        <v>3394</v>
      </c>
      <c r="AO1483" t="s">
        <v>3394</v>
      </c>
      <c r="AP1483" t="s">
        <v>3394</v>
      </c>
      <c r="AQ1483" t="s">
        <v>3394</v>
      </c>
      <c r="AR1483" t="s">
        <v>3394</v>
      </c>
      <c r="AS1483" t="s">
        <v>3394</v>
      </c>
      <c r="AT1483" t="s">
        <v>3394</v>
      </c>
      <c r="AU1483" t="s">
        <v>3394</v>
      </c>
      <c r="AV1483" t="s">
        <v>3394</v>
      </c>
      <c r="AW1483" t="s">
        <v>3394</v>
      </c>
      <c r="AX1483" t="s">
        <v>3394</v>
      </c>
      <c r="AY1483" t="s">
        <v>5968</v>
      </c>
      <c r="AZ1483" t="s">
        <v>3394</v>
      </c>
    </row>
    <row r="1484" spans="1:52" x14ac:dyDescent="0.3">
      <c r="A1484" s="1" t="s">
        <v>2597</v>
      </c>
      <c r="B1484" t="s">
        <v>2598</v>
      </c>
      <c r="C1484" t="s">
        <v>334</v>
      </c>
      <c r="D1484" t="s">
        <v>75</v>
      </c>
      <c r="E1484" t="s">
        <v>2599</v>
      </c>
      <c r="F1484" t="s">
        <v>3393</v>
      </c>
      <c r="G1484" t="s">
        <v>3393</v>
      </c>
      <c r="H1484" t="s">
        <v>3393</v>
      </c>
      <c r="I1484" t="s">
        <v>5969</v>
      </c>
      <c r="J1484" t="s">
        <v>3395</v>
      </c>
      <c r="K1484" t="s">
        <v>3394</v>
      </c>
      <c r="L1484" t="s">
        <v>3396</v>
      </c>
      <c r="M1484" t="s">
        <v>9820</v>
      </c>
      <c r="N1484" t="s">
        <v>9820</v>
      </c>
      <c r="O1484" t="s">
        <v>9820</v>
      </c>
      <c r="P1484" t="s">
        <v>9821</v>
      </c>
      <c r="Q1484">
        <v>1</v>
      </c>
      <c r="R1484" t="s">
        <v>5961</v>
      </c>
      <c r="U1484" t="s">
        <v>5962</v>
      </c>
      <c r="V1484" t="s">
        <v>5963</v>
      </c>
      <c r="W1484" t="s">
        <v>5951</v>
      </c>
      <c r="X1484" t="s">
        <v>5951</v>
      </c>
      <c r="Y1484" t="s">
        <v>5964</v>
      </c>
      <c r="Z1484" t="s">
        <v>5965</v>
      </c>
      <c r="AA1484" t="s">
        <v>5966</v>
      </c>
      <c r="AB1484" t="s">
        <v>5967</v>
      </c>
      <c r="AC1484" t="s">
        <v>4345</v>
      </c>
      <c r="AE1484" t="s">
        <v>3394</v>
      </c>
      <c r="AK1484" t="s">
        <v>3394</v>
      </c>
      <c r="AL1484" t="s">
        <v>3394</v>
      </c>
      <c r="AM1484" t="s">
        <v>3394</v>
      </c>
      <c r="AN1484" t="s">
        <v>3394</v>
      </c>
      <c r="AO1484" t="s">
        <v>3394</v>
      </c>
      <c r="AP1484" t="s">
        <v>3394</v>
      </c>
      <c r="AQ1484" t="s">
        <v>3394</v>
      </c>
      <c r="AR1484" t="s">
        <v>3394</v>
      </c>
      <c r="AS1484" t="s">
        <v>3394</v>
      </c>
      <c r="AT1484" t="s">
        <v>3394</v>
      </c>
      <c r="AU1484" t="s">
        <v>3394</v>
      </c>
      <c r="AV1484" t="s">
        <v>3394</v>
      </c>
      <c r="AW1484" t="s">
        <v>3394</v>
      </c>
      <c r="AX1484" t="s">
        <v>3394</v>
      </c>
      <c r="AY1484" t="s">
        <v>5970</v>
      </c>
      <c r="AZ1484" t="s">
        <v>3394</v>
      </c>
    </row>
    <row r="1485" spans="1:52" x14ac:dyDescent="0.3">
      <c r="A1485" s="1" t="s">
        <v>2600</v>
      </c>
      <c r="B1485" t="s">
        <v>2601</v>
      </c>
      <c r="C1485" t="s">
        <v>334</v>
      </c>
      <c r="D1485" t="s">
        <v>75</v>
      </c>
      <c r="E1485" t="s">
        <v>2602</v>
      </c>
      <c r="F1485" t="s">
        <v>3393</v>
      </c>
      <c r="G1485" t="s">
        <v>3393</v>
      </c>
      <c r="H1485" t="s">
        <v>3393</v>
      </c>
      <c r="I1485" t="s">
        <v>5971</v>
      </c>
      <c r="J1485" t="s">
        <v>3395</v>
      </c>
      <c r="K1485" t="s">
        <v>3394</v>
      </c>
      <c r="L1485" t="s">
        <v>3396</v>
      </c>
      <c r="M1485" t="s">
        <v>9820</v>
      </c>
      <c r="N1485" t="s">
        <v>9820</v>
      </c>
      <c r="O1485" t="s">
        <v>9820</v>
      </c>
      <c r="P1485" t="s">
        <v>9821</v>
      </c>
      <c r="Q1485">
        <v>1</v>
      </c>
      <c r="R1485" t="s">
        <v>5961</v>
      </c>
      <c r="U1485" t="s">
        <v>5962</v>
      </c>
      <c r="V1485" t="s">
        <v>5963</v>
      </c>
      <c r="W1485" t="s">
        <v>5951</v>
      </c>
      <c r="X1485" t="s">
        <v>5951</v>
      </c>
      <c r="Y1485" t="s">
        <v>5964</v>
      </c>
      <c r="Z1485" t="s">
        <v>5965</v>
      </c>
      <c r="AA1485" t="s">
        <v>5966</v>
      </c>
      <c r="AB1485" t="s">
        <v>5967</v>
      </c>
      <c r="AC1485" t="s">
        <v>4345</v>
      </c>
      <c r="AE1485" t="s">
        <v>3394</v>
      </c>
      <c r="AK1485" t="s">
        <v>3394</v>
      </c>
      <c r="AL1485" t="s">
        <v>3394</v>
      </c>
      <c r="AM1485" t="s">
        <v>3394</v>
      </c>
      <c r="AN1485" t="s">
        <v>3394</v>
      </c>
      <c r="AO1485" t="s">
        <v>3394</v>
      </c>
      <c r="AP1485" t="s">
        <v>3394</v>
      </c>
      <c r="AQ1485" t="s">
        <v>3394</v>
      </c>
      <c r="AR1485" t="s">
        <v>3394</v>
      </c>
      <c r="AS1485" t="s">
        <v>3394</v>
      </c>
      <c r="AT1485" t="s">
        <v>3394</v>
      </c>
      <c r="AU1485" t="s">
        <v>3394</v>
      </c>
      <c r="AV1485" t="s">
        <v>3394</v>
      </c>
      <c r="AW1485" t="s">
        <v>3394</v>
      </c>
      <c r="AX1485" t="s">
        <v>3394</v>
      </c>
      <c r="AY1485" t="s">
        <v>5972</v>
      </c>
      <c r="AZ1485" t="s">
        <v>3394</v>
      </c>
    </row>
    <row r="1486" spans="1:52" x14ac:dyDescent="0.3">
      <c r="A1486" s="1" t="s">
        <v>2603</v>
      </c>
      <c r="B1486" t="s">
        <v>2604</v>
      </c>
      <c r="C1486" t="s">
        <v>383</v>
      </c>
      <c r="D1486" t="s">
        <v>72</v>
      </c>
      <c r="E1486" t="s">
        <v>2605</v>
      </c>
      <c r="F1486" t="s">
        <v>3393</v>
      </c>
      <c r="G1486" t="s">
        <v>3394</v>
      </c>
      <c r="H1486" t="s">
        <v>3393</v>
      </c>
      <c r="I1486" t="s">
        <v>5921</v>
      </c>
      <c r="J1486" t="s">
        <v>3395</v>
      </c>
      <c r="K1486" t="s">
        <v>3394</v>
      </c>
      <c r="L1486" t="s">
        <v>3396</v>
      </c>
      <c r="M1486" t="s">
        <v>9820</v>
      </c>
      <c r="N1486" t="s">
        <v>9820</v>
      </c>
      <c r="O1486" t="s">
        <v>9820</v>
      </c>
      <c r="P1486" t="s">
        <v>9821</v>
      </c>
      <c r="Q1486">
        <v>1</v>
      </c>
      <c r="R1486" t="s">
        <v>3397</v>
      </c>
      <c r="U1486" t="s">
        <v>5947</v>
      </c>
      <c r="V1486" t="s">
        <v>5948</v>
      </c>
      <c r="W1486" t="s">
        <v>5949</v>
      </c>
      <c r="X1486" t="s">
        <v>5950</v>
      </c>
      <c r="Y1486" t="s">
        <v>5951</v>
      </c>
      <c r="Z1486" t="s">
        <v>5951</v>
      </c>
      <c r="AA1486" t="s">
        <v>5951</v>
      </c>
      <c r="AB1486" t="s">
        <v>5951</v>
      </c>
      <c r="AC1486" t="s">
        <v>4345</v>
      </c>
      <c r="AE1486" t="s">
        <v>3394</v>
      </c>
      <c r="AK1486" t="s">
        <v>3394</v>
      </c>
      <c r="AL1486" t="s">
        <v>3394</v>
      </c>
      <c r="AM1486" t="s">
        <v>3394</v>
      </c>
      <c r="AN1486" t="s">
        <v>3394</v>
      </c>
      <c r="AO1486" t="s">
        <v>3394</v>
      </c>
      <c r="AP1486" t="s">
        <v>3394</v>
      </c>
      <c r="AQ1486" t="s">
        <v>3394</v>
      </c>
      <c r="AR1486" t="s">
        <v>3394</v>
      </c>
      <c r="AS1486" t="s">
        <v>3394</v>
      </c>
      <c r="AT1486" t="s">
        <v>3394</v>
      </c>
      <c r="AU1486" t="s">
        <v>3394</v>
      </c>
      <c r="AV1486" t="s">
        <v>3394</v>
      </c>
      <c r="AW1486" t="s">
        <v>3394</v>
      </c>
      <c r="AX1486" t="s">
        <v>3394</v>
      </c>
      <c r="AZ1486" t="s">
        <v>3394</v>
      </c>
    </row>
    <row r="1487" spans="1:52" x14ac:dyDescent="0.3">
      <c r="A1487" s="1" t="s">
        <v>2606</v>
      </c>
      <c r="B1487" t="s">
        <v>2607</v>
      </c>
      <c r="C1487" t="s">
        <v>383</v>
      </c>
      <c r="D1487" t="s">
        <v>72</v>
      </c>
      <c r="E1487" t="s">
        <v>2608</v>
      </c>
      <c r="F1487" t="s">
        <v>3393</v>
      </c>
      <c r="G1487" t="s">
        <v>3394</v>
      </c>
      <c r="H1487" t="s">
        <v>3393</v>
      </c>
      <c r="I1487" t="s">
        <v>5973</v>
      </c>
      <c r="J1487" t="s">
        <v>3395</v>
      </c>
      <c r="K1487" t="s">
        <v>3394</v>
      </c>
      <c r="L1487" t="s">
        <v>3396</v>
      </c>
      <c r="M1487" t="s">
        <v>9820</v>
      </c>
      <c r="N1487" t="s">
        <v>9820</v>
      </c>
      <c r="O1487" t="s">
        <v>9820</v>
      </c>
      <c r="P1487" t="s">
        <v>9821</v>
      </c>
      <c r="Q1487">
        <v>1</v>
      </c>
      <c r="R1487" t="s">
        <v>3397</v>
      </c>
      <c r="U1487" t="s">
        <v>5947</v>
      </c>
      <c r="V1487" t="s">
        <v>5948</v>
      </c>
      <c r="W1487" t="s">
        <v>5949</v>
      </c>
      <c r="X1487" t="s">
        <v>5950</v>
      </c>
      <c r="Y1487" t="s">
        <v>5951</v>
      </c>
      <c r="Z1487" t="s">
        <v>5951</v>
      </c>
      <c r="AA1487" t="s">
        <v>5951</v>
      </c>
      <c r="AB1487" t="s">
        <v>5951</v>
      </c>
      <c r="AC1487" t="s">
        <v>4345</v>
      </c>
      <c r="AE1487" t="s">
        <v>3394</v>
      </c>
      <c r="AK1487" t="s">
        <v>3394</v>
      </c>
      <c r="AM1487" t="s">
        <v>3394</v>
      </c>
      <c r="AN1487" t="s">
        <v>3394</v>
      </c>
      <c r="AO1487" t="s">
        <v>3394</v>
      </c>
      <c r="AP1487" t="s">
        <v>3394</v>
      </c>
      <c r="AQ1487" t="s">
        <v>3394</v>
      </c>
      <c r="AR1487" t="s">
        <v>3394</v>
      </c>
      <c r="AS1487" t="s">
        <v>3394</v>
      </c>
      <c r="AT1487" t="s">
        <v>3394</v>
      </c>
      <c r="AU1487" t="s">
        <v>3394</v>
      </c>
      <c r="AV1487" t="s">
        <v>3394</v>
      </c>
      <c r="AW1487" t="s">
        <v>3394</v>
      </c>
      <c r="AX1487" t="s">
        <v>3394</v>
      </c>
      <c r="AZ1487" t="s">
        <v>3394</v>
      </c>
    </row>
    <row r="1488" spans="1:52" x14ac:dyDescent="0.3">
      <c r="A1488" s="1" t="s">
        <v>2690</v>
      </c>
      <c r="B1488" t="s">
        <v>2691</v>
      </c>
      <c r="C1488" t="s">
        <v>334</v>
      </c>
      <c r="D1488" t="s">
        <v>75</v>
      </c>
      <c r="E1488" t="s">
        <v>2692</v>
      </c>
      <c r="F1488" t="s">
        <v>3393</v>
      </c>
      <c r="G1488" t="s">
        <v>3393</v>
      </c>
      <c r="H1488" t="s">
        <v>3393</v>
      </c>
      <c r="I1488" t="s">
        <v>5974</v>
      </c>
      <c r="J1488" t="s">
        <v>3395</v>
      </c>
      <c r="K1488" t="s">
        <v>3394</v>
      </c>
      <c r="L1488" t="s">
        <v>3396</v>
      </c>
      <c r="M1488" t="s">
        <v>9820</v>
      </c>
      <c r="N1488" t="s">
        <v>9820</v>
      </c>
      <c r="O1488" t="s">
        <v>9820</v>
      </c>
      <c r="P1488" t="s">
        <v>9821</v>
      </c>
      <c r="Q1488">
        <v>1</v>
      </c>
      <c r="R1488" t="s">
        <v>5961</v>
      </c>
      <c r="U1488" t="s">
        <v>5962</v>
      </c>
      <c r="V1488" t="s">
        <v>5963</v>
      </c>
      <c r="W1488" t="s">
        <v>5951</v>
      </c>
      <c r="X1488" t="s">
        <v>5951</v>
      </c>
      <c r="Y1488" t="s">
        <v>5964</v>
      </c>
      <c r="Z1488" t="s">
        <v>5965</v>
      </c>
      <c r="AA1488" t="s">
        <v>5966</v>
      </c>
      <c r="AB1488" t="s">
        <v>5967</v>
      </c>
      <c r="AC1488" t="s">
        <v>4345</v>
      </c>
      <c r="AE1488" t="s">
        <v>3394</v>
      </c>
      <c r="AK1488" t="s">
        <v>3394</v>
      </c>
      <c r="AL1488" t="s">
        <v>3394</v>
      </c>
      <c r="AM1488" t="s">
        <v>3394</v>
      </c>
      <c r="AN1488" t="s">
        <v>3394</v>
      </c>
      <c r="AO1488" t="s">
        <v>3394</v>
      </c>
      <c r="AP1488" t="s">
        <v>3394</v>
      </c>
      <c r="AQ1488" t="s">
        <v>3394</v>
      </c>
      <c r="AR1488" t="s">
        <v>3394</v>
      </c>
      <c r="AS1488" t="s">
        <v>3394</v>
      </c>
      <c r="AT1488" t="s">
        <v>3394</v>
      </c>
      <c r="AU1488" t="s">
        <v>3394</v>
      </c>
      <c r="AV1488" t="s">
        <v>3394</v>
      </c>
      <c r="AW1488" t="s">
        <v>3394</v>
      </c>
      <c r="AX1488" t="s">
        <v>3394</v>
      </c>
      <c r="AY1488" t="s">
        <v>5975</v>
      </c>
      <c r="AZ1488" t="s">
        <v>3394</v>
      </c>
    </row>
    <row r="1489" spans="1:52" x14ac:dyDescent="0.3">
      <c r="A1489" s="1" t="s">
        <v>2878</v>
      </c>
      <c r="B1489" t="s">
        <v>2879</v>
      </c>
      <c r="C1489" t="s">
        <v>4891</v>
      </c>
      <c r="D1489" t="s">
        <v>4892</v>
      </c>
      <c r="E1489" t="s">
        <v>2880</v>
      </c>
      <c r="F1489" t="s">
        <v>3394</v>
      </c>
      <c r="G1489" t="s">
        <v>3393</v>
      </c>
      <c r="H1489" t="s">
        <v>3393</v>
      </c>
      <c r="I1489" t="s">
        <v>5976</v>
      </c>
      <c r="J1489" t="s">
        <v>3395</v>
      </c>
      <c r="K1489" t="s">
        <v>3394</v>
      </c>
      <c r="L1489" t="s">
        <v>3396</v>
      </c>
      <c r="M1489" t="s">
        <v>9820</v>
      </c>
      <c r="N1489" t="s">
        <v>9820</v>
      </c>
      <c r="O1489" t="s">
        <v>9820</v>
      </c>
      <c r="P1489" t="s">
        <v>9821</v>
      </c>
      <c r="Q1489">
        <v>1</v>
      </c>
      <c r="R1489" t="s">
        <v>3397</v>
      </c>
      <c r="U1489" t="s">
        <v>5977</v>
      </c>
      <c r="V1489" t="s">
        <v>5978</v>
      </c>
      <c r="W1489" t="s">
        <v>5979</v>
      </c>
      <c r="X1489" t="s">
        <v>5980</v>
      </c>
      <c r="Y1489" t="s">
        <v>5981</v>
      </c>
      <c r="Z1489" t="s">
        <v>5982</v>
      </c>
      <c r="AA1489" t="s">
        <v>5983</v>
      </c>
      <c r="AB1489" t="s">
        <v>5984</v>
      </c>
      <c r="AC1489" t="s">
        <v>4345</v>
      </c>
      <c r="AE1489" t="s">
        <v>3394</v>
      </c>
      <c r="AK1489" t="s">
        <v>3394</v>
      </c>
      <c r="AM1489" t="s">
        <v>3394</v>
      </c>
      <c r="AN1489" t="s">
        <v>3394</v>
      </c>
      <c r="AO1489" t="s">
        <v>3394</v>
      </c>
      <c r="AP1489" t="s">
        <v>3394</v>
      </c>
      <c r="AQ1489" t="s">
        <v>3394</v>
      </c>
      <c r="AR1489" t="s">
        <v>3394</v>
      </c>
      <c r="AS1489" t="s">
        <v>3394</v>
      </c>
      <c r="AT1489" t="s">
        <v>3394</v>
      </c>
      <c r="AU1489" t="s">
        <v>3394</v>
      </c>
      <c r="AV1489" t="s">
        <v>3394</v>
      </c>
      <c r="AW1489" t="s">
        <v>3394</v>
      </c>
      <c r="AX1489" t="s">
        <v>3394</v>
      </c>
      <c r="AY1489" t="s">
        <v>5730</v>
      </c>
      <c r="AZ1489" t="s">
        <v>3394</v>
      </c>
    </row>
    <row r="1490" spans="1:52" x14ac:dyDescent="0.3">
      <c r="A1490" s="1" t="s">
        <v>2943</v>
      </c>
      <c r="B1490" t="s">
        <v>2944</v>
      </c>
      <c r="C1490" t="s">
        <v>277</v>
      </c>
      <c r="D1490" t="s">
        <v>4307</v>
      </c>
      <c r="E1490" t="s">
        <v>2945</v>
      </c>
      <c r="F1490" t="s">
        <v>3393</v>
      </c>
      <c r="G1490" t="s">
        <v>3394</v>
      </c>
      <c r="H1490" t="s">
        <v>3393</v>
      </c>
      <c r="I1490" t="s">
        <v>3395</v>
      </c>
      <c r="J1490" t="s">
        <v>3395</v>
      </c>
      <c r="K1490" t="s">
        <v>3394</v>
      </c>
      <c r="L1490" t="s">
        <v>3396</v>
      </c>
      <c r="M1490" t="s">
        <v>9820</v>
      </c>
      <c r="N1490" t="s">
        <v>9820</v>
      </c>
      <c r="O1490" t="s">
        <v>9820</v>
      </c>
      <c r="P1490" t="s">
        <v>9821</v>
      </c>
      <c r="Q1490">
        <v>1</v>
      </c>
      <c r="R1490" t="s">
        <v>5710</v>
      </c>
      <c r="U1490" t="s">
        <v>5985</v>
      </c>
      <c r="V1490" t="s">
        <v>5986</v>
      </c>
      <c r="W1490" t="s">
        <v>5987</v>
      </c>
      <c r="X1490" t="s">
        <v>5988</v>
      </c>
      <c r="Y1490" t="s">
        <v>5989</v>
      </c>
      <c r="Z1490" t="s">
        <v>5990</v>
      </c>
      <c r="AA1490" t="s">
        <v>5991</v>
      </c>
      <c r="AB1490" t="s">
        <v>5992</v>
      </c>
      <c r="AC1490" t="s">
        <v>4345</v>
      </c>
      <c r="AE1490" t="s">
        <v>3394</v>
      </c>
      <c r="AK1490" t="s">
        <v>3394</v>
      </c>
      <c r="AM1490" t="s">
        <v>3394</v>
      </c>
      <c r="AN1490" t="s">
        <v>3394</v>
      </c>
      <c r="AO1490" t="s">
        <v>3394</v>
      </c>
      <c r="AP1490" t="s">
        <v>3394</v>
      </c>
      <c r="AQ1490" t="s">
        <v>3394</v>
      </c>
      <c r="AR1490" t="s">
        <v>3394</v>
      </c>
      <c r="AS1490" t="s">
        <v>3394</v>
      </c>
      <c r="AT1490" t="s">
        <v>3394</v>
      </c>
      <c r="AU1490" t="s">
        <v>3394</v>
      </c>
      <c r="AV1490" t="s">
        <v>3394</v>
      </c>
      <c r="AW1490" t="s">
        <v>3394</v>
      </c>
      <c r="AX1490" t="s">
        <v>3394</v>
      </c>
      <c r="AZ1490" t="s">
        <v>3394</v>
      </c>
    </row>
    <row r="1491" spans="1:52" x14ac:dyDescent="0.3">
      <c r="A1491" s="1" t="s">
        <v>3069</v>
      </c>
      <c r="B1491" t="s">
        <v>3070</v>
      </c>
      <c r="C1491" t="s">
        <v>310</v>
      </c>
      <c r="D1491" t="s">
        <v>4636</v>
      </c>
      <c r="E1491" t="s">
        <v>3071</v>
      </c>
      <c r="F1491" t="s">
        <v>3394</v>
      </c>
      <c r="G1491" t="s">
        <v>3393</v>
      </c>
      <c r="H1491" t="s">
        <v>3393</v>
      </c>
      <c r="I1491" t="s">
        <v>5993</v>
      </c>
      <c r="J1491" t="s">
        <v>3395</v>
      </c>
      <c r="K1491" t="s">
        <v>3394</v>
      </c>
      <c r="L1491" t="s">
        <v>4448</v>
      </c>
      <c r="M1491" t="s">
        <v>9820</v>
      </c>
      <c r="N1491" t="s">
        <v>9820</v>
      </c>
      <c r="O1491" t="s">
        <v>9820</v>
      </c>
      <c r="P1491" t="s">
        <v>9821</v>
      </c>
      <c r="Q1491">
        <v>1</v>
      </c>
      <c r="R1491" t="s">
        <v>5633</v>
      </c>
      <c r="U1491" t="s">
        <v>5994</v>
      </c>
      <c r="V1491" t="s">
        <v>5995</v>
      </c>
      <c r="W1491" t="s">
        <v>5996</v>
      </c>
      <c r="X1491" t="s">
        <v>5997</v>
      </c>
      <c r="Y1491" t="s">
        <v>5998</v>
      </c>
      <c r="Z1491" t="s">
        <v>5999</v>
      </c>
      <c r="AA1491" t="s">
        <v>6000</v>
      </c>
      <c r="AB1491" t="s">
        <v>6001</v>
      </c>
      <c r="AC1491" t="s">
        <v>4345</v>
      </c>
      <c r="AE1491" t="s">
        <v>3394</v>
      </c>
      <c r="AK1491" t="s">
        <v>3394</v>
      </c>
      <c r="AL1491" t="s">
        <v>3394</v>
      </c>
      <c r="AM1491" t="s">
        <v>3394</v>
      </c>
      <c r="AN1491" t="s">
        <v>3394</v>
      </c>
      <c r="AO1491" t="s">
        <v>3394</v>
      </c>
      <c r="AP1491" t="s">
        <v>3394</v>
      </c>
      <c r="AQ1491" t="s">
        <v>3394</v>
      </c>
      <c r="AR1491" t="s">
        <v>3394</v>
      </c>
      <c r="AS1491" t="s">
        <v>3394</v>
      </c>
      <c r="AT1491" t="s">
        <v>3394</v>
      </c>
      <c r="AU1491" t="s">
        <v>3394</v>
      </c>
      <c r="AV1491" t="s">
        <v>3394</v>
      </c>
      <c r="AW1491" t="s">
        <v>3394</v>
      </c>
      <c r="AX1491" t="s">
        <v>3394</v>
      </c>
      <c r="AZ1491" t="s">
        <v>3394</v>
      </c>
    </row>
    <row r="1492" spans="1:52" x14ac:dyDescent="0.3">
      <c r="A1492" s="1" t="s">
        <v>3146</v>
      </c>
      <c r="B1492" t="s">
        <v>3147</v>
      </c>
      <c r="C1492" t="s">
        <v>205</v>
      </c>
      <c r="D1492" t="s">
        <v>55</v>
      </c>
      <c r="E1492" t="s">
        <v>3148</v>
      </c>
      <c r="F1492" t="s">
        <v>3393</v>
      </c>
      <c r="G1492" t="s">
        <v>3393</v>
      </c>
      <c r="H1492" t="s">
        <v>3393</v>
      </c>
      <c r="I1492" t="s">
        <v>6002</v>
      </c>
      <c r="J1492" t="s">
        <v>3395</v>
      </c>
      <c r="K1492" t="s">
        <v>3394</v>
      </c>
      <c r="L1492" t="s">
        <v>3396</v>
      </c>
      <c r="M1492" t="s">
        <v>9820</v>
      </c>
      <c r="N1492" t="s">
        <v>9820</v>
      </c>
      <c r="O1492" t="s">
        <v>9820</v>
      </c>
      <c r="P1492" t="s">
        <v>9821</v>
      </c>
      <c r="Q1492">
        <v>1</v>
      </c>
      <c r="R1492" t="s">
        <v>5735</v>
      </c>
      <c r="U1492" t="s">
        <v>6003</v>
      </c>
      <c r="V1492" t="s">
        <v>6004</v>
      </c>
      <c r="W1492" t="s">
        <v>6005</v>
      </c>
      <c r="X1492" t="s">
        <v>6006</v>
      </c>
      <c r="Y1492" t="s">
        <v>6007</v>
      </c>
      <c r="Z1492" t="s">
        <v>6008</v>
      </c>
      <c r="AA1492" t="s">
        <v>6009</v>
      </c>
      <c r="AB1492" t="s">
        <v>6010</v>
      </c>
      <c r="AC1492" t="s">
        <v>4345</v>
      </c>
      <c r="AE1492" t="s">
        <v>3394</v>
      </c>
      <c r="AK1492" t="s">
        <v>3394</v>
      </c>
      <c r="AM1492" t="s">
        <v>3394</v>
      </c>
      <c r="AN1492" t="s">
        <v>3394</v>
      </c>
      <c r="AO1492" t="s">
        <v>3394</v>
      </c>
      <c r="AP1492" t="s">
        <v>3394</v>
      </c>
      <c r="AQ1492" t="s">
        <v>3394</v>
      </c>
      <c r="AR1492" t="s">
        <v>3394</v>
      </c>
      <c r="AS1492" t="s">
        <v>3394</v>
      </c>
      <c r="AT1492" t="s">
        <v>3394</v>
      </c>
      <c r="AU1492" t="s">
        <v>3394</v>
      </c>
      <c r="AV1492" t="s">
        <v>3394</v>
      </c>
      <c r="AW1492" t="s">
        <v>3394</v>
      </c>
      <c r="AX1492" t="s">
        <v>3394</v>
      </c>
      <c r="AY1492" t="s">
        <v>6011</v>
      </c>
      <c r="AZ1492" t="s">
        <v>3394</v>
      </c>
    </row>
    <row r="1493" spans="1:52" x14ac:dyDescent="0.3">
      <c r="A1493" s="1" t="s">
        <v>3234</v>
      </c>
      <c r="B1493" t="s">
        <v>3235</v>
      </c>
      <c r="C1493" t="s">
        <v>4891</v>
      </c>
      <c r="D1493" t="s">
        <v>4892</v>
      </c>
      <c r="E1493" t="s">
        <v>3236</v>
      </c>
      <c r="F1493" t="s">
        <v>3394</v>
      </c>
      <c r="G1493" t="s">
        <v>3393</v>
      </c>
      <c r="H1493" t="s">
        <v>3393</v>
      </c>
      <c r="I1493" t="s">
        <v>6012</v>
      </c>
      <c r="J1493" t="s">
        <v>3395</v>
      </c>
      <c r="K1493" t="s">
        <v>3394</v>
      </c>
      <c r="L1493" t="s">
        <v>3396</v>
      </c>
      <c r="M1493" t="s">
        <v>9820</v>
      </c>
      <c r="N1493" t="s">
        <v>9820</v>
      </c>
      <c r="O1493" t="s">
        <v>9820</v>
      </c>
      <c r="P1493" t="s">
        <v>9821</v>
      </c>
      <c r="Q1493">
        <v>1</v>
      </c>
      <c r="R1493" t="s">
        <v>5909</v>
      </c>
      <c r="U1493" t="s">
        <v>2922</v>
      </c>
      <c r="V1493" t="s">
        <v>6013</v>
      </c>
      <c r="W1493" t="s">
        <v>6014</v>
      </c>
      <c r="X1493" t="s">
        <v>6015</v>
      </c>
      <c r="Y1493" t="s">
        <v>6016</v>
      </c>
      <c r="Z1493" t="s">
        <v>6017</v>
      </c>
      <c r="AA1493" t="s">
        <v>6018</v>
      </c>
      <c r="AB1493" t="s">
        <v>6019</v>
      </c>
      <c r="AC1493" t="s">
        <v>4345</v>
      </c>
      <c r="AE1493" t="s">
        <v>3394</v>
      </c>
      <c r="AK1493" t="s">
        <v>3394</v>
      </c>
      <c r="AM1493" t="s">
        <v>3394</v>
      </c>
      <c r="AN1493" t="s">
        <v>3394</v>
      </c>
      <c r="AO1493" t="s">
        <v>3394</v>
      </c>
      <c r="AP1493" t="s">
        <v>3394</v>
      </c>
      <c r="AQ1493" t="s">
        <v>3394</v>
      </c>
      <c r="AR1493" t="s">
        <v>3394</v>
      </c>
      <c r="AS1493" t="s">
        <v>3394</v>
      </c>
      <c r="AT1493" t="s">
        <v>3394</v>
      </c>
      <c r="AU1493" t="s">
        <v>3394</v>
      </c>
      <c r="AV1493" t="s">
        <v>3394</v>
      </c>
      <c r="AW1493" t="s">
        <v>3394</v>
      </c>
      <c r="AX1493" t="s">
        <v>3394</v>
      </c>
      <c r="AZ1493" t="s">
        <v>3394</v>
      </c>
    </row>
    <row r="1494" spans="1:52" x14ac:dyDescent="0.3">
      <c r="A1494" s="1" t="s">
        <v>401</v>
      </c>
      <c r="B1494" t="s">
        <v>402</v>
      </c>
      <c r="C1494" t="s">
        <v>796</v>
      </c>
      <c r="D1494" t="s">
        <v>5819</v>
      </c>
      <c r="E1494" t="s">
        <v>404</v>
      </c>
      <c r="F1494" t="s">
        <v>3394</v>
      </c>
      <c r="G1494" t="s">
        <v>3393</v>
      </c>
      <c r="H1494" t="s">
        <v>3393</v>
      </c>
      <c r="I1494" t="s">
        <v>11411</v>
      </c>
      <c r="J1494" t="s">
        <v>3395</v>
      </c>
      <c r="K1494" t="s">
        <v>4342</v>
      </c>
      <c r="L1494" t="s">
        <v>3396</v>
      </c>
      <c r="M1494" t="s">
        <v>11383</v>
      </c>
      <c r="N1494" t="s">
        <v>11412</v>
      </c>
      <c r="O1494" t="s">
        <v>9836</v>
      </c>
      <c r="P1494" t="s">
        <v>9862</v>
      </c>
      <c r="Q1494">
        <v>90</v>
      </c>
      <c r="R1494" t="s">
        <v>5821</v>
      </c>
      <c r="S1494" t="s">
        <v>6020</v>
      </c>
      <c r="U1494" t="s">
        <v>6021</v>
      </c>
      <c r="V1494" t="s">
        <v>6022</v>
      </c>
      <c r="W1494" t="s">
        <v>6023</v>
      </c>
      <c r="X1494" t="s">
        <v>6024</v>
      </c>
      <c r="Y1494" t="s">
        <v>6025</v>
      </c>
      <c r="Z1494" t="s">
        <v>6026</v>
      </c>
      <c r="AA1494" t="s">
        <v>6025</v>
      </c>
      <c r="AB1494" t="s">
        <v>6027</v>
      </c>
      <c r="AC1494" t="s">
        <v>4345</v>
      </c>
      <c r="AE1494" t="s">
        <v>3394</v>
      </c>
      <c r="AJ1494" t="s">
        <v>4484</v>
      </c>
      <c r="AK1494" t="s">
        <v>3394</v>
      </c>
      <c r="AL1494" t="s">
        <v>3394</v>
      </c>
      <c r="AM1494" t="s">
        <v>3394</v>
      </c>
      <c r="AN1494" t="s">
        <v>3394</v>
      </c>
      <c r="AO1494" t="s">
        <v>3394</v>
      </c>
      <c r="AP1494" t="s">
        <v>3394</v>
      </c>
      <c r="AQ1494" t="s">
        <v>3394</v>
      </c>
      <c r="AR1494" t="s">
        <v>4195</v>
      </c>
      <c r="AS1494" t="s">
        <v>3394</v>
      </c>
      <c r="AT1494" t="s">
        <v>3394</v>
      </c>
      <c r="AU1494" t="s">
        <v>3394</v>
      </c>
      <c r="AV1494" t="s">
        <v>3394</v>
      </c>
      <c r="AW1494" t="s">
        <v>3394</v>
      </c>
      <c r="AX1494" t="s">
        <v>3394</v>
      </c>
      <c r="AY1494" t="s">
        <v>6028</v>
      </c>
      <c r="AZ1494" t="s">
        <v>3394</v>
      </c>
    </row>
    <row r="1495" spans="1:52" x14ac:dyDescent="0.3">
      <c r="A1495" s="1" t="s">
        <v>676</v>
      </c>
      <c r="B1495" t="s">
        <v>677</v>
      </c>
      <c r="C1495" t="s">
        <v>4983</v>
      </c>
      <c r="D1495" t="s">
        <v>62</v>
      </c>
      <c r="E1495" t="s">
        <v>678</v>
      </c>
      <c r="F1495" t="s">
        <v>3394</v>
      </c>
      <c r="G1495" t="s">
        <v>3393</v>
      </c>
      <c r="H1495" t="s">
        <v>3393</v>
      </c>
      <c r="I1495" t="s">
        <v>11413</v>
      </c>
      <c r="J1495" t="s">
        <v>3395</v>
      </c>
      <c r="K1495" t="s">
        <v>4342</v>
      </c>
      <c r="L1495" t="s">
        <v>3396</v>
      </c>
      <c r="M1495" t="s">
        <v>11383</v>
      </c>
      <c r="N1495" t="s">
        <v>11414</v>
      </c>
      <c r="O1495" t="s">
        <v>9836</v>
      </c>
      <c r="P1495" t="s">
        <v>9862</v>
      </c>
      <c r="Q1495">
        <v>90</v>
      </c>
      <c r="R1495" t="s">
        <v>5886</v>
      </c>
      <c r="S1495" t="s">
        <v>6029</v>
      </c>
      <c r="U1495" t="s">
        <v>6030</v>
      </c>
      <c r="V1495" t="s">
        <v>6004</v>
      </c>
      <c r="W1495" t="s">
        <v>6031</v>
      </c>
      <c r="X1495" t="s">
        <v>6026</v>
      </c>
      <c r="Y1495" t="s">
        <v>6032</v>
      </c>
      <c r="Z1495" t="s">
        <v>6033</v>
      </c>
      <c r="AA1495" t="s">
        <v>6034</v>
      </c>
      <c r="AB1495" t="s">
        <v>6035</v>
      </c>
      <c r="AC1495" t="s">
        <v>4345</v>
      </c>
      <c r="AE1495" t="s">
        <v>3394</v>
      </c>
      <c r="AJ1495" t="s">
        <v>4484</v>
      </c>
      <c r="AK1495" t="s">
        <v>3394</v>
      </c>
      <c r="AL1495" t="s">
        <v>3394</v>
      </c>
      <c r="AM1495" t="s">
        <v>3394</v>
      </c>
      <c r="AN1495" t="s">
        <v>3394</v>
      </c>
      <c r="AO1495" t="s">
        <v>3394</v>
      </c>
      <c r="AP1495" t="s">
        <v>3394</v>
      </c>
      <c r="AQ1495" t="s">
        <v>3394</v>
      </c>
      <c r="AR1495" t="s">
        <v>3394</v>
      </c>
      <c r="AS1495" t="s">
        <v>3394</v>
      </c>
      <c r="AT1495" t="s">
        <v>3394</v>
      </c>
      <c r="AU1495" t="s">
        <v>3394</v>
      </c>
      <c r="AV1495" t="s">
        <v>3394</v>
      </c>
      <c r="AW1495" t="s">
        <v>3394</v>
      </c>
      <c r="AX1495" t="s">
        <v>3394</v>
      </c>
      <c r="AY1495" t="s">
        <v>6036</v>
      </c>
      <c r="AZ1495" t="s">
        <v>3394</v>
      </c>
    </row>
    <row r="1496" spans="1:52" x14ac:dyDescent="0.3">
      <c r="A1496" s="1" t="s">
        <v>1991</v>
      </c>
      <c r="B1496" t="s">
        <v>9698</v>
      </c>
      <c r="C1496" t="s">
        <v>683</v>
      </c>
      <c r="D1496" t="s">
        <v>74</v>
      </c>
      <c r="E1496" t="s">
        <v>1992</v>
      </c>
      <c r="F1496" t="s">
        <v>3393</v>
      </c>
      <c r="G1496" t="s">
        <v>3393</v>
      </c>
      <c r="H1496" t="s">
        <v>3393</v>
      </c>
      <c r="I1496" t="s">
        <v>11415</v>
      </c>
      <c r="J1496" t="s">
        <v>3395</v>
      </c>
      <c r="K1496" t="s">
        <v>4342</v>
      </c>
      <c r="L1496" t="s">
        <v>3965</v>
      </c>
      <c r="M1496" t="s">
        <v>11362</v>
      </c>
      <c r="N1496" t="s">
        <v>11416</v>
      </c>
      <c r="O1496" t="s">
        <v>9836</v>
      </c>
      <c r="P1496" t="s">
        <v>9821</v>
      </c>
      <c r="Q1496">
        <v>24</v>
      </c>
      <c r="R1496" t="s">
        <v>6037</v>
      </c>
      <c r="S1496" t="s">
        <v>6038</v>
      </c>
      <c r="U1496" t="s">
        <v>6039</v>
      </c>
      <c r="V1496" t="s">
        <v>6040</v>
      </c>
      <c r="W1496" t="s">
        <v>5951</v>
      </c>
      <c r="X1496" t="s">
        <v>5951</v>
      </c>
      <c r="Y1496" t="s">
        <v>6041</v>
      </c>
      <c r="Z1496" t="s">
        <v>5951</v>
      </c>
      <c r="AA1496" t="s">
        <v>5951</v>
      </c>
      <c r="AB1496" t="s">
        <v>5951</v>
      </c>
      <c r="AC1496" t="s">
        <v>4345</v>
      </c>
      <c r="AE1496" t="s">
        <v>3394</v>
      </c>
      <c r="AJ1496" t="s">
        <v>4592</v>
      </c>
      <c r="AK1496" t="s">
        <v>3394</v>
      </c>
      <c r="AL1496" t="s">
        <v>3394</v>
      </c>
      <c r="AM1496" t="s">
        <v>3394</v>
      </c>
      <c r="AN1496" t="s">
        <v>3394</v>
      </c>
      <c r="AO1496" t="s">
        <v>3394</v>
      </c>
      <c r="AP1496" t="s">
        <v>3394</v>
      </c>
      <c r="AQ1496" t="s">
        <v>3394</v>
      </c>
      <c r="AR1496" t="s">
        <v>3394</v>
      </c>
      <c r="AS1496" t="s">
        <v>3394</v>
      </c>
      <c r="AT1496" t="s">
        <v>3394</v>
      </c>
      <c r="AU1496" t="s">
        <v>3394</v>
      </c>
      <c r="AV1496" t="s">
        <v>3394</v>
      </c>
      <c r="AW1496" t="s">
        <v>3394</v>
      </c>
      <c r="AX1496" t="s">
        <v>3394</v>
      </c>
      <c r="AY1496" t="s">
        <v>6042</v>
      </c>
      <c r="AZ1496" t="s">
        <v>3394</v>
      </c>
    </row>
    <row r="1497" spans="1:52" x14ac:dyDescent="0.3">
      <c r="A1497" s="1" t="s">
        <v>2172</v>
      </c>
      <c r="B1497" t="s">
        <v>2173</v>
      </c>
      <c r="C1497" t="s">
        <v>719</v>
      </c>
      <c r="D1497" t="s">
        <v>68</v>
      </c>
      <c r="E1497" t="s">
        <v>2174</v>
      </c>
      <c r="F1497" t="s">
        <v>3393</v>
      </c>
      <c r="G1497" t="s">
        <v>3393</v>
      </c>
      <c r="H1497" t="s">
        <v>3393</v>
      </c>
      <c r="I1497" t="s">
        <v>6043</v>
      </c>
      <c r="J1497" t="s">
        <v>3395</v>
      </c>
      <c r="K1497" t="s">
        <v>4195</v>
      </c>
      <c r="L1497" t="s">
        <v>3396</v>
      </c>
      <c r="M1497" t="s">
        <v>64</v>
      </c>
      <c r="N1497" t="s">
        <v>68</v>
      </c>
      <c r="O1497" t="s">
        <v>9820</v>
      </c>
      <c r="P1497" t="s">
        <v>9821</v>
      </c>
      <c r="Q1497">
        <v>12</v>
      </c>
      <c r="R1497" t="s">
        <v>6044</v>
      </c>
      <c r="S1497" t="s">
        <v>6045</v>
      </c>
      <c r="AC1497" t="s">
        <v>4345</v>
      </c>
      <c r="AE1497" t="s">
        <v>3394</v>
      </c>
      <c r="AJ1497" t="s">
        <v>5731</v>
      </c>
      <c r="AK1497" t="s">
        <v>3394</v>
      </c>
      <c r="AL1497" t="s">
        <v>3394</v>
      </c>
      <c r="AM1497" t="s">
        <v>3394</v>
      </c>
      <c r="AN1497" t="s">
        <v>3394</v>
      </c>
      <c r="AO1497" t="s">
        <v>3394</v>
      </c>
      <c r="AP1497" t="s">
        <v>3394</v>
      </c>
      <c r="AQ1497" t="s">
        <v>3394</v>
      </c>
      <c r="AR1497" t="s">
        <v>3394</v>
      </c>
      <c r="AS1497" t="s">
        <v>3394</v>
      </c>
      <c r="AT1497" t="s">
        <v>3394</v>
      </c>
      <c r="AU1497" t="s">
        <v>3394</v>
      </c>
      <c r="AV1497" t="s">
        <v>3394</v>
      </c>
      <c r="AW1497" t="s">
        <v>3394</v>
      </c>
      <c r="AX1497" t="s">
        <v>3394</v>
      </c>
      <c r="AY1497" t="s">
        <v>6046</v>
      </c>
      <c r="AZ1497" t="s">
        <v>3394</v>
      </c>
    </row>
    <row r="1498" spans="1:52" x14ac:dyDescent="0.3">
      <c r="A1498" s="1" t="s">
        <v>3081</v>
      </c>
      <c r="B1498" t="s">
        <v>3082</v>
      </c>
      <c r="C1498" t="s">
        <v>4983</v>
      </c>
      <c r="D1498" t="s">
        <v>62</v>
      </c>
      <c r="E1498" t="s">
        <v>3083</v>
      </c>
      <c r="F1498" t="s">
        <v>3394</v>
      </c>
      <c r="G1498" t="s">
        <v>3393</v>
      </c>
      <c r="H1498" t="s">
        <v>3393</v>
      </c>
      <c r="I1498" t="s">
        <v>11417</v>
      </c>
      <c r="J1498" t="s">
        <v>3395</v>
      </c>
      <c r="K1498" t="s">
        <v>4342</v>
      </c>
      <c r="L1498" t="s">
        <v>3396</v>
      </c>
      <c r="M1498" t="s">
        <v>11383</v>
      </c>
      <c r="N1498" t="s">
        <v>11414</v>
      </c>
      <c r="O1498" t="s">
        <v>9836</v>
      </c>
      <c r="P1498" t="s">
        <v>9862</v>
      </c>
      <c r="Q1498">
        <v>90</v>
      </c>
      <c r="R1498" t="s">
        <v>5803</v>
      </c>
      <c r="S1498" t="s">
        <v>6047</v>
      </c>
      <c r="U1498" t="s">
        <v>6048</v>
      </c>
      <c r="V1498" t="s">
        <v>10701</v>
      </c>
      <c r="W1498" t="s">
        <v>6049</v>
      </c>
      <c r="X1498" t="s">
        <v>6050</v>
      </c>
      <c r="Y1498" t="s">
        <v>6051</v>
      </c>
      <c r="Z1498" t="s">
        <v>6052</v>
      </c>
      <c r="AA1498" t="s">
        <v>6053</v>
      </c>
      <c r="AB1498" t="s">
        <v>6035</v>
      </c>
      <c r="AC1498" t="s">
        <v>4345</v>
      </c>
      <c r="AE1498" t="s">
        <v>3394</v>
      </c>
      <c r="AJ1498" t="s">
        <v>4484</v>
      </c>
      <c r="AK1498" t="s">
        <v>3394</v>
      </c>
      <c r="AL1498" t="s">
        <v>3394</v>
      </c>
      <c r="AM1498" t="s">
        <v>3394</v>
      </c>
      <c r="AN1498" t="s">
        <v>3394</v>
      </c>
      <c r="AO1498" t="s">
        <v>3394</v>
      </c>
      <c r="AP1498" t="s">
        <v>3394</v>
      </c>
      <c r="AQ1498" t="s">
        <v>3394</v>
      </c>
      <c r="AR1498" t="s">
        <v>3394</v>
      </c>
      <c r="AS1498" t="s">
        <v>3394</v>
      </c>
      <c r="AT1498" t="s">
        <v>3394</v>
      </c>
      <c r="AU1498" t="s">
        <v>3394</v>
      </c>
      <c r="AV1498" t="s">
        <v>3394</v>
      </c>
      <c r="AW1498" t="s">
        <v>3394</v>
      </c>
      <c r="AX1498" t="s">
        <v>3394</v>
      </c>
      <c r="AY1498" t="s">
        <v>6054</v>
      </c>
      <c r="AZ1498" t="s">
        <v>3394</v>
      </c>
    </row>
    <row r="1499" spans="1:52" x14ac:dyDescent="0.3">
      <c r="A1499" s="1" t="s">
        <v>180</v>
      </c>
      <c r="B1499" t="s">
        <v>181</v>
      </c>
      <c r="C1499" t="s">
        <v>5924</v>
      </c>
      <c r="D1499" t="s">
        <v>5734</v>
      </c>
      <c r="E1499" t="s">
        <v>182</v>
      </c>
      <c r="F1499" t="s">
        <v>3393</v>
      </c>
      <c r="G1499" t="s">
        <v>3394</v>
      </c>
      <c r="H1499" t="s">
        <v>3393</v>
      </c>
      <c r="I1499" t="s">
        <v>6055</v>
      </c>
      <c r="J1499" t="s">
        <v>3395</v>
      </c>
      <c r="K1499" t="s">
        <v>3394</v>
      </c>
      <c r="L1499" t="s">
        <v>3396</v>
      </c>
      <c r="M1499" t="s">
        <v>9820</v>
      </c>
      <c r="N1499" t="s">
        <v>9820</v>
      </c>
      <c r="O1499" t="s">
        <v>9820</v>
      </c>
      <c r="P1499" t="s">
        <v>9821</v>
      </c>
      <c r="Q1499">
        <v>1</v>
      </c>
      <c r="R1499" t="s">
        <v>5682</v>
      </c>
      <c r="S1499" t="s">
        <v>6056</v>
      </c>
      <c r="U1499" t="s">
        <v>6057</v>
      </c>
      <c r="V1499" t="s">
        <v>6058</v>
      </c>
      <c r="W1499" t="s">
        <v>6059</v>
      </c>
      <c r="X1499" t="s">
        <v>6060</v>
      </c>
      <c r="Y1499" t="s">
        <v>6061</v>
      </c>
      <c r="Z1499" t="s">
        <v>6062</v>
      </c>
      <c r="AA1499" t="s">
        <v>6063</v>
      </c>
      <c r="AB1499" t="s">
        <v>5951</v>
      </c>
      <c r="AC1499" t="s">
        <v>4345</v>
      </c>
      <c r="AE1499" t="s">
        <v>3394</v>
      </c>
      <c r="AK1499" t="s">
        <v>3394</v>
      </c>
      <c r="AM1499" t="s">
        <v>3394</v>
      </c>
      <c r="AN1499" t="s">
        <v>3394</v>
      </c>
      <c r="AO1499" t="s">
        <v>3394</v>
      </c>
      <c r="AP1499" t="s">
        <v>3394</v>
      </c>
      <c r="AQ1499" t="s">
        <v>3394</v>
      </c>
      <c r="AR1499" t="s">
        <v>3394</v>
      </c>
      <c r="AS1499" t="s">
        <v>3394</v>
      </c>
      <c r="AT1499" t="s">
        <v>3394</v>
      </c>
      <c r="AU1499" t="s">
        <v>3394</v>
      </c>
      <c r="AV1499" t="s">
        <v>3394</v>
      </c>
      <c r="AW1499" t="s">
        <v>3394</v>
      </c>
      <c r="AX1499" t="s">
        <v>3394</v>
      </c>
      <c r="AY1499" t="s">
        <v>6064</v>
      </c>
      <c r="AZ1499" t="s">
        <v>3394</v>
      </c>
    </row>
    <row r="1500" spans="1:52" x14ac:dyDescent="0.3">
      <c r="A1500" s="1" t="s">
        <v>205</v>
      </c>
      <c r="B1500" t="s">
        <v>206</v>
      </c>
      <c r="C1500" t="s">
        <v>205</v>
      </c>
      <c r="D1500" t="s">
        <v>55</v>
      </c>
      <c r="E1500" t="s">
        <v>207</v>
      </c>
      <c r="F1500" t="s">
        <v>3393</v>
      </c>
      <c r="G1500" t="s">
        <v>3394</v>
      </c>
      <c r="H1500" t="s">
        <v>3393</v>
      </c>
      <c r="I1500" t="s">
        <v>6065</v>
      </c>
      <c r="J1500" t="s">
        <v>3395</v>
      </c>
      <c r="K1500" t="s">
        <v>3394</v>
      </c>
      <c r="L1500" t="s">
        <v>3396</v>
      </c>
      <c r="M1500" t="s">
        <v>9820</v>
      </c>
      <c r="N1500" t="s">
        <v>9820</v>
      </c>
      <c r="O1500" t="s">
        <v>9820</v>
      </c>
      <c r="P1500" t="s">
        <v>9821</v>
      </c>
      <c r="Q1500">
        <v>1</v>
      </c>
      <c r="R1500" t="s">
        <v>5682</v>
      </c>
      <c r="S1500" t="s">
        <v>6066</v>
      </c>
      <c r="U1500" t="s">
        <v>6067</v>
      </c>
      <c r="V1500" t="s">
        <v>6068</v>
      </c>
      <c r="W1500" t="s">
        <v>6069</v>
      </c>
      <c r="X1500" t="s">
        <v>6070</v>
      </c>
      <c r="Y1500" t="s">
        <v>6071</v>
      </c>
      <c r="Z1500" t="s">
        <v>6072</v>
      </c>
      <c r="AA1500" t="s">
        <v>6073</v>
      </c>
      <c r="AB1500" t="s">
        <v>5951</v>
      </c>
      <c r="AC1500" t="s">
        <v>4345</v>
      </c>
      <c r="AE1500" t="s">
        <v>3394</v>
      </c>
      <c r="AK1500" t="s">
        <v>3394</v>
      </c>
      <c r="AL1500" t="s">
        <v>3394</v>
      </c>
      <c r="AM1500" t="s">
        <v>4195</v>
      </c>
      <c r="AN1500" t="s">
        <v>3394</v>
      </c>
      <c r="AO1500" t="s">
        <v>3394</v>
      </c>
      <c r="AP1500" t="s">
        <v>3394</v>
      </c>
      <c r="AQ1500" t="s">
        <v>3394</v>
      </c>
      <c r="AR1500" t="s">
        <v>4195</v>
      </c>
      <c r="AS1500" t="s">
        <v>3394</v>
      </c>
      <c r="AT1500" t="s">
        <v>3394</v>
      </c>
      <c r="AU1500" t="s">
        <v>3394</v>
      </c>
      <c r="AV1500" t="s">
        <v>3394</v>
      </c>
      <c r="AW1500" t="s">
        <v>3394</v>
      </c>
      <c r="AX1500" t="s">
        <v>3394</v>
      </c>
      <c r="AY1500" t="s">
        <v>6074</v>
      </c>
      <c r="AZ1500" t="s">
        <v>3394</v>
      </c>
    </row>
    <row r="1501" spans="1:52" x14ac:dyDescent="0.3">
      <c r="A1501" s="1" t="s">
        <v>241</v>
      </c>
      <c r="B1501" t="s">
        <v>242</v>
      </c>
      <c r="C1501" t="s">
        <v>5816</v>
      </c>
      <c r="D1501" t="s">
        <v>5817</v>
      </c>
      <c r="E1501" t="s">
        <v>243</v>
      </c>
      <c r="F1501" t="s">
        <v>3393</v>
      </c>
      <c r="G1501" t="s">
        <v>3393</v>
      </c>
      <c r="H1501" t="s">
        <v>3393</v>
      </c>
      <c r="I1501" t="s">
        <v>6075</v>
      </c>
      <c r="J1501" t="s">
        <v>3395</v>
      </c>
      <c r="K1501" t="s">
        <v>3394</v>
      </c>
      <c r="L1501" t="s">
        <v>3396</v>
      </c>
      <c r="M1501" t="s">
        <v>9820</v>
      </c>
      <c r="N1501" t="s">
        <v>9820</v>
      </c>
      <c r="O1501" t="s">
        <v>9820</v>
      </c>
      <c r="P1501" t="s">
        <v>9821</v>
      </c>
      <c r="Q1501">
        <v>1</v>
      </c>
      <c r="R1501" t="s">
        <v>5682</v>
      </c>
      <c r="S1501" t="s">
        <v>6076</v>
      </c>
      <c r="U1501" t="s">
        <v>6077</v>
      </c>
      <c r="V1501" t="s">
        <v>6078</v>
      </c>
      <c r="W1501" t="s">
        <v>6079</v>
      </c>
      <c r="X1501" t="s">
        <v>6080</v>
      </c>
      <c r="Y1501" t="s">
        <v>6081</v>
      </c>
      <c r="Z1501" t="s">
        <v>6082</v>
      </c>
      <c r="AA1501" t="s">
        <v>6083</v>
      </c>
      <c r="AB1501" t="s">
        <v>6084</v>
      </c>
      <c r="AC1501" t="s">
        <v>4345</v>
      </c>
      <c r="AE1501" t="s">
        <v>3394</v>
      </c>
      <c r="AK1501" t="s">
        <v>4195</v>
      </c>
      <c r="AL1501" t="s">
        <v>3394</v>
      </c>
      <c r="AM1501" t="s">
        <v>3394</v>
      </c>
      <c r="AN1501" t="s">
        <v>3394</v>
      </c>
      <c r="AO1501" t="s">
        <v>4195</v>
      </c>
      <c r="AP1501" t="s">
        <v>4195</v>
      </c>
      <c r="AQ1501" t="s">
        <v>4195</v>
      </c>
      <c r="AR1501" t="s">
        <v>4195</v>
      </c>
      <c r="AS1501" t="s">
        <v>3394</v>
      </c>
      <c r="AT1501" t="s">
        <v>3394</v>
      </c>
      <c r="AU1501" t="s">
        <v>4195</v>
      </c>
      <c r="AV1501" t="s">
        <v>3394</v>
      </c>
      <c r="AW1501" t="s">
        <v>3394</v>
      </c>
      <c r="AX1501" t="s">
        <v>3394</v>
      </c>
      <c r="AY1501" t="s">
        <v>6085</v>
      </c>
      <c r="AZ1501" t="s">
        <v>3394</v>
      </c>
    </row>
    <row r="1502" spans="1:52" x14ac:dyDescent="0.3">
      <c r="A1502" s="1" t="s">
        <v>256</v>
      </c>
      <c r="B1502" t="s">
        <v>257</v>
      </c>
      <c r="C1502" t="s">
        <v>277</v>
      </c>
      <c r="D1502" t="s">
        <v>4307</v>
      </c>
      <c r="E1502" t="s">
        <v>258</v>
      </c>
      <c r="F1502" t="s">
        <v>3393</v>
      </c>
      <c r="G1502" t="s">
        <v>3394</v>
      </c>
      <c r="H1502" t="s">
        <v>3393</v>
      </c>
      <c r="I1502" t="s">
        <v>6086</v>
      </c>
      <c r="J1502" t="s">
        <v>3395</v>
      </c>
      <c r="K1502" t="s">
        <v>3394</v>
      </c>
      <c r="L1502" t="s">
        <v>3396</v>
      </c>
      <c r="M1502" t="s">
        <v>9820</v>
      </c>
      <c r="N1502" t="s">
        <v>9820</v>
      </c>
      <c r="O1502" t="s">
        <v>9820</v>
      </c>
      <c r="P1502" t="s">
        <v>9821</v>
      </c>
      <c r="Q1502">
        <v>1</v>
      </c>
      <c r="R1502" t="s">
        <v>5682</v>
      </c>
      <c r="S1502" t="s">
        <v>6087</v>
      </c>
      <c r="AC1502" t="s">
        <v>4345</v>
      </c>
      <c r="AE1502" t="s">
        <v>3394</v>
      </c>
      <c r="AK1502" t="s">
        <v>4195</v>
      </c>
      <c r="AL1502" t="s">
        <v>3394</v>
      </c>
      <c r="AM1502" t="s">
        <v>4195</v>
      </c>
      <c r="AN1502" t="s">
        <v>3394</v>
      </c>
      <c r="AO1502" t="s">
        <v>4195</v>
      </c>
      <c r="AP1502" t="s">
        <v>4195</v>
      </c>
      <c r="AQ1502" t="s">
        <v>4195</v>
      </c>
      <c r="AR1502" t="s">
        <v>4195</v>
      </c>
      <c r="AS1502" t="s">
        <v>3394</v>
      </c>
      <c r="AT1502" t="s">
        <v>3394</v>
      </c>
      <c r="AU1502" t="s">
        <v>3394</v>
      </c>
      <c r="AV1502" t="s">
        <v>4195</v>
      </c>
      <c r="AW1502" t="s">
        <v>3394</v>
      </c>
      <c r="AX1502" t="s">
        <v>3394</v>
      </c>
      <c r="AY1502" t="s">
        <v>6088</v>
      </c>
      <c r="AZ1502" t="s">
        <v>3394</v>
      </c>
    </row>
    <row r="1503" spans="1:52" x14ac:dyDescent="0.3">
      <c r="A1503" s="1" t="s">
        <v>259</v>
      </c>
      <c r="B1503" t="s">
        <v>260</v>
      </c>
      <c r="C1503" t="s">
        <v>277</v>
      </c>
      <c r="D1503" t="s">
        <v>4307</v>
      </c>
      <c r="E1503" t="s">
        <v>261</v>
      </c>
      <c r="F1503" t="s">
        <v>3393</v>
      </c>
      <c r="G1503" t="s">
        <v>3394</v>
      </c>
      <c r="H1503" t="s">
        <v>3393</v>
      </c>
      <c r="I1503" t="s">
        <v>6089</v>
      </c>
      <c r="J1503" t="s">
        <v>3395</v>
      </c>
      <c r="K1503" t="s">
        <v>3394</v>
      </c>
      <c r="L1503" t="s">
        <v>3396</v>
      </c>
      <c r="M1503" t="s">
        <v>9820</v>
      </c>
      <c r="N1503" t="s">
        <v>9820</v>
      </c>
      <c r="O1503" t="s">
        <v>9820</v>
      </c>
      <c r="P1503" t="s">
        <v>9821</v>
      </c>
      <c r="Q1503">
        <v>1</v>
      </c>
      <c r="R1503" t="s">
        <v>5682</v>
      </c>
      <c r="S1503" t="s">
        <v>6090</v>
      </c>
      <c r="AC1503" t="s">
        <v>4345</v>
      </c>
      <c r="AE1503" t="s">
        <v>3394</v>
      </c>
      <c r="AK1503" t="s">
        <v>4195</v>
      </c>
      <c r="AL1503" t="s">
        <v>3394</v>
      </c>
      <c r="AM1503" t="s">
        <v>4195</v>
      </c>
      <c r="AN1503" t="s">
        <v>3394</v>
      </c>
      <c r="AO1503" t="s">
        <v>4195</v>
      </c>
      <c r="AP1503" t="s">
        <v>4195</v>
      </c>
      <c r="AQ1503" t="s">
        <v>4195</v>
      </c>
      <c r="AR1503" t="s">
        <v>4195</v>
      </c>
      <c r="AS1503" t="s">
        <v>3394</v>
      </c>
      <c r="AT1503" t="s">
        <v>3394</v>
      </c>
      <c r="AU1503" t="s">
        <v>3394</v>
      </c>
      <c r="AV1503" t="s">
        <v>4195</v>
      </c>
      <c r="AW1503" t="s">
        <v>3394</v>
      </c>
      <c r="AX1503" t="s">
        <v>3394</v>
      </c>
      <c r="AY1503" t="s">
        <v>6091</v>
      </c>
      <c r="AZ1503" t="s">
        <v>3394</v>
      </c>
    </row>
    <row r="1504" spans="1:52" x14ac:dyDescent="0.3">
      <c r="A1504" s="1" t="s">
        <v>262</v>
      </c>
      <c r="B1504" t="s">
        <v>263</v>
      </c>
      <c r="C1504" t="s">
        <v>277</v>
      </c>
      <c r="D1504" t="s">
        <v>4307</v>
      </c>
      <c r="E1504" t="s">
        <v>264</v>
      </c>
      <c r="F1504" t="s">
        <v>3393</v>
      </c>
      <c r="G1504" t="s">
        <v>3394</v>
      </c>
      <c r="H1504" t="s">
        <v>3393</v>
      </c>
      <c r="I1504" t="s">
        <v>6092</v>
      </c>
      <c r="J1504" t="s">
        <v>3395</v>
      </c>
      <c r="K1504" t="s">
        <v>3394</v>
      </c>
      <c r="L1504" t="s">
        <v>3396</v>
      </c>
      <c r="M1504" t="s">
        <v>9820</v>
      </c>
      <c r="N1504" t="s">
        <v>9820</v>
      </c>
      <c r="O1504" t="s">
        <v>9820</v>
      </c>
      <c r="P1504" t="s">
        <v>9821</v>
      </c>
      <c r="Q1504">
        <v>1</v>
      </c>
      <c r="R1504" t="s">
        <v>5682</v>
      </c>
      <c r="S1504" t="s">
        <v>6093</v>
      </c>
      <c r="AC1504" t="s">
        <v>4345</v>
      </c>
      <c r="AE1504" t="s">
        <v>3394</v>
      </c>
      <c r="AK1504" t="s">
        <v>4195</v>
      </c>
      <c r="AL1504" t="s">
        <v>3394</v>
      </c>
      <c r="AM1504" t="s">
        <v>4195</v>
      </c>
      <c r="AN1504" t="s">
        <v>3394</v>
      </c>
      <c r="AO1504" t="s">
        <v>4195</v>
      </c>
      <c r="AP1504" t="s">
        <v>4195</v>
      </c>
      <c r="AQ1504" t="s">
        <v>4195</v>
      </c>
      <c r="AR1504" t="s">
        <v>4195</v>
      </c>
      <c r="AS1504" t="s">
        <v>3394</v>
      </c>
      <c r="AT1504" t="s">
        <v>3394</v>
      </c>
      <c r="AU1504" t="s">
        <v>3394</v>
      </c>
      <c r="AV1504" t="s">
        <v>4195</v>
      </c>
      <c r="AW1504" t="s">
        <v>3394</v>
      </c>
      <c r="AX1504" t="s">
        <v>3394</v>
      </c>
      <c r="AY1504" t="s">
        <v>6094</v>
      </c>
      <c r="AZ1504" t="s">
        <v>3394</v>
      </c>
    </row>
    <row r="1505" spans="1:52" x14ac:dyDescent="0.3">
      <c r="A1505" s="1" t="s">
        <v>265</v>
      </c>
      <c r="B1505" t="s">
        <v>266</v>
      </c>
      <c r="C1505" t="s">
        <v>277</v>
      </c>
      <c r="D1505" t="s">
        <v>4307</v>
      </c>
      <c r="E1505" t="s">
        <v>267</v>
      </c>
      <c r="F1505" t="s">
        <v>3393</v>
      </c>
      <c r="G1505" t="s">
        <v>3394</v>
      </c>
      <c r="H1505" t="s">
        <v>3393</v>
      </c>
      <c r="I1505" t="s">
        <v>6095</v>
      </c>
      <c r="J1505" t="s">
        <v>3395</v>
      </c>
      <c r="K1505" t="s">
        <v>3394</v>
      </c>
      <c r="L1505" t="s">
        <v>3396</v>
      </c>
      <c r="M1505" t="s">
        <v>9820</v>
      </c>
      <c r="N1505" t="s">
        <v>9820</v>
      </c>
      <c r="O1505" t="s">
        <v>9820</v>
      </c>
      <c r="P1505" t="s">
        <v>9821</v>
      </c>
      <c r="Q1505">
        <v>1</v>
      </c>
      <c r="R1505" t="s">
        <v>5682</v>
      </c>
      <c r="S1505" t="s">
        <v>6096</v>
      </c>
      <c r="AC1505" t="s">
        <v>4345</v>
      </c>
      <c r="AE1505" t="s">
        <v>3394</v>
      </c>
      <c r="AK1505" t="s">
        <v>4195</v>
      </c>
      <c r="AL1505" t="s">
        <v>3394</v>
      </c>
      <c r="AM1505" t="s">
        <v>4195</v>
      </c>
      <c r="AN1505" t="s">
        <v>3394</v>
      </c>
      <c r="AO1505" t="s">
        <v>4195</v>
      </c>
      <c r="AP1505" t="s">
        <v>4195</v>
      </c>
      <c r="AQ1505" t="s">
        <v>4195</v>
      </c>
      <c r="AR1505" t="s">
        <v>4195</v>
      </c>
      <c r="AS1505" t="s">
        <v>3394</v>
      </c>
      <c r="AT1505" t="s">
        <v>3394</v>
      </c>
      <c r="AU1505" t="s">
        <v>3394</v>
      </c>
      <c r="AV1505" t="s">
        <v>4195</v>
      </c>
      <c r="AW1505" t="s">
        <v>3394</v>
      </c>
      <c r="AX1505" t="s">
        <v>3394</v>
      </c>
      <c r="AY1505" t="s">
        <v>6097</v>
      </c>
      <c r="AZ1505" t="s">
        <v>3394</v>
      </c>
    </row>
    <row r="1506" spans="1:52" x14ac:dyDescent="0.3">
      <c r="A1506" s="1" t="s">
        <v>268</v>
      </c>
      <c r="B1506" t="s">
        <v>269</v>
      </c>
      <c r="C1506" t="s">
        <v>277</v>
      </c>
      <c r="D1506" t="s">
        <v>4307</v>
      </c>
      <c r="E1506" t="s">
        <v>270</v>
      </c>
      <c r="F1506" t="s">
        <v>3393</v>
      </c>
      <c r="G1506" t="s">
        <v>3394</v>
      </c>
      <c r="H1506" t="s">
        <v>3393</v>
      </c>
      <c r="I1506" t="s">
        <v>6098</v>
      </c>
      <c r="J1506" t="s">
        <v>3395</v>
      </c>
      <c r="K1506" t="s">
        <v>3394</v>
      </c>
      <c r="L1506" t="s">
        <v>3396</v>
      </c>
      <c r="M1506" t="s">
        <v>9820</v>
      </c>
      <c r="N1506" t="s">
        <v>9820</v>
      </c>
      <c r="O1506" t="s">
        <v>9820</v>
      </c>
      <c r="P1506" t="s">
        <v>9821</v>
      </c>
      <c r="Q1506">
        <v>1</v>
      </c>
      <c r="R1506" t="s">
        <v>5682</v>
      </c>
      <c r="S1506" t="s">
        <v>6099</v>
      </c>
      <c r="AC1506" t="s">
        <v>4345</v>
      </c>
      <c r="AE1506" t="s">
        <v>3394</v>
      </c>
      <c r="AK1506" t="s">
        <v>4195</v>
      </c>
      <c r="AL1506" t="s">
        <v>3394</v>
      </c>
      <c r="AM1506" t="s">
        <v>4195</v>
      </c>
      <c r="AN1506" t="s">
        <v>3394</v>
      </c>
      <c r="AO1506" t="s">
        <v>4195</v>
      </c>
      <c r="AP1506" t="s">
        <v>4195</v>
      </c>
      <c r="AQ1506" t="s">
        <v>4195</v>
      </c>
      <c r="AR1506" t="s">
        <v>4195</v>
      </c>
      <c r="AS1506" t="s">
        <v>3394</v>
      </c>
      <c r="AT1506" t="s">
        <v>3394</v>
      </c>
      <c r="AU1506" t="s">
        <v>3394</v>
      </c>
      <c r="AV1506" t="s">
        <v>4195</v>
      </c>
      <c r="AW1506" t="s">
        <v>3394</v>
      </c>
      <c r="AX1506" t="s">
        <v>3394</v>
      </c>
      <c r="AY1506" t="s">
        <v>6100</v>
      </c>
      <c r="AZ1506" t="s">
        <v>3394</v>
      </c>
    </row>
    <row r="1507" spans="1:52" x14ac:dyDescent="0.3">
      <c r="A1507" s="1" t="s">
        <v>271</v>
      </c>
      <c r="B1507" t="s">
        <v>272</v>
      </c>
      <c r="C1507" t="s">
        <v>277</v>
      </c>
      <c r="D1507" t="s">
        <v>4307</v>
      </c>
      <c r="E1507" t="s">
        <v>273</v>
      </c>
      <c r="F1507" t="s">
        <v>3393</v>
      </c>
      <c r="G1507" t="s">
        <v>3394</v>
      </c>
      <c r="H1507" t="s">
        <v>3393</v>
      </c>
      <c r="I1507" t="s">
        <v>6101</v>
      </c>
      <c r="J1507" t="s">
        <v>3395</v>
      </c>
      <c r="K1507" t="s">
        <v>3394</v>
      </c>
      <c r="L1507" t="s">
        <v>3396</v>
      </c>
      <c r="M1507" t="s">
        <v>9820</v>
      </c>
      <c r="N1507" t="s">
        <v>9820</v>
      </c>
      <c r="O1507" t="s">
        <v>9820</v>
      </c>
      <c r="P1507" t="s">
        <v>9821</v>
      </c>
      <c r="Q1507">
        <v>1</v>
      </c>
      <c r="R1507" t="s">
        <v>5682</v>
      </c>
      <c r="S1507" t="s">
        <v>6102</v>
      </c>
      <c r="AC1507" t="s">
        <v>4345</v>
      </c>
      <c r="AE1507" t="s">
        <v>3394</v>
      </c>
      <c r="AK1507" t="s">
        <v>4195</v>
      </c>
      <c r="AL1507" t="s">
        <v>3394</v>
      </c>
      <c r="AM1507" t="s">
        <v>4195</v>
      </c>
      <c r="AN1507" t="s">
        <v>3394</v>
      </c>
      <c r="AO1507" t="s">
        <v>4195</v>
      </c>
      <c r="AP1507" t="s">
        <v>4195</v>
      </c>
      <c r="AQ1507" t="s">
        <v>4195</v>
      </c>
      <c r="AR1507" t="s">
        <v>4195</v>
      </c>
      <c r="AS1507" t="s">
        <v>3394</v>
      </c>
      <c r="AT1507" t="s">
        <v>3394</v>
      </c>
      <c r="AU1507" t="s">
        <v>3394</v>
      </c>
      <c r="AV1507" t="s">
        <v>4195</v>
      </c>
      <c r="AW1507" t="s">
        <v>3394</v>
      </c>
      <c r="AX1507" t="s">
        <v>3394</v>
      </c>
      <c r="AY1507" t="s">
        <v>6103</v>
      </c>
      <c r="AZ1507" t="s">
        <v>3394</v>
      </c>
    </row>
    <row r="1508" spans="1:52" x14ac:dyDescent="0.3">
      <c r="A1508" s="1" t="s">
        <v>280</v>
      </c>
      <c r="B1508" t="s">
        <v>281</v>
      </c>
      <c r="C1508" t="s">
        <v>277</v>
      </c>
      <c r="D1508" t="s">
        <v>4307</v>
      </c>
      <c r="E1508" t="s">
        <v>282</v>
      </c>
      <c r="F1508" t="s">
        <v>3393</v>
      </c>
      <c r="G1508" t="s">
        <v>3394</v>
      </c>
      <c r="H1508" t="s">
        <v>3393</v>
      </c>
      <c r="I1508" t="s">
        <v>6104</v>
      </c>
      <c r="J1508" t="s">
        <v>3395</v>
      </c>
      <c r="K1508" t="s">
        <v>3394</v>
      </c>
      <c r="L1508" t="s">
        <v>3396</v>
      </c>
      <c r="M1508" t="s">
        <v>9820</v>
      </c>
      <c r="N1508" t="s">
        <v>9820</v>
      </c>
      <c r="O1508" t="s">
        <v>9820</v>
      </c>
      <c r="P1508" t="s">
        <v>9821</v>
      </c>
      <c r="Q1508">
        <v>1</v>
      </c>
      <c r="R1508" t="s">
        <v>5682</v>
      </c>
      <c r="S1508" t="s">
        <v>6105</v>
      </c>
      <c r="AC1508" t="s">
        <v>4345</v>
      </c>
      <c r="AE1508" t="s">
        <v>3394</v>
      </c>
      <c r="AK1508" t="s">
        <v>4195</v>
      </c>
      <c r="AL1508" t="s">
        <v>3394</v>
      </c>
      <c r="AM1508" t="s">
        <v>4195</v>
      </c>
      <c r="AN1508" t="s">
        <v>3394</v>
      </c>
      <c r="AO1508" t="s">
        <v>4195</v>
      </c>
      <c r="AP1508" t="s">
        <v>4195</v>
      </c>
      <c r="AQ1508" t="s">
        <v>4195</v>
      </c>
      <c r="AR1508" t="s">
        <v>4195</v>
      </c>
      <c r="AS1508" t="s">
        <v>3394</v>
      </c>
      <c r="AT1508" t="s">
        <v>3394</v>
      </c>
      <c r="AU1508" t="s">
        <v>3394</v>
      </c>
      <c r="AV1508" t="s">
        <v>4195</v>
      </c>
      <c r="AW1508" t="s">
        <v>3394</v>
      </c>
      <c r="AX1508" t="s">
        <v>3394</v>
      </c>
      <c r="AY1508" t="s">
        <v>6106</v>
      </c>
      <c r="AZ1508" t="s">
        <v>3394</v>
      </c>
    </row>
    <row r="1509" spans="1:52" x14ac:dyDescent="0.3">
      <c r="A1509" s="1" t="s">
        <v>298</v>
      </c>
      <c r="B1509" t="s">
        <v>299</v>
      </c>
      <c r="C1509" t="s">
        <v>277</v>
      </c>
      <c r="D1509" t="s">
        <v>4307</v>
      </c>
      <c r="E1509" t="s">
        <v>300</v>
      </c>
      <c r="F1509" t="s">
        <v>3393</v>
      </c>
      <c r="G1509" t="s">
        <v>3393</v>
      </c>
      <c r="H1509" t="s">
        <v>3393</v>
      </c>
      <c r="I1509" t="s">
        <v>6107</v>
      </c>
      <c r="J1509" t="s">
        <v>3395</v>
      </c>
      <c r="K1509" t="s">
        <v>3394</v>
      </c>
      <c r="L1509" t="s">
        <v>3396</v>
      </c>
      <c r="M1509" t="s">
        <v>9820</v>
      </c>
      <c r="N1509" t="s">
        <v>9820</v>
      </c>
      <c r="O1509" t="s">
        <v>9820</v>
      </c>
      <c r="P1509" t="s">
        <v>9821</v>
      </c>
      <c r="Q1509">
        <v>1</v>
      </c>
      <c r="R1509" t="s">
        <v>5671</v>
      </c>
      <c r="S1509" t="s">
        <v>6108</v>
      </c>
      <c r="U1509" t="s">
        <v>6109</v>
      </c>
      <c r="V1509" t="s">
        <v>6110</v>
      </c>
      <c r="W1509" t="s">
        <v>6111</v>
      </c>
      <c r="X1509" t="s">
        <v>6112</v>
      </c>
      <c r="Y1509" t="s">
        <v>6113</v>
      </c>
      <c r="Z1509" t="s">
        <v>6114</v>
      </c>
      <c r="AA1509" t="s">
        <v>6115</v>
      </c>
      <c r="AB1509" t="s">
        <v>6116</v>
      </c>
      <c r="AC1509" t="s">
        <v>4345</v>
      </c>
      <c r="AE1509" t="s">
        <v>3394</v>
      </c>
      <c r="AK1509" t="s">
        <v>3394</v>
      </c>
      <c r="AL1509" t="s">
        <v>3394</v>
      </c>
      <c r="AM1509" t="s">
        <v>3394</v>
      </c>
      <c r="AN1509" t="s">
        <v>3394</v>
      </c>
      <c r="AO1509" t="s">
        <v>3394</v>
      </c>
      <c r="AP1509" t="s">
        <v>4195</v>
      </c>
      <c r="AQ1509" t="s">
        <v>4195</v>
      </c>
      <c r="AR1509" t="s">
        <v>4195</v>
      </c>
      <c r="AS1509" t="s">
        <v>3394</v>
      </c>
      <c r="AT1509" t="s">
        <v>3394</v>
      </c>
      <c r="AU1509" t="s">
        <v>3394</v>
      </c>
      <c r="AV1509" t="s">
        <v>3394</v>
      </c>
      <c r="AW1509" t="s">
        <v>3394</v>
      </c>
      <c r="AX1509" t="s">
        <v>3394</v>
      </c>
      <c r="AY1509" t="s">
        <v>6117</v>
      </c>
      <c r="AZ1509" t="s">
        <v>3394</v>
      </c>
    </row>
    <row r="1510" spans="1:52" x14ac:dyDescent="0.3">
      <c r="A1510" s="1" t="s">
        <v>361</v>
      </c>
      <c r="B1510" t="s">
        <v>362</v>
      </c>
      <c r="C1510" t="s">
        <v>4891</v>
      </c>
      <c r="D1510" t="s">
        <v>4892</v>
      </c>
      <c r="E1510" t="s">
        <v>363</v>
      </c>
      <c r="F1510" t="s">
        <v>3394</v>
      </c>
      <c r="G1510" t="s">
        <v>3393</v>
      </c>
      <c r="H1510" t="s">
        <v>3393</v>
      </c>
      <c r="I1510" t="s">
        <v>6118</v>
      </c>
      <c r="J1510" t="s">
        <v>3395</v>
      </c>
      <c r="K1510" t="s">
        <v>3394</v>
      </c>
      <c r="L1510" t="s">
        <v>3396</v>
      </c>
      <c r="M1510" t="s">
        <v>9820</v>
      </c>
      <c r="N1510" t="s">
        <v>9820</v>
      </c>
      <c r="O1510" t="s">
        <v>9820</v>
      </c>
      <c r="P1510" t="s">
        <v>9821</v>
      </c>
      <c r="Q1510">
        <v>1</v>
      </c>
      <c r="R1510" t="s">
        <v>5633</v>
      </c>
      <c r="S1510" t="s">
        <v>6119</v>
      </c>
      <c r="AC1510" t="s">
        <v>4345</v>
      </c>
      <c r="AE1510" t="s">
        <v>3394</v>
      </c>
      <c r="AK1510" t="s">
        <v>3394</v>
      </c>
      <c r="AM1510" t="s">
        <v>3394</v>
      </c>
      <c r="AN1510" t="s">
        <v>3394</v>
      </c>
      <c r="AO1510" t="s">
        <v>3394</v>
      </c>
      <c r="AP1510" t="s">
        <v>3394</v>
      </c>
      <c r="AQ1510" t="s">
        <v>3394</v>
      </c>
      <c r="AR1510" t="s">
        <v>3394</v>
      </c>
      <c r="AS1510" t="s">
        <v>3394</v>
      </c>
      <c r="AT1510" t="s">
        <v>3394</v>
      </c>
      <c r="AU1510" t="s">
        <v>3394</v>
      </c>
      <c r="AV1510" t="s">
        <v>3394</v>
      </c>
      <c r="AW1510" t="s">
        <v>3394</v>
      </c>
      <c r="AX1510" t="s">
        <v>3394</v>
      </c>
      <c r="AY1510" t="s">
        <v>6120</v>
      </c>
      <c r="AZ1510" t="s">
        <v>3394</v>
      </c>
    </row>
    <row r="1511" spans="1:52" x14ac:dyDescent="0.3">
      <c r="A1511" s="1" t="s">
        <v>367</v>
      </c>
      <c r="B1511" t="s">
        <v>368</v>
      </c>
      <c r="C1511" t="s">
        <v>4891</v>
      </c>
      <c r="D1511" t="s">
        <v>4892</v>
      </c>
      <c r="E1511" t="s">
        <v>369</v>
      </c>
      <c r="F1511" t="s">
        <v>3394</v>
      </c>
      <c r="G1511" t="s">
        <v>3393</v>
      </c>
      <c r="H1511" t="s">
        <v>3393</v>
      </c>
      <c r="I1511" t="s">
        <v>6121</v>
      </c>
      <c r="J1511" t="s">
        <v>3395</v>
      </c>
      <c r="K1511" t="s">
        <v>3394</v>
      </c>
      <c r="L1511" t="s">
        <v>3396</v>
      </c>
      <c r="M1511" t="s">
        <v>9820</v>
      </c>
      <c r="N1511" t="s">
        <v>9820</v>
      </c>
      <c r="O1511" t="s">
        <v>9820</v>
      </c>
      <c r="P1511" t="s">
        <v>9821</v>
      </c>
      <c r="Q1511">
        <v>1</v>
      </c>
      <c r="R1511" t="s">
        <v>5633</v>
      </c>
      <c r="S1511" t="s">
        <v>6122</v>
      </c>
      <c r="AC1511" t="s">
        <v>4345</v>
      </c>
      <c r="AE1511" t="s">
        <v>3394</v>
      </c>
      <c r="AK1511" t="s">
        <v>3394</v>
      </c>
      <c r="AM1511" t="s">
        <v>3394</v>
      </c>
      <c r="AN1511" t="s">
        <v>3394</v>
      </c>
      <c r="AO1511" t="s">
        <v>3394</v>
      </c>
      <c r="AP1511" t="s">
        <v>3394</v>
      </c>
      <c r="AQ1511" t="s">
        <v>3394</v>
      </c>
      <c r="AR1511" t="s">
        <v>3394</v>
      </c>
      <c r="AS1511" t="s">
        <v>3394</v>
      </c>
      <c r="AT1511" t="s">
        <v>3394</v>
      </c>
      <c r="AU1511" t="s">
        <v>3394</v>
      </c>
      <c r="AV1511" t="s">
        <v>3394</v>
      </c>
      <c r="AW1511" t="s">
        <v>3394</v>
      </c>
      <c r="AX1511" t="s">
        <v>3394</v>
      </c>
      <c r="AY1511" t="s">
        <v>6123</v>
      </c>
      <c r="AZ1511" t="s">
        <v>3394</v>
      </c>
    </row>
    <row r="1512" spans="1:52" x14ac:dyDescent="0.3">
      <c r="A1512" s="1" t="s">
        <v>380</v>
      </c>
      <c r="B1512" t="s">
        <v>381</v>
      </c>
      <c r="C1512" t="s">
        <v>4987</v>
      </c>
      <c r="D1512" t="s">
        <v>4988</v>
      </c>
      <c r="E1512" t="s">
        <v>382</v>
      </c>
      <c r="F1512" t="s">
        <v>3394</v>
      </c>
      <c r="G1512" t="s">
        <v>3393</v>
      </c>
      <c r="H1512" t="s">
        <v>3393</v>
      </c>
      <c r="I1512" t="s">
        <v>6124</v>
      </c>
      <c r="J1512" t="s">
        <v>3395</v>
      </c>
      <c r="K1512" t="s">
        <v>3394</v>
      </c>
      <c r="L1512" t="s">
        <v>3396</v>
      </c>
      <c r="M1512" t="s">
        <v>9820</v>
      </c>
      <c r="N1512" t="s">
        <v>9820</v>
      </c>
      <c r="O1512" t="s">
        <v>9820</v>
      </c>
      <c r="P1512" t="s">
        <v>9821</v>
      </c>
      <c r="Q1512">
        <v>1</v>
      </c>
      <c r="R1512" t="s">
        <v>5633</v>
      </c>
      <c r="S1512" t="s">
        <v>6125</v>
      </c>
      <c r="U1512" t="s">
        <v>6126</v>
      </c>
      <c r="V1512" t="s">
        <v>6127</v>
      </c>
      <c r="W1512" t="s">
        <v>6128</v>
      </c>
      <c r="X1512" t="s">
        <v>6129</v>
      </c>
      <c r="Y1512" t="s">
        <v>6130</v>
      </c>
      <c r="Z1512" t="s">
        <v>6131</v>
      </c>
      <c r="AA1512" t="s">
        <v>6132</v>
      </c>
      <c r="AB1512" t="s">
        <v>5951</v>
      </c>
      <c r="AC1512" t="s">
        <v>4345</v>
      </c>
      <c r="AE1512" t="s">
        <v>3394</v>
      </c>
      <c r="AK1512" t="s">
        <v>3394</v>
      </c>
      <c r="AL1512" t="s">
        <v>3394</v>
      </c>
      <c r="AM1512" t="s">
        <v>4195</v>
      </c>
      <c r="AN1512" t="s">
        <v>3394</v>
      </c>
      <c r="AO1512" t="s">
        <v>4195</v>
      </c>
      <c r="AP1512" t="s">
        <v>4195</v>
      </c>
      <c r="AQ1512" t="s">
        <v>4195</v>
      </c>
      <c r="AR1512" t="s">
        <v>4195</v>
      </c>
      <c r="AS1512" t="s">
        <v>3394</v>
      </c>
      <c r="AT1512" t="s">
        <v>3394</v>
      </c>
      <c r="AU1512" t="s">
        <v>4195</v>
      </c>
      <c r="AV1512" t="s">
        <v>3394</v>
      </c>
      <c r="AW1512" t="s">
        <v>3394</v>
      </c>
      <c r="AX1512" t="s">
        <v>3394</v>
      </c>
      <c r="AY1512" t="s">
        <v>6133</v>
      </c>
      <c r="AZ1512" t="s">
        <v>3394</v>
      </c>
    </row>
    <row r="1513" spans="1:52" x14ac:dyDescent="0.3">
      <c r="A1513" s="1" t="s">
        <v>486</v>
      </c>
      <c r="B1513" t="s">
        <v>487</v>
      </c>
      <c r="C1513" t="s">
        <v>310</v>
      </c>
      <c r="D1513" t="s">
        <v>4636</v>
      </c>
      <c r="E1513" t="s">
        <v>488</v>
      </c>
      <c r="F1513" t="s">
        <v>3394</v>
      </c>
      <c r="G1513" t="s">
        <v>3393</v>
      </c>
      <c r="H1513" t="s">
        <v>3393</v>
      </c>
      <c r="I1513" t="s">
        <v>6134</v>
      </c>
      <c r="J1513" t="s">
        <v>3395</v>
      </c>
      <c r="K1513" t="s">
        <v>3394</v>
      </c>
      <c r="L1513" t="s">
        <v>3396</v>
      </c>
      <c r="M1513" t="s">
        <v>9820</v>
      </c>
      <c r="N1513" t="s">
        <v>9820</v>
      </c>
      <c r="O1513" t="s">
        <v>9820</v>
      </c>
      <c r="P1513" t="s">
        <v>9821</v>
      </c>
      <c r="Q1513">
        <v>1</v>
      </c>
      <c r="R1513" t="s">
        <v>5961</v>
      </c>
      <c r="S1513" t="s">
        <v>6135</v>
      </c>
      <c r="U1513" t="s">
        <v>6136</v>
      </c>
      <c r="V1513" t="s">
        <v>6137</v>
      </c>
      <c r="W1513" t="s">
        <v>6138</v>
      </c>
      <c r="Y1513" t="s">
        <v>6139</v>
      </c>
      <c r="Z1513" t="s">
        <v>6140</v>
      </c>
      <c r="AA1513" t="s">
        <v>6141</v>
      </c>
      <c r="AC1513" t="s">
        <v>4345</v>
      </c>
      <c r="AE1513" t="s">
        <v>3394</v>
      </c>
      <c r="AK1513" t="s">
        <v>3394</v>
      </c>
      <c r="AL1513" t="s">
        <v>3394</v>
      </c>
      <c r="AM1513" t="s">
        <v>3394</v>
      </c>
      <c r="AN1513" t="s">
        <v>3394</v>
      </c>
      <c r="AO1513" t="s">
        <v>3394</v>
      </c>
      <c r="AP1513" t="s">
        <v>3394</v>
      </c>
      <c r="AQ1513" t="s">
        <v>3394</v>
      </c>
      <c r="AR1513" t="s">
        <v>4195</v>
      </c>
      <c r="AS1513" t="s">
        <v>3394</v>
      </c>
      <c r="AT1513" t="s">
        <v>3394</v>
      </c>
      <c r="AU1513" t="s">
        <v>3394</v>
      </c>
      <c r="AV1513" t="s">
        <v>3394</v>
      </c>
      <c r="AW1513" t="s">
        <v>3394</v>
      </c>
      <c r="AX1513" t="s">
        <v>3394</v>
      </c>
      <c r="AY1513" t="s">
        <v>6142</v>
      </c>
      <c r="AZ1513" t="s">
        <v>3394</v>
      </c>
    </row>
    <row r="1514" spans="1:52" x14ac:dyDescent="0.3">
      <c r="A1514" s="1" t="s">
        <v>1053</v>
      </c>
      <c r="B1514" t="s">
        <v>1054</v>
      </c>
      <c r="C1514" t="s">
        <v>5816</v>
      </c>
      <c r="D1514" t="s">
        <v>5817</v>
      </c>
      <c r="E1514" t="s">
        <v>1055</v>
      </c>
      <c r="F1514" t="s">
        <v>3393</v>
      </c>
      <c r="G1514" t="s">
        <v>3394</v>
      </c>
      <c r="H1514" t="s">
        <v>3393</v>
      </c>
      <c r="I1514" t="s">
        <v>6152</v>
      </c>
      <c r="J1514" t="s">
        <v>3395</v>
      </c>
      <c r="K1514" t="s">
        <v>3394</v>
      </c>
      <c r="L1514" t="s">
        <v>3396</v>
      </c>
      <c r="M1514" t="s">
        <v>9820</v>
      </c>
      <c r="N1514" t="s">
        <v>9820</v>
      </c>
      <c r="O1514" t="s">
        <v>9820</v>
      </c>
      <c r="P1514" t="s">
        <v>9821</v>
      </c>
      <c r="Q1514">
        <v>1</v>
      </c>
      <c r="R1514" t="s">
        <v>5682</v>
      </c>
      <c r="S1514" t="s">
        <v>6153</v>
      </c>
      <c r="U1514" t="s">
        <v>6154</v>
      </c>
      <c r="V1514" t="s">
        <v>6155</v>
      </c>
      <c r="W1514" t="s">
        <v>6156</v>
      </c>
      <c r="X1514" t="s">
        <v>6157</v>
      </c>
      <c r="Y1514" t="s">
        <v>6158</v>
      </c>
      <c r="Z1514" t="s">
        <v>6159</v>
      </c>
      <c r="AA1514" t="s">
        <v>6160</v>
      </c>
      <c r="AB1514" t="s">
        <v>6161</v>
      </c>
      <c r="AC1514" t="s">
        <v>4345</v>
      </c>
      <c r="AE1514" t="s">
        <v>3394</v>
      </c>
      <c r="AK1514" t="s">
        <v>4195</v>
      </c>
      <c r="AL1514" t="s">
        <v>3394</v>
      </c>
      <c r="AM1514" t="s">
        <v>4195</v>
      </c>
      <c r="AN1514" t="s">
        <v>3394</v>
      </c>
      <c r="AO1514" t="s">
        <v>4195</v>
      </c>
      <c r="AP1514" t="s">
        <v>4195</v>
      </c>
      <c r="AQ1514" t="s">
        <v>4195</v>
      </c>
      <c r="AR1514" t="s">
        <v>4195</v>
      </c>
      <c r="AS1514" t="s">
        <v>3394</v>
      </c>
      <c r="AT1514" t="s">
        <v>3394</v>
      </c>
      <c r="AU1514" t="s">
        <v>4195</v>
      </c>
      <c r="AV1514" t="s">
        <v>4195</v>
      </c>
      <c r="AW1514" t="s">
        <v>3394</v>
      </c>
      <c r="AX1514" t="s">
        <v>3394</v>
      </c>
      <c r="AY1514" t="s">
        <v>6162</v>
      </c>
      <c r="AZ1514" t="s">
        <v>3394</v>
      </c>
    </row>
    <row r="1515" spans="1:52" x14ac:dyDescent="0.3">
      <c r="A1515" s="1" t="s">
        <v>1179</v>
      </c>
      <c r="B1515" t="s">
        <v>1180</v>
      </c>
      <c r="C1515" t="s">
        <v>5816</v>
      </c>
      <c r="D1515" t="s">
        <v>5817</v>
      </c>
      <c r="E1515" t="s">
        <v>1181</v>
      </c>
      <c r="F1515" t="s">
        <v>3393</v>
      </c>
      <c r="G1515" t="s">
        <v>3394</v>
      </c>
      <c r="H1515" t="s">
        <v>3393</v>
      </c>
      <c r="I1515" t="s">
        <v>6163</v>
      </c>
      <c r="J1515" t="s">
        <v>3395</v>
      </c>
      <c r="K1515" t="s">
        <v>3394</v>
      </c>
      <c r="L1515" t="s">
        <v>3396</v>
      </c>
      <c r="M1515" t="s">
        <v>9820</v>
      </c>
      <c r="N1515" t="s">
        <v>9820</v>
      </c>
      <c r="O1515" t="s">
        <v>9820</v>
      </c>
      <c r="P1515" t="s">
        <v>9821</v>
      </c>
      <c r="Q1515">
        <v>1</v>
      </c>
      <c r="R1515" t="s">
        <v>3397</v>
      </c>
      <c r="S1515" t="s">
        <v>6164</v>
      </c>
      <c r="U1515" t="s">
        <v>6165</v>
      </c>
      <c r="V1515" t="s">
        <v>6166</v>
      </c>
      <c r="W1515" t="s">
        <v>6167</v>
      </c>
      <c r="X1515" t="s">
        <v>6168</v>
      </c>
      <c r="Y1515" t="s">
        <v>6130</v>
      </c>
      <c r="Z1515" t="s">
        <v>6131</v>
      </c>
      <c r="AA1515" t="s">
        <v>6169</v>
      </c>
      <c r="AB1515" t="s">
        <v>6170</v>
      </c>
      <c r="AC1515" t="s">
        <v>4345</v>
      </c>
      <c r="AE1515" t="s">
        <v>3394</v>
      </c>
      <c r="AK1515" t="s">
        <v>4195</v>
      </c>
      <c r="AL1515" t="s">
        <v>3394</v>
      </c>
      <c r="AM1515" t="s">
        <v>4195</v>
      </c>
      <c r="AN1515" t="s">
        <v>3394</v>
      </c>
      <c r="AO1515" t="s">
        <v>4195</v>
      </c>
      <c r="AP1515" t="s">
        <v>4195</v>
      </c>
      <c r="AQ1515" t="s">
        <v>4195</v>
      </c>
      <c r="AR1515" t="s">
        <v>4195</v>
      </c>
      <c r="AS1515" t="s">
        <v>3394</v>
      </c>
      <c r="AT1515" t="s">
        <v>3394</v>
      </c>
      <c r="AU1515" t="s">
        <v>3394</v>
      </c>
      <c r="AV1515" t="s">
        <v>4195</v>
      </c>
      <c r="AW1515" t="s">
        <v>3394</v>
      </c>
      <c r="AX1515" t="s">
        <v>3394</v>
      </c>
      <c r="AY1515" t="s">
        <v>6171</v>
      </c>
      <c r="AZ1515" t="s">
        <v>3394</v>
      </c>
    </row>
    <row r="1516" spans="1:52" x14ac:dyDescent="0.3">
      <c r="A1516" s="1" t="s">
        <v>1873</v>
      </c>
      <c r="B1516" t="s">
        <v>1874</v>
      </c>
      <c r="C1516" t="s">
        <v>205</v>
      </c>
      <c r="D1516" t="s">
        <v>55</v>
      </c>
      <c r="E1516" t="s">
        <v>1875</v>
      </c>
      <c r="F1516" t="s">
        <v>3393</v>
      </c>
      <c r="G1516" t="s">
        <v>3393</v>
      </c>
      <c r="H1516" t="s">
        <v>3393</v>
      </c>
      <c r="I1516" t="s">
        <v>5905</v>
      </c>
      <c r="J1516" t="s">
        <v>3395</v>
      </c>
      <c r="K1516" t="s">
        <v>3394</v>
      </c>
      <c r="L1516" t="s">
        <v>3396</v>
      </c>
      <c r="M1516" t="s">
        <v>9820</v>
      </c>
      <c r="N1516" t="s">
        <v>9820</v>
      </c>
      <c r="O1516" t="s">
        <v>9820</v>
      </c>
      <c r="P1516" t="s">
        <v>9821</v>
      </c>
      <c r="Q1516">
        <v>1</v>
      </c>
      <c r="R1516" t="s">
        <v>5682</v>
      </c>
      <c r="S1516" t="s">
        <v>6172</v>
      </c>
      <c r="U1516" t="s">
        <v>6173</v>
      </c>
      <c r="V1516" t="s">
        <v>6174</v>
      </c>
      <c r="W1516" t="s">
        <v>6175</v>
      </c>
      <c r="X1516" t="s">
        <v>6176</v>
      </c>
      <c r="Y1516" t="s">
        <v>6177</v>
      </c>
      <c r="Z1516" t="s">
        <v>6178</v>
      </c>
      <c r="AA1516" t="s">
        <v>6179</v>
      </c>
      <c r="AB1516" t="s">
        <v>6180</v>
      </c>
      <c r="AC1516" t="s">
        <v>4345</v>
      </c>
      <c r="AE1516" t="s">
        <v>3394</v>
      </c>
      <c r="AK1516" t="s">
        <v>3394</v>
      </c>
      <c r="AM1516" t="s">
        <v>3394</v>
      </c>
      <c r="AN1516" t="s">
        <v>3394</v>
      </c>
      <c r="AO1516" t="s">
        <v>3394</v>
      </c>
      <c r="AP1516" t="s">
        <v>3394</v>
      </c>
      <c r="AQ1516" t="s">
        <v>3394</v>
      </c>
      <c r="AR1516" t="s">
        <v>3394</v>
      </c>
      <c r="AS1516" t="s">
        <v>3394</v>
      </c>
      <c r="AT1516" t="s">
        <v>3394</v>
      </c>
      <c r="AU1516" t="s">
        <v>3394</v>
      </c>
      <c r="AV1516" t="s">
        <v>3394</v>
      </c>
      <c r="AW1516" t="s">
        <v>3394</v>
      </c>
      <c r="AX1516" t="s">
        <v>3394</v>
      </c>
      <c r="AY1516" t="s">
        <v>6181</v>
      </c>
      <c r="AZ1516" t="s">
        <v>3394</v>
      </c>
    </row>
    <row r="1517" spans="1:52" x14ac:dyDescent="0.3">
      <c r="A1517" s="1" t="s">
        <v>1876</v>
      </c>
      <c r="B1517" t="s">
        <v>1877</v>
      </c>
      <c r="C1517" t="s">
        <v>205</v>
      </c>
      <c r="D1517" t="s">
        <v>55</v>
      </c>
      <c r="E1517" t="s">
        <v>1878</v>
      </c>
      <c r="F1517" t="s">
        <v>3393</v>
      </c>
      <c r="G1517" t="s">
        <v>3393</v>
      </c>
      <c r="H1517" t="s">
        <v>3393</v>
      </c>
      <c r="I1517" t="s">
        <v>6182</v>
      </c>
      <c r="J1517" t="s">
        <v>3395</v>
      </c>
      <c r="K1517" t="s">
        <v>3394</v>
      </c>
      <c r="L1517" t="s">
        <v>3396</v>
      </c>
      <c r="M1517" t="s">
        <v>9820</v>
      </c>
      <c r="N1517" t="s">
        <v>9820</v>
      </c>
      <c r="O1517" t="s">
        <v>9820</v>
      </c>
      <c r="P1517" t="s">
        <v>9821</v>
      </c>
      <c r="Q1517">
        <v>1</v>
      </c>
      <c r="R1517" t="s">
        <v>5682</v>
      </c>
      <c r="S1517" t="s">
        <v>6183</v>
      </c>
      <c r="U1517" t="s">
        <v>6003</v>
      </c>
      <c r="V1517" t="s">
        <v>6004</v>
      </c>
      <c r="W1517" t="s">
        <v>6005</v>
      </c>
      <c r="X1517" t="s">
        <v>6006</v>
      </c>
      <c r="Y1517" t="s">
        <v>6007</v>
      </c>
      <c r="Z1517" t="s">
        <v>6008</v>
      </c>
      <c r="AA1517" t="s">
        <v>6184</v>
      </c>
      <c r="AB1517" t="s">
        <v>6010</v>
      </c>
      <c r="AC1517" t="s">
        <v>4345</v>
      </c>
      <c r="AE1517" t="s">
        <v>3394</v>
      </c>
      <c r="AK1517" t="s">
        <v>3394</v>
      </c>
      <c r="AM1517" t="s">
        <v>3394</v>
      </c>
      <c r="AN1517" t="s">
        <v>3394</v>
      </c>
      <c r="AO1517" t="s">
        <v>3394</v>
      </c>
      <c r="AP1517" t="s">
        <v>3394</v>
      </c>
      <c r="AQ1517" t="s">
        <v>3394</v>
      </c>
      <c r="AR1517" t="s">
        <v>3394</v>
      </c>
      <c r="AS1517" t="s">
        <v>3394</v>
      </c>
      <c r="AT1517" t="s">
        <v>3394</v>
      </c>
      <c r="AU1517" t="s">
        <v>3394</v>
      </c>
      <c r="AV1517" t="s">
        <v>3394</v>
      </c>
      <c r="AW1517" t="s">
        <v>3394</v>
      </c>
      <c r="AX1517" t="s">
        <v>3394</v>
      </c>
      <c r="AY1517" t="s">
        <v>6185</v>
      </c>
      <c r="AZ1517" t="s">
        <v>3394</v>
      </c>
    </row>
    <row r="1518" spans="1:52" x14ac:dyDescent="0.3">
      <c r="A1518" s="1" t="s">
        <v>1879</v>
      </c>
      <c r="B1518" t="s">
        <v>1880</v>
      </c>
      <c r="C1518" t="s">
        <v>205</v>
      </c>
      <c r="D1518" t="s">
        <v>55</v>
      </c>
      <c r="E1518" t="s">
        <v>1881</v>
      </c>
      <c r="F1518" t="s">
        <v>3393</v>
      </c>
      <c r="G1518" t="s">
        <v>3394</v>
      </c>
      <c r="H1518" t="s">
        <v>3393</v>
      </c>
      <c r="I1518" t="s">
        <v>6186</v>
      </c>
      <c r="J1518" t="s">
        <v>3395</v>
      </c>
      <c r="K1518" t="s">
        <v>3394</v>
      </c>
      <c r="L1518" t="s">
        <v>3396</v>
      </c>
      <c r="M1518" t="s">
        <v>9820</v>
      </c>
      <c r="N1518" t="s">
        <v>9820</v>
      </c>
      <c r="O1518" t="s">
        <v>9820</v>
      </c>
      <c r="P1518" t="s">
        <v>9821</v>
      </c>
      <c r="Q1518">
        <v>1</v>
      </c>
      <c r="R1518" t="s">
        <v>3397</v>
      </c>
      <c r="S1518" t="s">
        <v>6187</v>
      </c>
      <c r="U1518" t="s">
        <v>6188</v>
      </c>
      <c r="V1518" t="s">
        <v>6189</v>
      </c>
      <c r="W1518" t="s">
        <v>6190</v>
      </c>
      <c r="X1518" t="s">
        <v>6191</v>
      </c>
      <c r="Y1518" t="s">
        <v>6192</v>
      </c>
      <c r="Z1518" t="s">
        <v>6193</v>
      </c>
      <c r="AA1518" t="s">
        <v>5991</v>
      </c>
      <c r="AB1518" t="s">
        <v>6194</v>
      </c>
      <c r="AC1518" t="s">
        <v>4345</v>
      </c>
      <c r="AE1518" t="s">
        <v>3394</v>
      </c>
      <c r="AK1518" t="s">
        <v>3394</v>
      </c>
      <c r="AM1518" t="s">
        <v>3394</v>
      </c>
      <c r="AN1518" t="s">
        <v>3394</v>
      </c>
      <c r="AO1518" t="s">
        <v>3394</v>
      </c>
      <c r="AP1518" t="s">
        <v>3394</v>
      </c>
      <c r="AQ1518" t="s">
        <v>3394</v>
      </c>
      <c r="AR1518" t="s">
        <v>3394</v>
      </c>
      <c r="AS1518" t="s">
        <v>3394</v>
      </c>
      <c r="AT1518" t="s">
        <v>3394</v>
      </c>
      <c r="AU1518" t="s">
        <v>3394</v>
      </c>
      <c r="AV1518" t="s">
        <v>3394</v>
      </c>
      <c r="AW1518" t="s">
        <v>3394</v>
      </c>
      <c r="AX1518" t="s">
        <v>3394</v>
      </c>
      <c r="AY1518" t="s">
        <v>6195</v>
      </c>
      <c r="AZ1518" t="s">
        <v>3394</v>
      </c>
    </row>
    <row r="1519" spans="1:52" x14ac:dyDescent="0.3">
      <c r="A1519" s="1" t="s">
        <v>1885</v>
      </c>
      <c r="B1519" t="s">
        <v>1886</v>
      </c>
      <c r="C1519" t="s">
        <v>208</v>
      </c>
      <c r="D1519" t="s">
        <v>57</v>
      </c>
      <c r="E1519" t="s">
        <v>1887</v>
      </c>
      <c r="F1519" t="s">
        <v>3393</v>
      </c>
      <c r="G1519" t="s">
        <v>3393</v>
      </c>
      <c r="H1519" t="s">
        <v>3393</v>
      </c>
      <c r="I1519" t="s">
        <v>6196</v>
      </c>
      <c r="J1519" t="s">
        <v>3395</v>
      </c>
      <c r="K1519" t="s">
        <v>3394</v>
      </c>
      <c r="L1519" t="s">
        <v>3396</v>
      </c>
      <c r="M1519" t="s">
        <v>9820</v>
      </c>
      <c r="N1519" t="s">
        <v>9820</v>
      </c>
      <c r="O1519" t="s">
        <v>9820</v>
      </c>
      <c r="P1519" t="s">
        <v>9821</v>
      </c>
      <c r="Q1519">
        <v>1</v>
      </c>
      <c r="R1519" t="s">
        <v>5821</v>
      </c>
      <c r="S1519" t="s">
        <v>6197</v>
      </c>
      <c r="U1519" t="s">
        <v>6198</v>
      </c>
      <c r="V1519" t="s">
        <v>6199</v>
      </c>
      <c r="W1519" t="s">
        <v>6200</v>
      </c>
      <c r="X1519" t="s">
        <v>6201</v>
      </c>
      <c r="Y1519" t="s">
        <v>6159</v>
      </c>
      <c r="Z1519" t="s">
        <v>6148</v>
      </c>
      <c r="AA1519" t="s">
        <v>6202</v>
      </c>
      <c r="AB1519" t="s">
        <v>6203</v>
      </c>
      <c r="AC1519" t="s">
        <v>4345</v>
      </c>
      <c r="AE1519" t="s">
        <v>3394</v>
      </c>
      <c r="AK1519" t="s">
        <v>3394</v>
      </c>
      <c r="AM1519" t="s">
        <v>3394</v>
      </c>
      <c r="AN1519" t="s">
        <v>3394</v>
      </c>
      <c r="AO1519" t="s">
        <v>3394</v>
      </c>
      <c r="AP1519" t="s">
        <v>3394</v>
      </c>
      <c r="AQ1519" t="s">
        <v>3394</v>
      </c>
      <c r="AR1519" t="s">
        <v>3394</v>
      </c>
      <c r="AS1519" t="s">
        <v>3394</v>
      </c>
      <c r="AT1519" t="s">
        <v>3394</v>
      </c>
      <c r="AU1519" t="s">
        <v>3394</v>
      </c>
      <c r="AV1519" t="s">
        <v>3394</v>
      </c>
      <c r="AW1519" t="s">
        <v>3394</v>
      </c>
      <c r="AX1519" t="s">
        <v>3394</v>
      </c>
      <c r="AY1519" t="s">
        <v>6204</v>
      </c>
      <c r="AZ1519" t="s">
        <v>3394</v>
      </c>
    </row>
    <row r="1520" spans="1:52" x14ac:dyDescent="0.3">
      <c r="A1520" s="1" t="s">
        <v>1894</v>
      </c>
      <c r="B1520" t="s">
        <v>1895</v>
      </c>
      <c r="C1520" t="s">
        <v>5725</v>
      </c>
      <c r="D1520" t="s">
        <v>58</v>
      </c>
      <c r="E1520" t="s">
        <v>1896</v>
      </c>
      <c r="F1520" t="s">
        <v>3394</v>
      </c>
      <c r="G1520" t="s">
        <v>3393</v>
      </c>
      <c r="H1520" t="s">
        <v>3393</v>
      </c>
      <c r="I1520" t="s">
        <v>6205</v>
      </c>
      <c r="J1520" t="s">
        <v>3395</v>
      </c>
      <c r="K1520" t="s">
        <v>3394</v>
      </c>
      <c r="L1520" t="s">
        <v>3396</v>
      </c>
      <c r="M1520" t="s">
        <v>58</v>
      </c>
      <c r="N1520" t="s">
        <v>58</v>
      </c>
      <c r="O1520" t="s">
        <v>9820</v>
      </c>
      <c r="P1520" t="s">
        <v>9821</v>
      </c>
      <c r="Q1520">
        <v>1</v>
      </c>
      <c r="R1520" t="s">
        <v>5633</v>
      </c>
      <c r="S1520" t="s">
        <v>6206</v>
      </c>
      <c r="U1520" t="s">
        <v>6207</v>
      </c>
      <c r="V1520" t="s">
        <v>6208</v>
      </c>
      <c r="W1520" t="s">
        <v>6209</v>
      </c>
      <c r="X1520" t="s">
        <v>6210</v>
      </c>
      <c r="Y1520" t="s">
        <v>6211</v>
      </c>
      <c r="Z1520" t="s">
        <v>6212</v>
      </c>
      <c r="AA1520" t="s">
        <v>6213</v>
      </c>
      <c r="AB1520" t="s">
        <v>6214</v>
      </c>
      <c r="AC1520" t="s">
        <v>4345</v>
      </c>
      <c r="AE1520" t="s">
        <v>3394</v>
      </c>
      <c r="AK1520" t="s">
        <v>4195</v>
      </c>
      <c r="AL1520" t="s">
        <v>3394</v>
      </c>
      <c r="AM1520" t="s">
        <v>4195</v>
      </c>
      <c r="AN1520" t="s">
        <v>3394</v>
      </c>
      <c r="AO1520" t="s">
        <v>3394</v>
      </c>
      <c r="AP1520" t="s">
        <v>4195</v>
      </c>
      <c r="AQ1520" t="s">
        <v>3394</v>
      </c>
      <c r="AR1520" t="s">
        <v>4195</v>
      </c>
      <c r="AS1520" t="s">
        <v>3394</v>
      </c>
      <c r="AT1520" t="s">
        <v>3394</v>
      </c>
      <c r="AU1520" t="s">
        <v>3394</v>
      </c>
      <c r="AV1520" t="s">
        <v>3394</v>
      </c>
      <c r="AW1520" t="s">
        <v>3394</v>
      </c>
      <c r="AX1520" t="s">
        <v>3394</v>
      </c>
      <c r="AY1520" t="s">
        <v>6215</v>
      </c>
      <c r="AZ1520" t="s">
        <v>3394</v>
      </c>
    </row>
    <row r="1521" spans="1:52" x14ac:dyDescent="0.3">
      <c r="A1521" s="1" t="s">
        <v>1915</v>
      </c>
      <c r="B1521" t="s">
        <v>1916</v>
      </c>
      <c r="C1521" t="s">
        <v>205</v>
      </c>
      <c r="D1521" t="s">
        <v>55</v>
      </c>
      <c r="E1521" t="s">
        <v>1917</v>
      </c>
      <c r="F1521" t="s">
        <v>3393</v>
      </c>
      <c r="G1521" t="s">
        <v>3393</v>
      </c>
      <c r="H1521" t="s">
        <v>3393</v>
      </c>
      <c r="I1521" t="s">
        <v>6216</v>
      </c>
      <c r="J1521" t="s">
        <v>3395</v>
      </c>
      <c r="K1521" t="s">
        <v>3394</v>
      </c>
      <c r="L1521" t="s">
        <v>3396</v>
      </c>
      <c r="M1521" t="s">
        <v>9820</v>
      </c>
      <c r="N1521" t="s">
        <v>9820</v>
      </c>
      <c r="O1521" t="s">
        <v>9820</v>
      </c>
      <c r="P1521" t="s">
        <v>9821</v>
      </c>
      <c r="Q1521">
        <v>1</v>
      </c>
      <c r="R1521" t="s">
        <v>5671</v>
      </c>
      <c r="S1521" t="s">
        <v>6172</v>
      </c>
      <c r="U1521" t="s">
        <v>6173</v>
      </c>
      <c r="V1521" t="s">
        <v>6174</v>
      </c>
      <c r="W1521" t="s">
        <v>6175</v>
      </c>
      <c r="X1521" t="s">
        <v>6176</v>
      </c>
      <c r="Y1521" t="s">
        <v>6177</v>
      </c>
      <c r="Z1521" t="s">
        <v>6178</v>
      </c>
      <c r="AA1521" t="s">
        <v>6179</v>
      </c>
      <c r="AB1521" t="s">
        <v>6180</v>
      </c>
      <c r="AC1521" t="s">
        <v>4345</v>
      </c>
      <c r="AE1521" t="s">
        <v>3394</v>
      </c>
      <c r="AK1521" t="s">
        <v>3394</v>
      </c>
      <c r="AL1521" t="s">
        <v>3394</v>
      </c>
      <c r="AM1521" t="s">
        <v>4195</v>
      </c>
      <c r="AN1521" t="s">
        <v>3394</v>
      </c>
      <c r="AO1521" t="s">
        <v>3394</v>
      </c>
      <c r="AP1521" t="s">
        <v>3394</v>
      </c>
      <c r="AQ1521" t="s">
        <v>3394</v>
      </c>
      <c r="AR1521" t="s">
        <v>4195</v>
      </c>
      <c r="AS1521" t="s">
        <v>3394</v>
      </c>
      <c r="AT1521" t="s">
        <v>3394</v>
      </c>
      <c r="AU1521" t="s">
        <v>3394</v>
      </c>
      <c r="AV1521" t="s">
        <v>3394</v>
      </c>
      <c r="AW1521" t="s">
        <v>3394</v>
      </c>
      <c r="AX1521" t="s">
        <v>3394</v>
      </c>
      <c r="AY1521" t="s">
        <v>6217</v>
      </c>
      <c r="AZ1521" t="s">
        <v>3394</v>
      </c>
    </row>
    <row r="1522" spans="1:52" x14ac:dyDescent="0.3">
      <c r="A1522" s="1" t="s">
        <v>1924</v>
      </c>
      <c r="B1522" t="s">
        <v>1925</v>
      </c>
      <c r="C1522" t="s">
        <v>205</v>
      </c>
      <c r="D1522" t="s">
        <v>55</v>
      </c>
      <c r="E1522" t="s">
        <v>1926</v>
      </c>
      <c r="F1522" t="s">
        <v>3393</v>
      </c>
      <c r="G1522" t="s">
        <v>3394</v>
      </c>
      <c r="H1522" t="s">
        <v>3393</v>
      </c>
      <c r="I1522" t="s">
        <v>6218</v>
      </c>
      <c r="J1522" t="s">
        <v>3395</v>
      </c>
      <c r="K1522" t="s">
        <v>3394</v>
      </c>
      <c r="L1522" t="s">
        <v>3396</v>
      </c>
      <c r="M1522" t="s">
        <v>9820</v>
      </c>
      <c r="N1522" t="s">
        <v>9820</v>
      </c>
      <c r="O1522" t="s">
        <v>9820</v>
      </c>
      <c r="P1522" t="s">
        <v>9821</v>
      </c>
      <c r="Q1522">
        <v>1</v>
      </c>
      <c r="R1522" t="s">
        <v>5671</v>
      </c>
      <c r="S1522" t="s">
        <v>6219</v>
      </c>
      <c r="U1522" t="s">
        <v>6003</v>
      </c>
      <c r="V1522" t="s">
        <v>6004</v>
      </c>
      <c r="W1522" t="s">
        <v>6005</v>
      </c>
      <c r="X1522" t="s">
        <v>6006</v>
      </c>
      <c r="Y1522" t="s">
        <v>6007</v>
      </c>
      <c r="Z1522" t="s">
        <v>6008</v>
      </c>
      <c r="AA1522" t="s">
        <v>6009</v>
      </c>
      <c r="AB1522" t="s">
        <v>6010</v>
      </c>
      <c r="AC1522" t="s">
        <v>4345</v>
      </c>
      <c r="AE1522" t="s">
        <v>3394</v>
      </c>
      <c r="AK1522" t="s">
        <v>3394</v>
      </c>
      <c r="AL1522" t="s">
        <v>3394</v>
      </c>
      <c r="AM1522" t="s">
        <v>4195</v>
      </c>
      <c r="AN1522" t="s">
        <v>3394</v>
      </c>
      <c r="AO1522" t="s">
        <v>3394</v>
      </c>
      <c r="AP1522" t="s">
        <v>3394</v>
      </c>
      <c r="AQ1522" t="s">
        <v>3394</v>
      </c>
      <c r="AR1522" t="s">
        <v>4195</v>
      </c>
      <c r="AS1522" t="s">
        <v>3394</v>
      </c>
      <c r="AT1522" t="s">
        <v>3394</v>
      </c>
      <c r="AU1522" t="s">
        <v>3394</v>
      </c>
      <c r="AV1522" t="s">
        <v>3394</v>
      </c>
      <c r="AW1522" t="s">
        <v>3394</v>
      </c>
      <c r="AX1522" t="s">
        <v>3394</v>
      </c>
      <c r="AY1522" t="s">
        <v>6220</v>
      </c>
      <c r="AZ1522" t="s">
        <v>3394</v>
      </c>
    </row>
    <row r="1523" spans="1:52" x14ac:dyDescent="0.3">
      <c r="A1523" s="1" t="s">
        <v>1937</v>
      </c>
      <c r="B1523" t="s">
        <v>1938</v>
      </c>
      <c r="C1523" t="s">
        <v>208</v>
      </c>
      <c r="D1523" t="s">
        <v>57</v>
      </c>
      <c r="E1523" t="s">
        <v>1939</v>
      </c>
      <c r="F1523" t="s">
        <v>3393</v>
      </c>
      <c r="G1523" t="s">
        <v>3394</v>
      </c>
      <c r="H1523" t="s">
        <v>3393</v>
      </c>
      <c r="I1523" t="s">
        <v>6221</v>
      </c>
      <c r="J1523" t="s">
        <v>3395</v>
      </c>
      <c r="K1523" t="s">
        <v>3394</v>
      </c>
      <c r="L1523" t="s">
        <v>3396</v>
      </c>
      <c r="M1523" t="s">
        <v>9820</v>
      </c>
      <c r="N1523" t="s">
        <v>9820</v>
      </c>
      <c r="O1523" t="s">
        <v>9820</v>
      </c>
      <c r="P1523" t="s">
        <v>9821</v>
      </c>
      <c r="Q1523">
        <v>1</v>
      </c>
      <c r="R1523" t="s">
        <v>5671</v>
      </c>
      <c r="S1523" t="s">
        <v>6197</v>
      </c>
      <c r="U1523" t="s">
        <v>6198</v>
      </c>
      <c r="V1523" t="s">
        <v>6199</v>
      </c>
      <c r="W1523" t="s">
        <v>6200</v>
      </c>
      <c r="X1523" t="s">
        <v>6201</v>
      </c>
      <c r="Y1523" t="s">
        <v>6159</v>
      </c>
      <c r="Z1523" t="s">
        <v>6148</v>
      </c>
      <c r="AA1523" t="s">
        <v>6202</v>
      </c>
      <c r="AB1523" t="s">
        <v>6084</v>
      </c>
      <c r="AC1523" t="s">
        <v>4345</v>
      </c>
      <c r="AE1523" t="s">
        <v>3394</v>
      </c>
      <c r="AK1523" t="s">
        <v>3394</v>
      </c>
      <c r="AM1523" t="s">
        <v>3394</v>
      </c>
      <c r="AN1523" t="s">
        <v>3394</v>
      </c>
      <c r="AO1523" t="s">
        <v>3394</v>
      </c>
      <c r="AP1523" t="s">
        <v>3394</v>
      </c>
      <c r="AQ1523" t="s">
        <v>3394</v>
      </c>
      <c r="AR1523" t="s">
        <v>3394</v>
      </c>
      <c r="AS1523" t="s">
        <v>3394</v>
      </c>
      <c r="AT1523" t="s">
        <v>3394</v>
      </c>
      <c r="AU1523" t="s">
        <v>3394</v>
      </c>
      <c r="AV1523" t="s">
        <v>3394</v>
      </c>
      <c r="AW1523" t="s">
        <v>3394</v>
      </c>
      <c r="AX1523" t="s">
        <v>3394</v>
      </c>
      <c r="AY1523" t="s">
        <v>6222</v>
      </c>
      <c r="AZ1523" t="s">
        <v>3394</v>
      </c>
    </row>
    <row r="1524" spans="1:52" x14ac:dyDescent="0.3">
      <c r="A1524" s="1" t="s">
        <v>1940</v>
      </c>
      <c r="B1524" t="s">
        <v>1941</v>
      </c>
      <c r="C1524" t="s">
        <v>220</v>
      </c>
      <c r="D1524" t="s">
        <v>59</v>
      </c>
      <c r="E1524" t="s">
        <v>1943</v>
      </c>
      <c r="F1524" t="s">
        <v>3393</v>
      </c>
      <c r="G1524" t="s">
        <v>3393</v>
      </c>
      <c r="H1524" t="s">
        <v>3393</v>
      </c>
      <c r="I1524" t="s">
        <v>6223</v>
      </c>
      <c r="J1524" t="s">
        <v>3395</v>
      </c>
      <c r="K1524" t="s">
        <v>3394</v>
      </c>
      <c r="L1524" t="s">
        <v>3396</v>
      </c>
      <c r="M1524" t="s">
        <v>9820</v>
      </c>
      <c r="N1524" t="s">
        <v>9820</v>
      </c>
      <c r="O1524" t="s">
        <v>9820</v>
      </c>
      <c r="P1524" t="s">
        <v>9821</v>
      </c>
      <c r="Q1524">
        <v>1</v>
      </c>
      <c r="R1524" t="s">
        <v>5633</v>
      </c>
      <c r="S1524" t="s">
        <v>6224</v>
      </c>
      <c r="U1524" t="s">
        <v>6225</v>
      </c>
      <c r="V1524" t="s">
        <v>6226</v>
      </c>
      <c r="W1524" t="s">
        <v>6227</v>
      </c>
      <c r="X1524" t="s">
        <v>6228</v>
      </c>
      <c r="Y1524" t="s">
        <v>6229</v>
      </c>
      <c r="Z1524" t="s">
        <v>6229</v>
      </c>
      <c r="AA1524" t="s">
        <v>6230</v>
      </c>
      <c r="AB1524" t="s">
        <v>5951</v>
      </c>
      <c r="AC1524" t="s">
        <v>4345</v>
      </c>
      <c r="AE1524" t="s">
        <v>3394</v>
      </c>
      <c r="AK1524" t="s">
        <v>3394</v>
      </c>
      <c r="AL1524" t="s">
        <v>3394</v>
      </c>
      <c r="AM1524" t="s">
        <v>3394</v>
      </c>
      <c r="AN1524" t="s">
        <v>3394</v>
      </c>
      <c r="AO1524" t="s">
        <v>3394</v>
      </c>
      <c r="AP1524" t="s">
        <v>3394</v>
      </c>
      <c r="AQ1524" t="s">
        <v>3394</v>
      </c>
      <c r="AR1524" t="s">
        <v>4195</v>
      </c>
      <c r="AS1524" t="s">
        <v>3394</v>
      </c>
      <c r="AT1524" t="s">
        <v>3394</v>
      </c>
      <c r="AU1524" t="s">
        <v>3394</v>
      </c>
      <c r="AV1524" t="s">
        <v>3394</v>
      </c>
      <c r="AW1524" t="s">
        <v>3394</v>
      </c>
      <c r="AX1524" t="s">
        <v>3394</v>
      </c>
      <c r="AY1524" t="s">
        <v>6231</v>
      </c>
      <c r="AZ1524" t="s">
        <v>3394</v>
      </c>
    </row>
    <row r="1525" spans="1:52" x14ac:dyDescent="0.3">
      <c r="A1525" s="1" t="s">
        <v>1947</v>
      </c>
      <c r="B1525" t="s">
        <v>1948</v>
      </c>
      <c r="C1525" t="s">
        <v>370</v>
      </c>
      <c r="D1525" t="s">
        <v>5901</v>
      </c>
      <c r="E1525" t="s">
        <v>1949</v>
      </c>
      <c r="F1525" t="s">
        <v>3393</v>
      </c>
      <c r="G1525" t="s">
        <v>3394</v>
      </c>
      <c r="H1525" t="s">
        <v>3393</v>
      </c>
      <c r="I1525" t="s">
        <v>6232</v>
      </c>
      <c r="J1525" t="s">
        <v>3395</v>
      </c>
      <c r="K1525" t="s">
        <v>3394</v>
      </c>
      <c r="L1525" t="s">
        <v>3396</v>
      </c>
      <c r="M1525" t="s">
        <v>9820</v>
      </c>
      <c r="N1525" t="s">
        <v>9820</v>
      </c>
      <c r="O1525" t="s">
        <v>9820</v>
      </c>
      <c r="P1525" t="s">
        <v>9821</v>
      </c>
      <c r="Q1525">
        <v>1</v>
      </c>
      <c r="R1525" t="s">
        <v>3397</v>
      </c>
      <c r="S1525" t="s">
        <v>6233</v>
      </c>
      <c r="U1525" t="s">
        <v>6234</v>
      </c>
      <c r="V1525" t="s">
        <v>6235</v>
      </c>
      <c r="W1525" t="s">
        <v>5966</v>
      </c>
      <c r="X1525" t="s">
        <v>6084</v>
      </c>
      <c r="Y1525" t="s">
        <v>6236</v>
      </c>
      <c r="Z1525" t="s">
        <v>6237</v>
      </c>
      <c r="AA1525" t="s">
        <v>6062</v>
      </c>
      <c r="AB1525" t="s">
        <v>6180</v>
      </c>
      <c r="AC1525" t="s">
        <v>4345</v>
      </c>
      <c r="AE1525" t="s">
        <v>3394</v>
      </c>
      <c r="AK1525" t="s">
        <v>4195</v>
      </c>
      <c r="AL1525" t="s">
        <v>3394</v>
      </c>
      <c r="AM1525" t="s">
        <v>3394</v>
      </c>
      <c r="AN1525" t="s">
        <v>3394</v>
      </c>
      <c r="AO1525" t="s">
        <v>3394</v>
      </c>
      <c r="AP1525" t="s">
        <v>3394</v>
      </c>
      <c r="AQ1525" t="s">
        <v>3394</v>
      </c>
      <c r="AR1525" t="s">
        <v>4195</v>
      </c>
      <c r="AS1525" t="s">
        <v>3394</v>
      </c>
      <c r="AT1525" t="s">
        <v>3394</v>
      </c>
      <c r="AU1525" t="s">
        <v>3394</v>
      </c>
      <c r="AV1525" t="s">
        <v>3394</v>
      </c>
      <c r="AW1525" t="s">
        <v>3394</v>
      </c>
      <c r="AX1525" t="s">
        <v>3394</v>
      </c>
      <c r="AY1525" t="s">
        <v>6238</v>
      </c>
      <c r="AZ1525" t="s">
        <v>3394</v>
      </c>
    </row>
    <row r="1526" spans="1:52" x14ac:dyDescent="0.3">
      <c r="A1526" s="1" t="s">
        <v>2205</v>
      </c>
      <c r="B1526" t="s">
        <v>2206</v>
      </c>
      <c r="C1526" t="s">
        <v>220</v>
      </c>
      <c r="D1526" t="s">
        <v>59</v>
      </c>
      <c r="E1526" t="s">
        <v>2207</v>
      </c>
      <c r="F1526" t="s">
        <v>3393</v>
      </c>
      <c r="G1526" t="s">
        <v>3394</v>
      </c>
      <c r="H1526" t="s">
        <v>3393</v>
      </c>
      <c r="I1526" t="s">
        <v>6239</v>
      </c>
      <c r="J1526" t="s">
        <v>3395</v>
      </c>
      <c r="K1526" t="s">
        <v>3394</v>
      </c>
      <c r="L1526" t="s">
        <v>3396</v>
      </c>
      <c r="M1526" t="s">
        <v>9820</v>
      </c>
      <c r="N1526" t="s">
        <v>9820</v>
      </c>
      <c r="O1526" t="s">
        <v>9820</v>
      </c>
      <c r="P1526" t="s">
        <v>9821</v>
      </c>
      <c r="Q1526">
        <v>1</v>
      </c>
      <c r="R1526" t="s">
        <v>5633</v>
      </c>
      <c r="S1526" t="s">
        <v>6240</v>
      </c>
      <c r="U1526" t="s">
        <v>6241</v>
      </c>
      <c r="V1526" t="s">
        <v>6242</v>
      </c>
      <c r="W1526" t="s">
        <v>6243</v>
      </c>
      <c r="X1526" t="s">
        <v>6191</v>
      </c>
      <c r="Y1526" t="s">
        <v>6131</v>
      </c>
      <c r="Z1526" t="s">
        <v>6131</v>
      </c>
      <c r="AA1526" t="s">
        <v>6244</v>
      </c>
      <c r="AB1526" t="s">
        <v>5951</v>
      </c>
      <c r="AC1526" t="s">
        <v>4345</v>
      </c>
      <c r="AE1526" t="s">
        <v>3394</v>
      </c>
      <c r="AK1526" t="s">
        <v>3394</v>
      </c>
      <c r="AL1526" t="s">
        <v>3394</v>
      </c>
      <c r="AM1526" t="s">
        <v>3394</v>
      </c>
      <c r="AN1526" t="s">
        <v>3394</v>
      </c>
      <c r="AO1526" t="s">
        <v>3394</v>
      </c>
      <c r="AP1526" t="s">
        <v>3394</v>
      </c>
      <c r="AQ1526" t="s">
        <v>3394</v>
      </c>
      <c r="AR1526" t="s">
        <v>4195</v>
      </c>
      <c r="AS1526" t="s">
        <v>3394</v>
      </c>
      <c r="AT1526" t="s">
        <v>3394</v>
      </c>
      <c r="AU1526" t="s">
        <v>3394</v>
      </c>
      <c r="AV1526" t="s">
        <v>3394</v>
      </c>
      <c r="AW1526" t="s">
        <v>3394</v>
      </c>
      <c r="AX1526" t="s">
        <v>3394</v>
      </c>
      <c r="AY1526" t="s">
        <v>6245</v>
      </c>
      <c r="AZ1526" t="s">
        <v>3394</v>
      </c>
    </row>
    <row r="1527" spans="1:52" x14ac:dyDescent="0.3">
      <c r="A1527" s="1" t="s">
        <v>2470</v>
      </c>
      <c r="B1527" t="s">
        <v>2471</v>
      </c>
      <c r="C1527" t="s">
        <v>298</v>
      </c>
      <c r="D1527" t="s">
        <v>6246</v>
      </c>
      <c r="E1527" t="s">
        <v>2472</v>
      </c>
      <c r="F1527" t="s">
        <v>3393</v>
      </c>
      <c r="G1527" t="s">
        <v>3393</v>
      </c>
      <c r="H1527" t="s">
        <v>3393</v>
      </c>
      <c r="I1527" t="s">
        <v>6247</v>
      </c>
      <c r="J1527" t="s">
        <v>3395</v>
      </c>
      <c r="K1527" t="s">
        <v>3394</v>
      </c>
      <c r="L1527" t="s">
        <v>3396</v>
      </c>
      <c r="M1527" t="s">
        <v>9820</v>
      </c>
      <c r="N1527" t="s">
        <v>9820</v>
      </c>
      <c r="O1527" t="s">
        <v>9820</v>
      </c>
      <c r="P1527" t="s">
        <v>9821</v>
      </c>
      <c r="Q1527">
        <v>1</v>
      </c>
      <c r="R1527" t="s">
        <v>5735</v>
      </c>
      <c r="S1527" t="s">
        <v>6248</v>
      </c>
      <c r="U1527" t="s">
        <v>6249</v>
      </c>
      <c r="V1527" t="s">
        <v>6250</v>
      </c>
      <c r="W1527" t="s">
        <v>6251</v>
      </c>
      <c r="X1527" t="s">
        <v>6070</v>
      </c>
      <c r="Y1527" t="s">
        <v>6252</v>
      </c>
      <c r="Z1527" t="s">
        <v>6253</v>
      </c>
      <c r="AA1527" t="s">
        <v>6254</v>
      </c>
      <c r="AB1527" t="s">
        <v>6170</v>
      </c>
      <c r="AC1527" t="s">
        <v>4345</v>
      </c>
      <c r="AE1527" t="s">
        <v>3394</v>
      </c>
      <c r="AJ1527" t="s">
        <v>4484</v>
      </c>
      <c r="AK1527" t="s">
        <v>3394</v>
      </c>
      <c r="AM1527" t="s">
        <v>3394</v>
      </c>
      <c r="AN1527" t="s">
        <v>3394</v>
      </c>
      <c r="AO1527" t="s">
        <v>3394</v>
      </c>
      <c r="AP1527" t="s">
        <v>3394</v>
      </c>
      <c r="AQ1527" t="s">
        <v>3394</v>
      </c>
      <c r="AR1527" t="s">
        <v>3394</v>
      </c>
      <c r="AS1527" t="s">
        <v>3394</v>
      </c>
      <c r="AT1527" t="s">
        <v>3394</v>
      </c>
      <c r="AU1527" t="s">
        <v>3394</v>
      </c>
      <c r="AV1527" t="s">
        <v>3394</v>
      </c>
      <c r="AW1527" t="s">
        <v>3394</v>
      </c>
      <c r="AX1527" t="s">
        <v>3394</v>
      </c>
      <c r="AY1527" t="s">
        <v>6255</v>
      </c>
      <c r="AZ1527" t="s">
        <v>3394</v>
      </c>
    </row>
    <row r="1528" spans="1:52" x14ac:dyDescent="0.3">
      <c r="A1528" s="1" t="s">
        <v>2585</v>
      </c>
      <c r="B1528" t="s">
        <v>2586</v>
      </c>
      <c r="C1528" t="s">
        <v>220</v>
      </c>
      <c r="D1528" t="s">
        <v>59</v>
      </c>
      <c r="E1528" t="s">
        <v>2587</v>
      </c>
      <c r="F1528" t="s">
        <v>3393</v>
      </c>
      <c r="G1528" t="s">
        <v>3393</v>
      </c>
      <c r="H1528" t="s">
        <v>3393</v>
      </c>
      <c r="I1528" t="s">
        <v>6256</v>
      </c>
      <c r="J1528" t="s">
        <v>3395</v>
      </c>
      <c r="K1528" t="s">
        <v>3394</v>
      </c>
      <c r="L1528" t="s">
        <v>3396</v>
      </c>
      <c r="M1528" t="s">
        <v>9820</v>
      </c>
      <c r="N1528" t="s">
        <v>9820</v>
      </c>
      <c r="O1528" t="s">
        <v>9820</v>
      </c>
      <c r="P1528" t="s">
        <v>9821</v>
      </c>
      <c r="Q1528">
        <v>1</v>
      </c>
      <c r="R1528" t="s">
        <v>5633</v>
      </c>
      <c r="S1528" t="s">
        <v>6257</v>
      </c>
      <c r="U1528" t="s">
        <v>6258</v>
      </c>
      <c r="V1528" t="s">
        <v>6259</v>
      </c>
      <c r="W1528" t="s">
        <v>6260</v>
      </c>
      <c r="X1528" t="s">
        <v>6191</v>
      </c>
      <c r="Y1528" t="s">
        <v>6261</v>
      </c>
      <c r="Z1528" t="s">
        <v>6261</v>
      </c>
      <c r="AA1528" t="s">
        <v>6262</v>
      </c>
      <c r="AB1528" t="s">
        <v>5951</v>
      </c>
      <c r="AC1528" t="s">
        <v>4345</v>
      </c>
      <c r="AE1528" t="s">
        <v>3394</v>
      </c>
      <c r="AK1528" t="s">
        <v>3394</v>
      </c>
      <c r="AL1528" t="s">
        <v>3394</v>
      </c>
      <c r="AM1528" t="s">
        <v>3394</v>
      </c>
      <c r="AN1528" t="s">
        <v>3394</v>
      </c>
      <c r="AO1528" t="s">
        <v>3394</v>
      </c>
      <c r="AP1528" t="s">
        <v>3394</v>
      </c>
      <c r="AQ1528" t="s">
        <v>3394</v>
      </c>
      <c r="AR1528" t="s">
        <v>4195</v>
      </c>
      <c r="AS1528" t="s">
        <v>3394</v>
      </c>
      <c r="AT1528" t="s">
        <v>3394</v>
      </c>
      <c r="AU1528" t="s">
        <v>3394</v>
      </c>
      <c r="AV1528" t="s">
        <v>3394</v>
      </c>
      <c r="AW1528" t="s">
        <v>3394</v>
      </c>
      <c r="AX1528" t="s">
        <v>3394</v>
      </c>
      <c r="AY1528" t="s">
        <v>6263</v>
      </c>
      <c r="AZ1528" t="s">
        <v>3394</v>
      </c>
    </row>
    <row r="1529" spans="1:52" x14ac:dyDescent="0.3">
      <c r="A1529" s="1" t="s">
        <v>2588</v>
      </c>
      <c r="B1529" t="s">
        <v>2589</v>
      </c>
      <c r="C1529" t="s">
        <v>4987</v>
      </c>
      <c r="D1529" t="s">
        <v>4988</v>
      </c>
      <c r="E1529" t="s">
        <v>2590</v>
      </c>
      <c r="F1529" t="s">
        <v>3394</v>
      </c>
      <c r="G1529" t="s">
        <v>3393</v>
      </c>
      <c r="H1529" t="s">
        <v>3393</v>
      </c>
      <c r="I1529" t="s">
        <v>6264</v>
      </c>
      <c r="J1529" t="s">
        <v>3395</v>
      </c>
      <c r="K1529" t="s">
        <v>3394</v>
      </c>
      <c r="L1529" t="s">
        <v>3396</v>
      </c>
      <c r="M1529" t="s">
        <v>9820</v>
      </c>
      <c r="N1529" t="s">
        <v>9820</v>
      </c>
      <c r="O1529" t="s">
        <v>9820</v>
      </c>
      <c r="P1529" t="s">
        <v>9821</v>
      </c>
      <c r="Q1529">
        <v>1</v>
      </c>
      <c r="R1529" t="s">
        <v>5633</v>
      </c>
      <c r="S1529" t="s">
        <v>6265</v>
      </c>
      <c r="U1529" t="s">
        <v>6266</v>
      </c>
      <c r="V1529" t="s">
        <v>6267</v>
      </c>
      <c r="W1529" t="s">
        <v>6268</v>
      </c>
      <c r="X1529" t="s">
        <v>6269</v>
      </c>
      <c r="Y1529" t="s">
        <v>6212</v>
      </c>
      <c r="Z1529" t="s">
        <v>6270</v>
      </c>
      <c r="AA1529" t="s">
        <v>6271</v>
      </c>
      <c r="AB1529" t="s">
        <v>6272</v>
      </c>
      <c r="AC1529" t="s">
        <v>4345</v>
      </c>
      <c r="AE1529" t="s">
        <v>3394</v>
      </c>
      <c r="AK1529" t="s">
        <v>3394</v>
      </c>
      <c r="AM1529" t="s">
        <v>3394</v>
      </c>
      <c r="AN1529" t="s">
        <v>3394</v>
      </c>
      <c r="AO1529" t="s">
        <v>3394</v>
      </c>
      <c r="AP1529" t="s">
        <v>3394</v>
      </c>
      <c r="AQ1529" t="s">
        <v>3394</v>
      </c>
      <c r="AR1529" t="s">
        <v>3394</v>
      </c>
      <c r="AS1529" t="s">
        <v>3394</v>
      </c>
      <c r="AT1529" t="s">
        <v>3394</v>
      </c>
      <c r="AU1529" t="s">
        <v>3394</v>
      </c>
      <c r="AV1529" t="s">
        <v>3394</v>
      </c>
      <c r="AW1529" t="s">
        <v>3394</v>
      </c>
      <c r="AX1529" t="s">
        <v>3394</v>
      </c>
      <c r="AY1529" t="s">
        <v>6273</v>
      </c>
      <c r="AZ1529" t="s">
        <v>3394</v>
      </c>
    </row>
    <row r="1530" spans="1:52" x14ac:dyDescent="0.3">
      <c r="A1530" s="1" t="s">
        <v>2642</v>
      </c>
      <c r="B1530" t="s">
        <v>2643</v>
      </c>
      <c r="C1530" t="s">
        <v>5816</v>
      </c>
      <c r="D1530" t="s">
        <v>5817</v>
      </c>
      <c r="E1530" t="s">
        <v>2644</v>
      </c>
      <c r="F1530" t="s">
        <v>3393</v>
      </c>
      <c r="G1530" t="s">
        <v>3394</v>
      </c>
      <c r="H1530" t="s">
        <v>3393</v>
      </c>
      <c r="I1530" t="s">
        <v>6274</v>
      </c>
      <c r="J1530" t="s">
        <v>3395</v>
      </c>
      <c r="K1530" t="s">
        <v>3394</v>
      </c>
      <c r="L1530" t="s">
        <v>3396</v>
      </c>
      <c r="M1530" t="s">
        <v>9820</v>
      </c>
      <c r="N1530" t="s">
        <v>9820</v>
      </c>
      <c r="O1530" t="s">
        <v>9820</v>
      </c>
      <c r="P1530" t="s">
        <v>9821</v>
      </c>
      <c r="Q1530">
        <v>1</v>
      </c>
      <c r="R1530" t="s">
        <v>5682</v>
      </c>
      <c r="S1530" t="s">
        <v>6275</v>
      </c>
      <c r="U1530" t="s">
        <v>6077</v>
      </c>
      <c r="V1530" t="s">
        <v>6078</v>
      </c>
      <c r="W1530" t="s">
        <v>6079</v>
      </c>
      <c r="X1530" t="s">
        <v>6080</v>
      </c>
      <c r="Y1530" t="s">
        <v>6081</v>
      </c>
      <c r="Z1530" t="s">
        <v>6082</v>
      </c>
      <c r="AA1530" t="s">
        <v>6083</v>
      </c>
      <c r="AB1530" t="s">
        <v>6084</v>
      </c>
      <c r="AC1530" t="s">
        <v>4345</v>
      </c>
      <c r="AE1530" t="s">
        <v>3394</v>
      </c>
      <c r="AK1530" t="s">
        <v>4195</v>
      </c>
      <c r="AL1530" t="s">
        <v>3394</v>
      </c>
      <c r="AM1530" t="s">
        <v>4195</v>
      </c>
      <c r="AN1530" t="s">
        <v>3394</v>
      </c>
      <c r="AO1530" t="s">
        <v>4195</v>
      </c>
      <c r="AP1530" t="s">
        <v>4195</v>
      </c>
      <c r="AQ1530" t="s">
        <v>4195</v>
      </c>
      <c r="AR1530" t="s">
        <v>4195</v>
      </c>
      <c r="AS1530" t="s">
        <v>3394</v>
      </c>
      <c r="AT1530" t="s">
        <v>3394</v>
      </c>
      <c r="AU1530" t="s">
        <v>4195</v>
      </c>
      <c r="AV1530" t="s">
        <v>4195</v>
      </c>
      <c r="AW1530" t="s">
        <v>3394</v>
      </c>
      <c r="AX1530" t="s">
        <v>3394</v>
      </c>
      <c r="AY1530" t="s">
        <v>6276</v>
      </c>
      <c r="AZ1530" t="s">
        <v>3394</v>
      </c>
    </row>
    <row r="1531" spans="1:52" x14ac:dyDescent="0.3">
      <c r="A1531" s="1" t="s">
        <v>2645</v>
      </c>
      <c r="B1531" t="s">
        <v>2646</v>
      </c>
      <c r="C1531" t="s">
        <v>5816</v>
      </c>
      <c r="D1531" t="s">
        <v>5817</v>
      </c>
      <c r="E1531" t="s">
        <v>2647</v>
      </c>
      <c r="F1531" t="s">
        <v>3393</v>
      </c>
      <c r="G1531" t="s">
        <v>3394</v>
      </c>
      <c r="H1531" t="s">
        <v>3393</v>
      </c>
      <c r="I1531" t="s">
        <v>6277</v>
      </c>
      <c r="J1531" t="s">
        <v>3395</v>
      </c>
      <c r="K1531" t="s">
        <v>3394</v>
      </c>
      <c r="L1531" t="s">
        <v>3396</v>
      </c>
      <c r="M1531" t="s">
        <v>9820</v>
      </c>
      <c r="N1531" t="s">
        <v>9820</v>
      </c>
      <c r="O1531" t="s">
        <v>9820</v>
      </c>
      <c r="P1531" t="s">
        <v>9821</v>
      </c>
      <c r="Q1531">
        <v>1</v>
      </c>
      <c r="R1531" t="s">
        <v>5682</v>
      </c>
      <c r="S1531" t="s">
        <v>6278</v>
      </c>
      <c r="U1531" t="s">
        <v>6279</v>
      </c>
      <c r="V1531" t="s">
        <v>6280</v>
      </c>
      <c r="W1531" t="s">
        <v>6281</v>
      </c>
      <c r="X1531" t="s">
        <v>6282</v>
      </c>
      <c r="Y1531" t="s">
        <v>6283</v>
      </c>
      <c r="Z1531" t="s">
        <v>6283</v>
      </c>
      <c r="AA1531" t="s">
        <v>6284</v>
      </c>
      <c r="AB1531" t="s">
        <v>6285</v>
      </c>
      <c r="AC1531" t="s">
        <v>4345</v>
      </c>
      <c r="AE1531" t="s">
        <v>3394</v>
      </c>
      <c r="AK1531" t="s">
        <v>4195</v>
      </c>
      <c r="AL1531" t="s">
        <v>3394</v>
      </c>
      <c r="AM1531" t="s">
        <v>4195</v>
      </c>
      <c r="AN1531" t="s">
        <v>3394</v>
      </c>
      <c r="AO1531" t="s">
        <v>4195</v>
      </c>
      <c r="AP1531" t="s">
        <v>4195</v>
      </c>
      <c r="AQ1531" t="s">
        <v>4195</v>
      </c>
      <c r="AR1531" t="s">
        <v>4195</v>
      </c>
      <c r="AS1531" t="s">
        <v>3394</v>
      </c>
      <c r="AT1531" t="s">
        <v>3394</v>
      </c>
      <c r="AU1531" t="s">
        <v>4195</v>
      </c>
      <c r="AV1531" t="s">
        <v>4195</v>
      </c>
      <c r="AW1531" t="s">
        <v>3394</v>
      </c>
      <c r="AX1531" t="s">
        <v>3394</v>
      </c>
      <c r="AY1531" t="s">
        <v>6286</v>
      </c>
      <c r="AZ1531" t="s">
        <v>3394</v>
      </c>
    </row>
    <row r="1532" spans="1:52" x14ac:dyDescent="0.3">
      <c r="A1532" s="1" t="s">
        <v>2678</v>
      </c>
      <c r="B1532" t="s">
        <v>2679</v>
      </c>
      <c r="C1532" t="s">
        <v>5725</v>
      </c>
      <c r="D1532" t="s">
        <v>58</v>
      </c>
      <c r="E1532" t="s">
        <v>2680</v>
      </c>
      <c r="F1532" t="s">
        <v>3394</v>
      </c>
      <c r="G1532" t="s">
        <v>3393</v>
      </c>
      <c r="H1532" t="s">
        <v>3393</v>
      </c>
      <c r="I1532" t="s">
        <v>6287</v>
      </c>
      <c r="J1532" t="s">
        <v>3395</v>
      </c>
      <c r="K1532" t="s">
        <v>3394</v>
      </c>
      <c r="L1532" t="s">
        <v>3396</v>
      </c>
      <c r="M1532" t="s">
        <v>58</v>
      </c>
      <c r="N1532" t="s">
        <v>58</v>
      </c>
      <c r="O1532" t="s">
        <v>9820</v>
      </c>
      <c r="P1532" t="s">
        <v>9821</v>
      </c>
      <c r="Q1532">
        <v>1</v>
      </c>
      <c r="R1532" t="s">
        <v>5629</v>
      </c>
      <c r="S1532" t="s">
        <v>6288</v>
      </c>
      <c r="U1532" t="s">
        <v>6289</v>
      </c>
      <c r="V1532" t="s">
        <v>6290</v>
      </c>
      <c r="W1532" t="s">
        <v>6291</v>
      </c>
      <c r="X1532" t="s">
        <v>6292</v>
      </c>
      <c r="Y1532" t="s">
        <v>6293</v>
      </c>
      <c r="Z1532" t="s">
        <v>6294</v>
      </c>
      <c r="AA1532" t="s">
        <v>6295</v>
      </c>
      <c r="AB1532" t="s">
        <v>6296</v>
      </c>
      <c r="AC1532" t="s">
        <v>4345</v>
      </c>
      <c r="AE1532" t="s">
        <v>3394</v>
      </c>
      <c r="AK1532" t="s">
        <v>4195</v>
      </c>
      <c r="AL1532" t="s">
        <v>3394</v>
      </c>
      <c r="AM1532" t="s">
        <v>4195</v>
      </c>
      <c r="AN1532" t="s">
        <v>3394</v>
      </c>
      <c r="AO1532" t="s">
        <v>3394</v>
      </c>
      <c r="AP1532" t="s">
        <v>4195</v>
      </c>
      <c r="AQ1532" t="s">
        <v>3394</v>
      </c>
      <c r="AR1532" t="s">
        <v>4195</v>
      </c>
      <c r="AS1532" t="s">
        <v>3394</v>
      </c>
      <c r="AT1532" t="s">
        <v>3394</v>
      </c>
      <c r="AU1532" t="s">
        <v>3394</v>
      </c>
      <c r="AV1532" t="s">
        <v>4195</v>
      </c>
      <c r="AW1532" t="s">
        <v>3394</v>
      </c>
      <c r="AX1532" t="s">
        <v>3394</v>
      </c>
      <c r="AY1532" t="s">
        <v>6297</v>
      </c>
      <c r="AZ1532" t="s">
        <v>3394</v>
      </c>
    </row>
    <row r="1533" spans="1:52" x14ac:dyDescent="0.3">
      <c r="A1533" s="1" t="s">
        <v>2717</v>
      </c>
      <c r="B1533" t="s">
        <v>2718</v>
      </c>
      <c r="C1533" t="s">
        <v>205</v>
      </c>
      <c r="D1533" t="s">
        <v>55</v>
      </c>
      <c r="E1533" t="s">
        <v>2719</v>
      </c>
      <c r="F1533" t="s">
        <v>3393</v>
      </c>
      <c r="G1533" t="s">
        <v>3393</v>
      </c>
      <c r="H1533" t="s">
        <v>3393</v>
      </c>
      <c r="I1533" t="s">
        <v>6298</v>
      </c>
      <c r="J1533" t="s">
        <v>3395</v>
      </c>
      <c r="K1533" t="s">
        <v>3394</v>
      </c>
      <c r="L1533" t="s">
        <v>3396</v>
      </c>
      <c r="M1533" t="s">
        <v>9820</v>
      </c>
      <c r="N1533" t="s">
        <v>9820</v>
      </c>
      <c r="O1533" t="s">
        <v>9820</v>
      </c>
      <c r="P1533" t="s">
        <v>9821</v>
      </c>
      <c r="Q1533">
        <v>1</v>
      </c>
      <c r="R1533" t="s">
        <v>5682</v>
      </c>
      <c r="S1533" t="s">
        <v>6172</v>
      </c>
      <c r="U1533" t="s">
        <v>6173</v>
      </c>
      <c r="V1533" t="s">
        <v>6174</v>
      </c>
      <c r="W1533" t="s">
        <v>6175</v>
      </c>
      <c r="X1533" t="s">
        <v>6176</v>
      </c>
      <c r="Y1533" t="s">
        <v>6177</v>
      </c>
      <c r="Z1533" t="s">
        <v>6178</v>
      </c>
      <c r="AA1533" t="s">
        <v>6179</v>
      </c>
      <c r="AB1533" t="s">
        <v>6180</v>
      </c>
      <c r="AC1533" t="s">
        <v>4345</v>
      </c>
      <c r="AE1533" t="s">
        <v>3394</v>
      </c>
      <c r="AK1533" t="s">
        <v>3394</v>
      </c>
      <c r="AL1533" t="s">
        <v>3394</v>
      </c>
      <c r="AM1533" t="s">
        <v>4195</v>
      </c>
      <c r="AN1533" t="s">
        <v>3394</v>
      </c>
      <c r="AO1533" t="s">
        <v>3394</v>
      </c>
      <c r="AP1533" t="s">
        <v>3394</v>
      </c>
      <c r="AQ1533" t="s">
        <v>3394</v>
      </c>
      <c r="AR1533" t="s">
        <v>4195</v>
      </c>
      <c r="AS1533" t="s">
        <v>3394</v>
      </c>
      <c r="AT1533" t="s">
        <v>3394</v>
      </c>
      <c r="AU1533" t="s">
        <v>3394</v>
      </c>
      <c r="AV1533" t="s">
        <v>3394</v>
      </c>
      <c r="AW1533" t="s">
        <v>3394</v>
      </c>
      <c r="AX1533" t="s">
        <v>3394</v>
      </c>
      <c r="AY1533" t="s">
        <v>6299</v>
      </c>
      <c r="AZ1533" t="s">
        <v>3394</v>
      </c>
    </row>
    <row r="1534" spans="1:52" x14ac:dyDescent="0.3">
      <c r="A1534" s="1" t="s">
        <v>2732</v>
      </c>
      <c r="B1534" t="s">
        <v>2733</v>
      </c>
      <c r="C1534" t="s">
        <v>5924</v>
      </c>
      <c r="D1534" t="s">
        <v>5734</v>
      </c>
      <c r="E1534" t="s">
        <v>2734</v>
      </c>
      <c r="F1534" t="s">
        <v>3393</v>
      </c>
      <c r="G1534" t="s">
        <v>3393</v>
      </c>
      <c r="H1534" t="s">
        <v>3393</v>
      </c>
      <c r="I1534" t="s">
        <v>6300</v>
      </c>
      <c r="J1534" t="s">
        <v>3395</v>
      </c>
      <c r="K1534" t="s">
        <v>3394</v>
      </c>
      <c r="L1534" t="s">
        <v>3396</v>
      </c>
      <c r="M1534" t="s">
        <v>9820</v>
      </c>
      <c r="N1534" t="s">
        <v>9820</v>
      </c>
      <c r="O1534" t="s">
        <v>9820</v>
      </c>
      <c r="P1534" t="s">
        <v>9821</v>
      </c>
      <c r="Q1534">
        <v>1</v>
      </c>
      <c r="R1534" t="s">
        <v>5671</v>
      </c>
      <c r="S1534" t="s">
        <v>6301</v>
      </c>
      <c r="U1534" t="s">
        <v>6302</v>
      </c>
      <c r="V1534" t="s">
        <v>6303</v>
      </c>
      <c r="W1534" t="s">
        <v>5979</v>
      </c>
      <c r="X1534" t="s">
        <v>6304</v>
      </c>
      <c r="Y1534" t="s">
        <v>6305</v>
      </c>
      <c r="Z1534" t="s">
        <v>6306</v>
      </c>
      <c r="AA1534" t="s">
        <v>6307</v>
      </c>
      <c r="AB1534" t="s">
        <v>6084</v>
      </c>
      <c r="AC1534" t="s">
        <v>4345</v>
      </c>
      <c r="AE1534" t="s">
        <v>3394</v>
      </c>
      <c r="AK1534" t="s">
        <v>3394</v>
      </c>
      <c r="AM1534" t="s">
        <v>3394</v>
      </c>
      <c r="AN1534" t="s">
        <v>3394</v>
      </c>
      <c r="AO1534" t="s">
        <v>3394</v>
      </c>
      <c r="AP1534" t="s">
        <v>3394</v>
      </c>
      <c r="AQ1534" t="s">
        <v>3394</v>
      </c>
      <c r="AR1534" t="s">
        <v>3394</v>
      </c>
      <c r="AS1534" t="s">
        <v>3394</v>
      </c>
      <c r="AT1534" t="s">
        <v>3394</v>
      </c>
      <c r="AU1534" t="s">
        <v>3394</v>
      </c>
      <c r="AV1534" t="s">
        <v>3394</v>
      </c>
      <c r="AW1534" t="s">
        <v>3394</v>
      </c>
      <c r="AX1534" t="s">
        <v>3394</v>
      </c>
      <c r="AY1534" t="s">
        <v>6308</v>
      </c>
      <c r="AZ1534" t="s">
        <v>3394</v>
      </c>
    </row>
    <row r="1535" spans="1:52" x14ac:dyDescent="0.3">
      <c r="A1535" s="1" t="s">
        <v>2744</v>
      </c>
      <c r="B1535" t="s">
        <v>2745</v>
      </c>
      <c r="C1535" t="s">
        <v>220</v>
      </c>
      <c r="D1535" t="s">
        <v>59</v>
      </c>
      <c r="E1535" t="s">
        <v>2746</v>
      </c>
      <c r="F1535" t="s">
        <v>3393</v>
      </c>
      <c r="G1535" t="s">
        <v>3393</v>
      </c>
      <c r="H1535" t="s">
        <v>3393</v>
      </c>
      <c r="I1535" t="s">
        <v>6309</v>
      </c>
      <c r="J1535" t="s">
        <v>3395</v>
      </c>
      <c r="K1535" t="s">
        <v>3394</v>
      </c>
      <c r="L1535" t="s">
        <v>3396</v>
      </c>
      <c r="M1535" t="s">
        <v>9820</v>
      </c>
      <c r="N1535" t="s">
        <v>9820</v>
      </c>
      <c r="O1535" t="s">
        <v>9820</v>
      </c>
      <c r="P1535" t="s">
        <v>9821</v>
      </c>
      <c r="Q1535">
        <v>1</v>
      </c>
      <c r="R1535" t="s">
        <v>5671</v>
      </c>
      <c r="S1535" t="s">
        <v>6310</v>
      </c>
      <c r="U1535" t="s">
        <v>6311</v>
      </c>
      <c r="V1535" t="s">
        <v>6312</v>
      </c>
      <c r="W1535" t="s">
        <v>6313</v>
      </c>
      <c r="X1535" t="s">
        <v>6314</v>
      </c>
      <c r="Y1535" t="s">
        <v>6315</v>
      </c>
      <c r="Z1535" t="s">
        <v>6237</v>
      </c>
      <c r="AA1535" t="s">
        <v>6073</v>
      </c>
      <c r="AB1535" t="s">
        <v>6316</v>
      </c>
      <c r="AC1535" t="s">
        <v>4345</v>
      </c>
      <c r="AE1535" t="s">
        <v>3394</v>
      </c>
      <c r="AK1535" t="s">
        <v>3394</v>
      </c>
      <c r="AL1535" t="s">
        <v>3394</v>
      </c>
      <c r="AM1535" t="s">
        <v>3394</v>
      </c>
      <c r="AN1535" t="s">
        <v>3394</v>
      </c>
      <c r="AO1535" t="s">
        <v>3394</v>
      </c>
      <c r="AP1535" t="s">
        <v>3394</v>
      </c>
      <c r="AQ1535" t="s">
        <v>4195</v>
      </c>
      <c r="AR1535" t="s">
        <v>4195</v>
      </c>
      <c r="AS1535" t="s">
        <v>3394</v>
      </c>
      <c r="AT1535" t="s">
        <v>3394</v>
      </c>
      <c r="AU1535" t="s">
        <v>3394</v>
      </c>
      <c r="AV1535" t="s">
        <v>3394</v>
      </c>
      <c r="AW1535" t="s">
        <v>3394</v>
      </c>
      <c r="AX1535" t="s">
        <v>3394</v>
      </c>
      <c r="AY1535" t="s">
        <v>6317</v>
      </c>
      <c r="AZ1535" t="s">
        <v>3394</v>
      </c>
    </row>
    <row r="1536" spans="1:52" x14ac:dyDescent="0.3">
      <c r="A1536" s="1" t="s">
        <v>2753</v>
      </c>
      <c r="B1536" t="s">
        <v>2754</v>
      </c>
      <c r="C1536" t="s">
        <v>220</v>
      </c>
      <c r="D1536" t="s">
        <v>59</v>
      </c>
      <c r="E1536" t="s">
        <v>2755</v>
      </c>
      <c r="F1536" t="s">
        <v>3393</v>
      </c>
      <c r="G1536" t="s">
        <v>3394</v>
      </c>
      <c r="H1536" t="s">
        <v>3393</v>
      </c>
      <c r="I1536" t="s">
        <v>6318</v>
      </c>
      <c r="J1536" t="s">
        <v>3395</v>
      </c>
      <c r="K1536" t="s">
        <v>3394</v>
      </c>
      <c r="L1536" t="s">
        <v>3396</v>
      </c>
      <c r="M1536" t="s">
        <v>9820</v>
      </c>
      <c r="N1536" t="s">
        <v>9820</v>
      </c>
      <c r="O1536" t="s">
        <v>9820</v>
      </c>
      <c r="P1536" t="s">
        <v>9821</v>
      </c>
      <c r="Q1536">
        <v>1</v>
      </c>
      <c r="R1536" t="s">
        <v>5671</v>
      </c>
      <c r="S1536" t="s">
        <v>6319</v>
      </c>
      <c r="U1536" t="s">
        <v>6320</v>
      </c>
      <c r="V1536" t="s">
        <v>6290</v>
      </c>
      <c r="W1536" t="s">
        <v>5983</v>
      </c>
      <c r="X1536" t="s">
        <v>6321</v>
      </c>
      <c r="Y1536" t="s">
        <v>6322</v>
      </c>
      <c r="Z1536" t="s">
        <v>6323</v>
      </c>
      <c r="AA1536" t="s">
        <v>6324</v>
      </c>
      <c r="AB1536" t="s">
        <v>6325</v>
      </c>
      <c r="AC1536" t="s">
        <v>4345</v>
      </c>
      <c r="AE1536" t="s">
        <v>3394</v>
      </c>
      <c r="AK1536" t="s">
        <v>3394</v>
      </c>
      <c r="AL1536" t="s">
        <v>3394</v>
      </c>
      <c r="AM1536" t="s">
        <v>3394</v>
      </c>
      <c r="AN1536" t="s">
        <v>3394</v>
      </c>
      <c r="AO1536" t="s">
        <v>3394</v>
      </c>
      <c r="AP1536" t="s">
        <v>3394</v>
      </c>
      <c r="AQ1536" t="s">
        <v>3394</v>
      </c>
      <c r="AR1536" t="s">
        <v>4195</v>
      </c>
      <c r="AS1536" t="s">
        <v>3394</v>
      </c>
      <c r="AT1536" t="s">
        <v>3394</v>
      </c>
      <c r="AU1536" t="s">
        <v>3394</v>
      </c>
      <c r="AV1536" t="s">
        <v>3394</v>
      </c>
      <c r="AW1536" t="s">
        <v>3394</v>
      </c>
      <c r="AX1536" t="s">
        <v>3394</v>
      </c>
      <c r="AY1536" t="s">
        <v>6326</v>
      </c>
      <c r="AZ1536" t="s">
        <v>3394</v>
      </c>
    </row>
    <row r="1537" spans="1:52" x14ac:dyDescent="0.3">
      <c r="A1537" s="1" t="s">
        <v>2836</v>
      </c>
      <c r="B1537" t="s">
        <v>2837</v>
      </c>
      <c r="C1537" t="s">
        <v>220</v>
      </c>
      <c r="D1537" t="s">
        <v>59</v>
      </c>
      <c r="E1537" t="s">
        <v>2838</v>
      </c>
      <c r="F1537" t="s">
        <v>3393</v>
      </c>
      <c r="G1537" t="s">
        <v>3393</v>
      </c>
      <c r="H1537" t="s">
        <v>3393</v>
      </c>
      <c r="I1537" t="s">
        <v>6327</v>
      </c>
      <c r="J1537" t="s">
        <v>3395</v>
      </c>
      <c r="K1537" t="s">
        <v>3394</v>
      </c>
      <c r="L1537" t="s">
        <v>3396</v>
      </c>
      <c r="M1537" t="s">
        <v>9820</v>
      </c>
      <c r="N1537" t="s">
        <v>9820</v>
      </c>
      <c r="O1537" t="s">
        <v>9820</v>
      </c>
      <c r="P1537" t="s">
        <v>9821</v>
      </c>
      <c r="Q1537">
        <v>1</v>
      </c>
      <c r="R1537" t="s">
        <v>5671</v>
      </c>
      <c r="S1537" t="s">
        <v>6328</v>
      </c>
      <c r="U1537" t="s">
        <v>6329</v>
      </c>
      <c r="V1537" t="s">
        <v>6330</v>
      </c>
      <c r="W1537" t="s">
        <v>6331</v>
      </c>
      <c r="X1537" t="s">
        <v>6332</v>
      </c>
      <c r="Y1537" t="s">
        <v>6069</v>
      </c>
      <c r="Z1537" t="s">
        <v>6307</v>
      </c>
      <c r="AA1537" t="s">
        <v>6333</v>
      </c>
      <c r="AB1537" t="s">
        <v>6334</v>
      </c>
      <c r="AC1537" t="s">
        <v>4345</v>
      </c>
      <c r="AE1537" t="s">
        <v>3394</v>
      </c>
      <c r="AK1537" t="s">
        <v>3394</v>
      </c>
      <c r="AL1537" t="s">
        <v>3394</v>
      </c>
      <c r="AM1537" t="s">
        <v>4195</v>
      </c>
      <c r="AN1537" t="s">
        <v>3394</v>
      </c>
      <c r="AO1537" t="s">
        <v>3394</v>
      </c>
      <c r="AP1537" t="s">
        <v>3394</v>
      </c>
      <c r="AQ1537" t="s">
        <v>3394</v>
      </c>
      <c r="AR1537" t="s">
        <v>4195</v>
      </c>
      <c r="AS1537" t="s">
        <v>3394</v>
      </c>
      <c r="AT1537" t="s">
        <v>3394</v>
      </c>
      <c r="AU1537" t="s">
        <v>3394</v>
      </c>
      <c r="AV1537" t="s">
        <v>3394</v>
      </c>
      <c r="AW1537" t="s">
        <v>3394</v>
      </c>
      <c r="AX1537" t="s">
        <v>3394</v>
      </c>
      <c r="AY1537" t="s">
        <v>6335</v>
      </c>
      <c r="AZ1537" t="s">
        <v>3394</v>
      </c>
    </row>
    <row r="1538" spans="1:52" x14ac:dyDescent="0.3">
      <c r="A1538" s="1" t="s">
        <v>2857</v>
      </c>
      <c r="B1538" t="s">
        <v>2858</v>
      </c>
      <c r="C1538" t="s">
        <v>310</v>
      </c>
      <c r="D1538" t="s">
        <v>4636</v>
      </c>
      <c r="E1538" t="s">
        <v>2859</v>
      </c>
      <c r="F1538" t="s">
        <v>3394</v>
      </c>
      <c r="G1538" t="s">
        <v>3393</v>
      </c>
      <c r="H1538" t="s">
        <v>3393</v>
      </c>
      <c r="I1538" t="s">
        <v>6336</v>
      </c>
      <c r="J1538" t="s">
        <v>3395</v>
      </c>
      <c r="K1538" t="s">
        <v>3394</v>
      </c>
      <c r="L1538" t="s">
        <v>3396</v>
      </c>
      <c r="M1538" t="s">
        <v>9820</v>
      </c>
      <c r="N1538" t="s">
        <v>9820</v>
      </c>
      <c r="O1538" t="s">
        <v>9820</v>
      </c>
      <c r="P1538" t="s">
        <v>9821</v>
      </c>
      <c r="Q1538">
        <v>1</v>
      </c>
      <c r="R1538" t="s">
        <v>6337</v>
      </c>
      <c r="S1538" t="s">
        <v>6338</v>
      </c>
      <c r="U1538" t="s">
        <v>6339</v>
      </c>
      <c r="V1538" t="s">
        <v>6340</v>
      </c>
      <c r="W1538" t="s">
        <v>6341</v>
      </c>
      <c r="X1538" t="s">
        <v>6342</v>
      </c>
      <c r="Y1538" t="s">
        <v>6343</v>
      </c>
      <c r="Z1538" t="s">
        <v>5951</v>
      </c>
      <c r="AA1538" t="s">
        <v>6344</v>
      </c>
      <c r="AB1538" t="s">
        <v>6345</v>
      </c>
      <c r="AC1538" t="s">
        <v>4345</v>
      </c>
      <c r="AE1538" t="s">
        <v>3394</v>
      </c>
      <c r="AJ1538" t="s">
        <v>4484</v>
      </c>
      <c r="AK1538" t="s">
        <v>3394</v>
      </c>
      <c r="AM1538" t="s">
        <v>3394</v>
      </c>
      <c r="AN1538" t="s">
        <v>3394</v>
      </c>
      <c r="AO1538" t="s">
        <v>3394</v>
      </c>
      <c r="AP1538" t="s">
        <v>3394</v>
      </c>
      <c r="AQ1538" t="s">
        <v>3394</v>
      </c>
      <c r="AR1538" t="s">
        <v>3394</v>
      </c>
      <c r="AS1538" t="s">
        <v>3394</v>
      </c>
      <c r="AT1538" t="s">
        <v>3394</v>
      </c>
      <c r="AU1538" t="s">
        <v>3394</v>
      </c>
      <c r="AV1538" t="s">
        <v>3394</v>
      </c>
      <c r="AW1538" t="s">
        <v>3394</v>
      </c>
      <c r="AX1538" t="s">
        <v>3394</v>
      </c>
      <c r="AY1538" t="s">
        <v>6028</v>
      </c>
      <c r="AZ1538" t="s">
        <v>3394</v>
      </c>
    </row>
    <row r="1539" spans="1:52" x14ac:dyDescent="0.3">
      <c r="A1539" s="1" t="s">
        <v>2860</v>
      </c>
      <c r="B1539" t="s">
        <v>2861</v>
      </c>
      <c r="C1539" t="s">
        <v>277</v>
      </c>
      <c r="D1539" t="s">
        <v>4307</v>
      </c>
      <c r="E1539" t="s">
        <v>2862</v>
      </c>
      <c r="F1539" t="s">
        <v>3393</v>
      </c>
      <c r="G1539" t="s">
        <v>3393</v>
      </c>
      <c r="H1539" t="s">
        <v>3393</v>
      </c>
      <c r="I1539" t="s">
        <v>6346</v>
      </c>
      <c r="J1539" t="s">
        <v>3395</v>
      </c>
      <c r="K1539" t="s">
        <v>3394</v>
      </c>
      <c r="L1539" t="s">
        <v>3396</v>
      </c>
      <c r="M1539" t="s">
        <v>9820</v>
      </c>
      <c r="N1539" t="s">
        <v>9820</v>
      </c>
      <c r="O1539" t="s">
        <v>9820</v>
      </c>
      <c r="P1539" t="s">
        <v>9821</v>
      </c>
      <c r="Q1539">
        <v>1</v>
      </c>
      <c r="R1539" t="s">
        <v>5803</v>
      </c>
      <c r="S1539" t="s">
        <v>6347</v>
      </c>
      <c r="U1539" t="s">
        <v>6348</v>
      </c>
      <c r="V1539" t="s">
        <v>6349</v>
      </c>
      <c r="W1539" t="s">
        <v>6350</v>
      </c>
      <c r="X1539" t="s">
        <v>6351</v>
      </c>
      <c r="Y1539" t="s">
        <v>6352</v>
      </c>
      <c r="Z1539" t="s">
        <v>6353</v>
      </c>
      <c r="AA1539" t="s">
        <v>6354</v>
      </c>
      <c r="AB1539" t="s">
        <v>6156</v>
      </c>
      <c r="AC1539" t="s">
        <v>4345</v>
      </c>
      <c r="AE1539" t="s">
        <v>3394</v>
      </c>
      <c r="AK1539" t="s">
        <v>3394</v>
      </c>
      <c r="AM1539" t="s">
        <v>3394</v>
      </c>
      <c r="AN1539" t="s">
        <v>3394</v>
      </c>
      <c r="AO1539" t="s">
        <v>3394</v>
      </c>
      <c r="AP1539" t="s">
        <v>3394</v>
      </c>
      <c r="AQ1539" t="s">
        <v>3394</v>
      </c>
      <c r="AR1539" t="s">
        <v>3394</v>
      </c>
      <c r="AS1539" t="s">
        <v>3394</v>
      </c>
      <c r="AT1539" t="s">
        <v>3394</v>
      </c>
      <c r="AU1539" t="s">
        <v>3394</v>
      </c>
      <c r="AV1539" t="s">
        <v>3394</v>
      </c>
      <c r="AW1539" t="s">
        <v>3394</v>
      </c>
      <c r="AX1539" t="s">
        <v>3394</v>
      </c>
      <c r="AY1539" t="s">
        <v>6355</v>
      </c>
      <c r="AZ1539" t="s">
        <v>3394</v>
      </c>
    </row>
    <row r="1540" spans="1:52" x14ac:dyDescent="0.3">
      <c r="A1540" s="1" t="s">
        <v>2875</v>
      </c>
      <c r="B1540" t="s">
        <v>2876</v>
      </c>
      <c r="C1540" t="s">
        <v>4891</v>
      </c>
      <c r="D1540" t="s">
        <v>4892</v>
      </c>
      <c r="E1540" t="s">
        <v>2877</v>
      </c>
      <c r="F1540" t="s">
        <v>3394</v>
      </c>
      <c r="G1540" t="s">
        <v>3393</v>
      </c>
      <c r="H1540" t="s">
        <v>3393</v>
      </c>
      <c r="I1540" t="s">
        <v>6356</v>
      </c>
      <c r="J1540" t="s">
        <v>3395</v>
      </c>
      <c r="K1540" t="s">
        <v>3394</v>
      </c>
      <c r="L1540" t="s">
        <v>3396</v>
      </c>
      <c r="M1540" t="s">
        <v>9820</v>
      </c>
      <c r="N1540" t="s">
        <v>9820</v>
      </c>
      <c r="O1540" t="s">
        <v>9820</v>
      </c>
      <c r="P1540" t="s">
        <v>9821</v>
      </c>
      <c r="Q1540">
        <v>1</v>
      </c>
      <c r="R1540" t="s">
        <v>3397</v>
      </c>
      <c r="S1540" t="s">
        <v>6357</v>
      </c>
      <c r="U1540" t="s">
        <v>6358</v>
      </c>
      <c r="V1540" t="s">
        <v>10702</v>
      </c>
      <c r="W1540" t="s">
        <v>6359</v>
      </c>
      <c r="X1540" t="s">
        <v>6360</v>
      </c>
      <c r="Y1540" t="s">
        <v>6361</v>
      </c>
      <c r="Z1540" t="s">
        <v>6237</v>
      </c>
      <c r="AA1540" t="s">
        <v>6362</v>
      </c>
      <c r="AB1540" t="s">
        <v>5951</v>
      </c>
      <c r="AC1540" t="s">
        <v>4345</v>
      </c>
      <c r="AE1540" t="s">
        <v>3394</v>
      </c>
      <c r="AK1540" t="s">
        <v>3394</v>
      </c>
      <c r="AM1540" t="s">
        <v>3394</v>
      </c>
      <c r="AN1540" t="s">
        <v>3394</v>
      </c>
      <c r="AO1540" t="s">
        <v>3394</v>
      </c>
      <c r="AP1540" t="s">
        <v>3394</v>
      </c>
      <c r="AQ1540" t="s">
        <v>3394</v>
      </c>
      <c r="AR1540" t="s">
        <v>3394</v>
      </c>
      <c r="AS1540" t="s">
        <v>3394</v>
      </c>
      <c r="AT1540" t="s">
        <v>3394</v>
      </c>
      <c r="AU1540" t="s">
        <v>3394</v>
      </c>
      <c r="AV1540" t="s">
        <v>3394</v>
      </c>
      <c r="AW1540" t="s">
        <v>3394</v>
      </c>
      <c r="AX1540" t="s">
        <v>3394</v>
      </c>
      <c r="AY1540" t="s">
        <v>6363</v>
      </c>
      <c r="AZ1540" t="s">
        <v>3394</v>
      </c>
    </row>
    <row r="1541" spans="1:52" x14ac:dyDescent="0.3">
      <c r="A1541" s="1" t="s">
        <v>2889</v>
      </c>
      <c r="B1541" t="s">
        <v>2890</v>
      </c>
      <c r="C1541" t="s">
        <v>719</v>
      </c>
      <c r="D1541" t="s">
        <v>68</v>
      </c>
      <c r="E1541" t="s">
        <v>2891</v>
      </c>
      <c r="F1541" t="s">
        <v>3394</v>
      </c>
      <c r="G1541" t="s">
        <v>3393</v>
      </c>
      <c r="H1541" t="s">
        <v>3393</v>
      </c>
      <c r="I1541" t="s">
        <v>6364</v>
      </c>
      <c r="J1541" t="s">
        <v>3395</v>
      </c>
      <c r="K1541" t="s">
        <v>3394</v>
      </c>
      <c r="L1541" t="s">
        <v>3396</v>
      </c>
      <c r="M1541" t="s">
        <v>56</v>
      </c>
      <c r="N1541" t="s">
        <v>68</v>
      </c>
      <c r="O1541" t="s">
        <v>9820</v>
      </c>
      <c r="P1541" t="s">
        <v>9821</v>
      </c>
      <c r="Q1541">
        <v>1</v>
      </c>
      <c r="R1541" t="s">
        <v>3397</v>
      </c>
      <c r="S1541" t="s">
        <v>6365</v>
      </c>
      <c r="U1541" t="s">
        <v>6358</v>
      </c>
      <c r="V1541" t="s">
        <v>10702</v>
      </c>
      <c r="W1541" t="s">
        <v>6359</v>
      </c>
      <c r="X1541" t="s">
        <v>6360</v>
      </c>
      <c r="Y1541" t="s">
        <v>6361</v>
      </c>
      <c r="Z1541" t="s">
        <v>6237</v>
      </c>
      <c r="AA1541" t="s">
        <v>6362</v>
      </c>
      <c r="AB1541" t="s">
        <v>5951</v>
      </c>
      <c r="AC1541" t="s">
        <v>4345</v>
      </c>
      <c r="AE1541" t="s">
        <v>3394</v>
      </c>
      <c r="AK1541" t="s">
        <v>3394</v>
      </c>
      <c r="AM1541" t="s">
        <v>3394</v>
      </c>
      <c r="AN1541" t="s">
        <v>3394</v>
      </c>
      <c r="AO1541" t="s">
        <v>3394</v>
      </c>
      <c r="AP1541" t="s">
        <v>3394</v>
      </c>
      <c r="AQ1541" t="s">
        <v>3394</v>
      </c>
      <c r="AR1541" t="s">
        <v>3394</v>
      </c>
      <c r="AS1541" t="s">
        <v>3394</v>
      </c>
      <c r="AT1541" t="s">
        <v>3394</v>
      </c>
      <c r="AU1541" t="s">
        <v>3394</v>
      </c>
      <c r="AV1541" t="s">
        <v>3394</v>
      </c>
      <c r="AW1541" t="s">
        <v>3394</v>
      </c>
      <c r="AX1541" t="s">
        <v>3394</v>
      </c>
      <c r="AY1541" t="s">
        <v>6366</v>
      </c>
      <c r="AZ1541" t="s">
        <v>3394</v>
      </c>
    </row>
    <row r="1542" spans="1:52" x14ac:dyDescent="0.3">
      <c r="A1542" s="1" t="s">
        <v>2892</v>
      </c>
      <c r="B1542" t="s">
        <v>2893</v>
      </c>
      <c r="C1542" t="s">
        <v>719</v>
      </c>
      <c r="D1542" t="s">
        <v>68</v>
      </c>
      <c r="E1542" t="s">
        <v>2894</v>
      </c>
      <c r="F1542" t="s">
        <v>3394</v>
      </c>
      <c r="G1542" t="s">
        <v>3393</v>
      </c>
      <c r="H1542" t="s">
        <v>3393</v>
      </c>
      <c r="I1542" t="s">
        <v>6367</v>
      </c>
      <c r="J1542" t="s">
        <v>3395</v>
      </c>
      <c r="K1542" t="s">
        <v>3394</v>
      </c>
      <c r="L1542" t="s">
        <v>3396</v>
      </c>
      <c r="M1542" t="s">
        <v>58</v>
      </c>
      <c r="N1542" t="s">
        <v>68</v>
      </c>
      <c r="O1542" t="s">
        <v>9820</v>
      </c>
      <c r="P1542" t="s">
        <v>9821</v>
      </c>
      <c r="Q1542">
        <v>1</v>
      </c>
      <c r="R1542" t="s">
        <v>3397</v>
      </c>
      <c r="S1542" t="s">
        <v>6368</v>
      </c>
      <c r="U1542" t="s">
        <v>6369</v>
      </c>
      <c r="V1542" t="s">
        <v>6370</v>
      </c>
      <c r="W1542" t="s">
        <v>6371</v>
      </c>
      <c r="X1542" t="s">
        <v>6372</v>
      </c>
      <c r="Y1542" t="s">
        <v>6373</v>
      </c>
      <c r="Z1542" t="s">
        <v>6374</v>
      </c>
      <c r="AA1542" t="s">
        <v>6375</v>
      </c>
      <c r="AB1542" t="s">
        <v>5992</v>
      </c>
      <c r="AC1542" t="s">
        <v>4345</v>
      </c>
      <c r="AE1542" t="s">
        <v>3394</v>
      </c>
      <c r="AK1542" t="s">
        <v>3394</v>
      </c>
      <c r="AM1542" t="s">
        <v>3394</v>
      </c>
      <c r="AN1542" t="s">
        <v>3394</v>
      </c>
      <c r="AO1542" t="s">
        <v>3394</v>
      </c>
      <c r="AP1542" t="s">
        <v>3394</v>
      </c>
      <c r="AQ1542" t="s">
        <v>3394</v>
      </c>
      <c r="AR1542" t="s">
        <v>3394</v>
      </c>
      <c r="AS1542" t="s">
        <v>3394</v>
      </c>
      <c r="AT1542" t="s">
        <v>3394</v>
      </c>
      <c r="AU1542" t="s">
        <v>3394</v>
      </c>
      <c r="AV1542" t="s">
        <v>3394</v>
      </c>
      <c r="AW1542" t="s">
        <v>3394</v>
      </c>
      <c r="AX1542" t="s">
        <v>3394</v>
      </c>
      <c r="AY1542" t="s">
        <v>6376</v>
      </c>
      <c r="AZ1542" t="s">
        <v>3394</v>
      </c>
    </row>
    <row r="1543" spans="1:52" x14ac:dyDescent="0.3">
      <c r="A1543" s="1" t="s">
        <v>2901</v>
      </c>
      <c r="B1543" t="s">
        <v>2902</v>
      </c>
      <c r="C1543" t="s">
        <v>4987</v>
      </c>
      <c r="D1543" t="s">
        <v>4988</v>
      </c>
      <c r="E1543" t="s">
        <v>2903</v>
      </c>
      <c r="F1543" t="s">
        <v>3394</v>
      </c>
      <c r="G1543" t="s">
        <v>3393</v>
      </c>
      <c r="H1543" t="s">
        <v>3393</v>
      </c>
      <c r="I1543" t="s">
        <v>6377</v>
      </c>
      <c r="J1543" t="s">
        <v>3395</v>
      </c>
      <c r="K1543" t="s">
        <v>3394</v>
      </c>
      <c r="L1543" t="s">
        <v>3396</v>
      </c>
      <c r="M1543" t="s">
        <v>9820</v>
      </c>
      <c r="N1543" t="s">
        <v>9820</v>
      </c>
      <c r="O1543" t="s">
        <v>9820</v>
      </c>
      <c r="P1543" t="s">
        <v>9821</v>
      </c>
      <c r="Q1543">
        <v>1</v>
      </c>
      <c r="R1543" t="s">
        <v>5633</v>
      </c>
      <c r="S1543" t="s">
        <v>6378</v>
      </c>
      <c r="U1543" t="s">
        <v>6379</v>
      </c>
      <c r="V1543" t="s">
        <v>6380</v>
      </c>
      <c r="W1543" t="s">
        <v>6381</v>
      </c>
      <c r="X1543" t="s">
        <v>6382</v>
      </c>
      <c r="Y1543" t="s">
        <v>6383</v>
      </c>
      <c r="Z1543" t="s">
        <v>6383</v>
      </c>
      <c r="AA1543" t="s">
        <v>6384</v>
      </c>
      <c r="AB1543" t="s">
        <v>6385</v>
      </c>
      <c r="AC1543" t="s">
        <v>4345</v>
      </c>
      <c r="AE1543" t="s">
        <v>3394</v>
      </c>
      <c r="AK1543" t="s">
        <v>3394</v>
      </c>
      <c r="AM1543" t="s">
        <v>3394</v>
      </c>
      <c r="AN1543" t="s">
        <v>3394</v>
      </c>
      <c r="AO1543" t="s">
        <v>3394</v>
      </c>
      <c r="AP1543" t="s">
        <v>3394</v>
      </c>
      <c r="AQ1543" t="s">
        <v>3394</v>
      </c>
      <c r="AR1543" t="s">
        <v>3394</v>
      </c>
      <c r="AS1543" t="s">
        <v>3394</v>
      </c>
      <c r="AT1543" t="s">
        <v>3394</v>
      </c>
      <c r="AU1543" t="s">
        <v>3394</v>
      </c>
      <c r="AV1543" t="s">
        <v>3394</v>
      </c>
      <c r="AW1543" t="s">
        <v>3394</v>
      </c>
      <c r="AX1543" t="s">
        <v>3394</v>
      </c>
      <c r="AY1543" t="s">
        <v>6386</v>
      </c>
      <c r="AZ1543" t="s">
        <v>3394</v>
      </c>
    </row>
    <row r="1544" spans="1:52" x14ac:dyDescent="0.3">
      <c r="A1544" s="1" t="s">
        <v>2916</v>
      </c>
      <c r="B1544" t="s">
        <v>2917</v>
      </c>
      <c r="C1544" t="s">
        <v>370</v>
      </c>
      <c r="D1544" t="s">
        <v>5901</v>
      </c>
      <c r="E1544" t="s">
        <v>2918</v>
      </c>
      <c r="F1544" t="s">
        <v>3393</v>
      </c>
      <c r="G1544" t="s">
        <v>3394</v>
      </c>
      <c r="H1544" t="s">
        <v>3393</v>
      </c>
      <c r="I1544" t="s">
        <v>6387</v>
      </c>
      <c r="J1544" t="s">
        <v>3395</v>
      </c>
      <c r="K1544" t="s">
        <v>3394</v>
      </c>
      <c r="L1544" t="s">
        <v>3396</v>
      </c>
      <c r="M1544" t="s">
        <v>9820</v>
      </c>
      <c r="N1544" t="s">
        <v>9820</v>
      </c>
      <c r="O1544" t="s">
        <v>9820</v>
      </c>
      <c r="P1544" t="s">
        <v>9821</v>
      </c>
      <c r="Q1544">
        <v>1</v>
      </c>
      <c r="R1544" t="s">
        <v>5682</v>
      </c>
      <c r="S1544" t="s">
        <v>6388</v>
      </c>
      <c r="U1544" t="s">
        <v>6389</v>
      </c>
      <c r="V1544" t="s">
        <v>6390</v>
      </c>
      <c r="W1544" t="s">
        <v>5966</v>
      </c>
      <c r="X1544" t="s">
        <v>6084</v>
      </c>
      <c r="Y1544" t="s">
        <v>6391</v>
      </c>
      <c r="Z1544" t="s">
        <v>6392</v>
      </c>
      <c r="AA1544" t="s">
        <v>6393</v>
      </c>
      <c r="AB1544" t="s">
        <v>6180</v>
      </c>
      <c r="AC1544" t="s">
        <v>4345</v>
      </c>
      <c r="AE1544" t="s">
        <v>3394</v>
      </c>
      <c r="AK1544" t="s">
        <v>3394</v>
      </c>
      <c r="AL1544" t="s">
        <v>3394</v>
      </c>
      <c r="AM1544" t="s">
        <v>3394</v>
      </c>
      <c r="AN1544" t="s">
        <v>3394</v>
      </c>
      <c r="AO1544" t="s">
        <v>3394</v>
      </c>
      <c r="AP1544" t="s">
        <v>3394</v>
      </c>
      <c r="AQ1544" t="s">
        <v>3394</v>
      </c>
      <c r="AR1544" t="s">
        <v>3394</v>
      </c>
      <c r="AS1544" t="s">
        <v>3394</v>
      </c>
      <c r="AT1544" t="s">
        <v>3394</v>
      </c>
      <c r="AU1544" t="s">
        <v>3394</v>
      </c>
      <c r="AV1544" t="s">
        <v>3394</v>
      </c>
      <c r="AW1544" t="s">
        <v>3394</v>
      </c>
      <c r="AX1544" t="s">
        <v>3394</v>
      </c>
      <c r="AY1544" t="s">
        <v>6394</v>
      </c>
      <c r="AZ1544" t="s">
        <v>3394</v>
      </c>
    </row>
    <row r="1545" spans="1:52" x14ac:dyDescent="0.3">
      <c r="A1545" s="1" t="s">
        <v>2919</v>
      </c>
      <c r="B1545" t="s">
        <v>2920</v>
      </c>
      <c r="C1545" t="s">
        <v>370</v>
      </c>
      <c r="D1545" t="s">
        <v>5901</v>
      </c>
      <c r="E1545" t="s">
        <v>2921</v>
      </c>
      <c r="F1545" t="s">
        <v>3393</v>
      </c>
      <c r="G1545" t="s">
        <v>3394</v>
      </c>
      <c r="H1545" t="s">
        <v>3393</v>
      </c>
      <c r="I1545" t="s">
        <v>6395</v>
      </c>
      <c r="J1545" t="s">
        <v>3395</v>
      </c>
      <c r="K1545" t="s">
        <v>3394</v>
      </c>
      <c r="L1545" t="s">
        <v>3396</v>
      </c>
      <c r="M1545" t="s">
        <v>64</v>
      </c>
      <c r="N1545" t="s">
        <v>5901</v>
      </c>
      <c r="O1545" t="s">
        <v>9820</v>
      </c>
      <c r="P1545" t="s">
        <v>9821</v>
      </c>
      <c r="Q1545">
        <v>1</v>
      </c>
      <c r="R1545" t="s">
        <v>5682</v>
      </c>
      <c r="S1545" t="s">
        <v>6396</v>
      </c>
      <c r="U1545" t="s">
        <v>6389</v>
      </c>
      <c r="V1545" t="s">
        <v>6390</v>
      </c>
      <c r="W1545" t="s">
        <v>5966</v>
      </c>
      <c r="X1545" t="s">
        <v>5966</v>
      </c>
      <c r="Y1545" t="s">
        <v>6391</v>
      </c>
      <c r="Z1545" t="s">
        <v>6392</v>
      </c>
      <c r="AA1545" t="s">
        <v>6393</v>
      </c>
      <c r="AB1545" t="s">
        <v>6180</v>
      </c>
      <c r="AC1545" t="s">
        <v>4345</v>
      </c>
      <c r="AE1545" t="s">
        <v>3394</v>
      </c>
      <c r="AK1545" t="s">
        <v>3394</v>
      </c>
      <c r="AL1545" t="s">
        <v>3394</v>
      </c>
      <c r="AM1545" t="s">
        <v>3394</v>
      </c>
      <c r="AN1545" t="s">
        <v>3394</v>
      </c>
      <c r="AO1545" t="s">
        <v>3394</v>
      </c>
      <c r="AP1545" t="s">
        <v>3394</v>
      </c>
      <c r="AQ1545" t="s">
        <v>3394</v>
      </c>
      <c r="AR1545" t="s">
        <v>3394</v>
      </c>
      <c r="AS1545" t="s">
        <v>3394</v>
      </c>
      <c r="AT1545" t="s">
        <v>3394</v>
      </c>
      <c r="AU1545" t="s">
        <v>3394</v>
      </c>
      <c r="AV1545" t="s">
        <v>3394</v>
      </c>
      <c r="AW1545" t="s">
        <v>3394</v>
      </c>
      <c r="AX1545" t="s">
        <v>3394</v>
      </c>
      <c r="AY1545" t="s">
        <v>6397</v>
      </c>
      <c r="AZ1545" t="s">
        <v>3394</v>
      </c>
    </row>
    <row r="1546" spans="1:52" x14ac:dyDescent="0.3">
      <c r="A1546" s="1" t="s">
        <v>2925</v>
      </c>
      <c r="B1546" t="s">
        <v>2926</v>
      </c>
      <c r="C1546" t="s">
        <v>370</v>
      </c>
      <c r="D1546" t="s">
        <v>5901</v>
      </c>
      <c r="E1546" t="s">
        <v>2927</v>
      </c>
      <c r="F1546" t="s">
        <v>3393</v>
      </c>
      <c r="G1546" t="s">
        <v>3394</v>
      </c>
      <c r="H1546" t="s">
        <v>3393</v>
      </c>
      <c r="I1546" t="s">
        <v>6398</v>
      </c>
      <c r="J1546" t="s">
        <v>3395</v>
      </c>
      <c r="K1546" t="s">
        <v>3394</v>
      </c>
      <c r="L1546" t="s">
        <v>3396</v>
      </c>
      <c r="M1546" t="s">
        <v>9820</v>
      </c>
      <c r="N1546" t="s">
        <v>9820</v>
      </c>
      <c r="O1546" t="s">
        <v>9820</v>
      </c>
      <c r="P1546" t="s">
        <v>9821</v>
      </c>
      <c r="Q1546">
        <v>1</v>
      </c>
      <c r="R1546" t="s">
        <v>5682</v>
      </c>
      <c r="S1546" t="s">
        <v>6399</v>
      </c>
      <c r="U1546" t="s">
        <v>6389</v>
      </c>
      <c r="V1546" t="s">
        <v>6390</v>
      </c>
      <c r="W1546" t="s">
        <v>5966</v>
      </c>
      <c r="X1546" t="s">
        <v>6084</v>
      </c>
      <c r="Y1546" t="s">
        <v>6391</v>
      </c>
      <c r="Z1546" t="s">
        <v>6392</v>
      </c>
      <c r="AA1546" t="s">
        <v>6393</v>
      </c>
      <c r="AB1546" t="s">
        <v>6180</v>
      </c>
      <c r="AC1546" t="s">
        <v>4345</v>
      </c>
      <c r="AE1546" t="s">
        <v>3394</v>
      </c>
      <c r="AK1546" t="s">
        <v>3394</v>
      </c>
      <c r="AL1546" t="s">
        <v>3394</v>
      </c>
      <c r="AM1546" t="s">
        <v>3394</v>
      </c>
      <c r="AN1546" t="s">
        <v>3394</v>
      </c>
      <c r="AO1546" t="s">
        <v>3394</v>
      </c>
      <c r="AP1546" t="s">
        <v>3394</v>
      </c>
      <c r="AQ1546" t="s">
        <v>3394</v>
      </c>
      <c r="AR1546" t="s">
        <v>3394</v>
      </c>
      <c r="AS1546" t="s">
        <v>3394</v>
      </c>
      <c r="AT1546" t="s">
        <v>3394</v>
      </c>
      <c r="AU1546" t="s">
        <v>3394</v>
      </c>
      <c r="AV1546" t="s">
        <v>3394</v>
      </c>
      <c r="AW1546" t="s">
        <v>3394</v>
      </c>
      <c r="AX1546" t="s">
        <v>3394</v>
      </c>
      <c r="AY1546" t="s">
        <v>6400</v>
      </c>
      <c r="AZ1546" t="s">
        <v>3394</v>
      </c>
    </row>
    <row r="1547" spans="1:52" x14ac:dyDescent="0.3">
      <c r="A1547" s="1" t="s">
        <v>2940</v>
      </c>
      <c r="B1547" t="s">
        <v>2941</v>
      </c>
      <c r="C1547" t="s">
        <v>310</v>
      </c>
      <c r="D1547" t="s">
        <v>4636</v>
      </c>
      <c r="E1547" t="s">
        <v>2942</v>
      </c>
      <c r="F1547" t="s">
        <v>3394</v>
      </c>
      <c r="G1547" t="s">
        <v>3393</v>
      </c>
      <c r="H1547" t="s">
        <v>3393</v>
      </c>
      <c r="I1547" t="s">
        <v>6401</v>
      </c>
      <c r="J1547" t="s">
        <v>3395</v>
      </c>
      <c r="K1547" t="s">
        <v>3394</v>
      </c>
      <c r="L1547" t="s">
        <v>3396</v>
      </c>
      <c r="M1547" t="s">
        <v>9820</v>
      </c>
      <c r="N1547" t="s">
        <v>9820</v>
      </c>
      <c r="O1547" t="s">
        <v>9820</v>
      </c>
      <c r="P1547" t="s">
        <v>9821</v>
      </c>
      <c r="Q1547">
        <v>1</v>
      </c>
      <c r="R1547" t="s">
        <v>5886</v>
      </c>
      <c r="S1547" t="s">
        <v>6402</v>
      </c>
      <c r="U1547" t="s">
        <v>6403</v>
      </c>
      <c r="V1547" t="s">
        <v>6404</v>
      </c>
      <c r="W1547" t="s">
        <v>6405</v>
      </c>
      <c r="X1547" t="s">
        <v>6406</v>
      </c>
      <c r="Y1547" t="s">
        <v>6115</v>
      </c>
      <c r="Z1547" t="s">
        <v>6362</v>
      </c>
      <c r="AA1547" t="s">
        <v>6009</v>
      </c>
      <c r="AB1547" t="s">
        <v>5951</v>
      </c>
      <c r="AC1547" t="s">
        <v>4345</v>
      </c>
      <c r="AE1547" t="s">
        <v>3394</v>
      </c>
      <c r="AK1547" t="s">
        <v>3394</v>
      </c>
      <c r="AM1547" t="s">
        <v>3394</v>
      </c>
      <c r="AN1547" t="s">
        <v>3394</v>
      </c>
      <c r="AO1547" t="s">
        <v>3394</v>
      </c>
      <c r="AP1547" t="s">
        <v>3394</v>
      </c>
      <c r="AQ1547" t="s">
        <v>3394</v>
      </c>
      <c r="AR1547" t="s">
        <v>3394</v>
      </c>
      <c r="AS1547" t="s">
        <v>3394</v>
      </c>
      <c r="AT1547" t="s">
        <v>3394</v>
      </c>
      <c r="AU1547" t="s">
        <v>3394</v>
      </c>
      <c r="AV1547" t="s">
        <v>3394</v>
      </c>
      <c r="AW1547" t="s">
        <v>3394</v>
      </c>
      <c r="AX1547" t="s">
        <v>3394</v>
      </c>
      <c r="AY1547" t="s">
        <v>6407</v>
      </c>
      <c r="AZ1547" t="s">
        <v>3394</v>
      </c>
    </row>
    <row r="1548" spans="1:52" x14ac:dyDescent="0.3">
      <c r="A1548" s="1" t="s">
        <v>2958</v>
      </c>
      <c r="B1548" t="s">
        <v>2959</v>
      </c>
      <c r="C1548" t="s">
        <v>310</v>
      </c>
      <c r="D1548" t="s">
        <v>4636</v>
      </c>
      <c r="E1548" t="s">
        <v>2960</v>
      </c>
      <c r="F1548" t="s">
        <v>3394</v>
      </c>
      <c r="G1548" t="s">
        <v>3393</v>
      </c>
      <c r="H1548" t="s">
        <v>3393</v>
      </c>
      <c r="I1548" t="s">
        <v>9073</v>
      </c>
      <c r="J1548" t="s">
        <v>3395</v>
      </c>
      <c r="K1548" t="s">
        <v>3394</v>
      </c>
      <c r="L1548" t="s">
        <v>3396</v>
      </c>
      <c r="M1548" t="s">
        <v>9820</v>
      </c>
      <c r="N1548" t="s">
        <v>9820</v>
      </c>
      <c r="O1548" t="s">
        <v>9820</v>
      </c>
      <c r="P1548" t="s">
        <v>9821</v>
      </c>
      <c r="Q1548">
        <v>1</v>
      </c>
      <c r="R1548" t="s">
        <v>5821</v>
      </c>
      <c r="S1548" t="s">
        <v>6408</v>
      </c>
      <c r="U1548" t="s">
        <v>6409</v>
      </c>
      <c r="V1548" t="s">
        <v>6410</v>
      </c>
      <c r="W1548" t="s">
        <v>6411</v>
      </c>
      <c r="X1548" t="s">
        <v>6412</v>
      </c>
      <c r="Y1548" t="s">
        <v>6314</v>
      </c>
      <c r="Z1548" t="s">
        <v>6413</v>
      </c>
      <c r="AA1548" t="s">
        <v>6414</v>
      </c>
      <c r="AB1548" t="s">
        <v>5951</v>
      </c>
      <c r="AC1548" t="s">
        <v>4345</v>
      </c>
      <c r="AE1548" t="s">
        <v>3394</v>
      </c>
      <c r="AK1548" t="s">
        <v>3394</v>
      </c>
      <c r="AL1548" t="s">
        <v>3394</v>
      </c>
      <c r="AM1548" t="s">
        <v>3394</v>
      </c>
      <c r="AN1548" t="s">
        <v>3394</v>
      </c>
      <c r="AO1548" t="s">
        <v>3394</v>
      </c>
      <c r="AP1548" t="s">
        <v>3394</v>
      </c>
      <c r="AQ1548" t="s">
        <v>3394</v>
      </c>
      <c r="AR1548" t="s">
        <v>4195</v>
      </c>
      <c r="AS1548" t="s">
        <v>3394</v>
      </c>
      <c r="AT1548" t="s">
        <v>3394</v>
      </c>
      <c r="AU1548" t="s">
        <v>3394</v>
      </c>
      <c r="AV1548" t="s">
        <v>3394</v>
      </c>
      <c r="AW1548" t="s">
        <v>3394</v>
      </c>
      <c r="AX1548" t="s">
        <v>3394</v>
      </c>
      <c r="AY1548" t="s">
        <v>6415</v>
      </c>
      <c r="AZ1548" t="s">
        <v>3394</v>
      </c>
    </row>
    <row r="1549" spans="1:52" x14ac:dyDescent="0.3">
      <c r="A1549" s="1" t="s">
        <v>2961</v>
      </c>
      <c r="B1549" t="s">
        <v>2962</v>
      </c>
      <c r="C1549" t="s">
        <v>310</v>
      </c>
      <c r="D1549" t="s">
        <v>4636</v>
      </c>
      <c r="E1549" t="s">
        <v>2963</v>
      </c>
      <c r="F1549" t="s">
        <v>3394</v>
      </c>
      <c r="G1549" t="s">
        <v>3393</v>
      </c>
      <c r="H1549" t="s">
        <v>3393</v>
      </c>
      <c r="I1549" t="s">
        <v>6416</v>
      </c>
      <c r="J1549" t="s">
        <v>3395</v>
      </c>
      <c r="K1549" t="s">
        <v>3394</v>
      </c>
      <c r="L1549" t="s">
        <v>3396</v>
      </c>
      <c r="M1549" t="s">
        <v>9820</v>
      </c>
      <c r="N1549" t="s">
        <v>9820</v>
      </c>
      <c r="O1549" t="s">
        <v>9820</v>
      </c>
      <c r="P1549" t="s">
        <v>9821</v>
      </c>
      <c r="Q1549">
        <v>1</v>
      </c>
      <c r="R1549" t="s">
        <v>5821</v>
      </c>
      <c r="S1549" t="s">
        <v>6417</v>
      </c>
      <c r="U1549" t="s">
        <v>6418</v>
      </c>
      <c r="V1549" t="s">
        <v>6419</v>
      </c>
      <c r="W1549" t="s">
        <v>6420</v>
      </c>
      <c r="X1549" t="s">
        <v>6421</v>
      </c>
      <c r="Y1549" t="s">
        <v>6422</v>
      </c>
      <c r="Z1549" t="s">
        <v>6423</v>
      </c>
      <c r="AA1549" t="s">
        <v>6424</v>
      </c>
      <c r="AB1549" t="s">
        <v>6180</v>
      </c>
      <c r="AC1549" t="s">
        <v>4345</v>
      </c>
      <c r="AE1549" t="s">
        <v>3394</v>
      </c>
      <c r="AK1549" t="s">
        <v>3394</v>
      </c>
      <c r="AM1549" t="s">
        <v>3394</v>
      </c>
      <c r="AN1549" t="s">
        <v>3394</v>
      </c>
      <c r="AO1549" t="s">
        <v>3394</v>
      </c>
      <c r="AP1549" t="s">
        <v>3394</v>
      </c>
      <c r="AQ1549" t="s">
        <v>3394</v>
      </c>
      <c r="AR1549" t="s">
        <v>3394</v>
      </c>
      <c r="AS1549" t="s">
        <v>3394</v>
      </c>
      <c r="AT1549" t="s">
        <v>3394</v>
      </c>
      <c r="AU1549" t="s">
        <v>3394</v>
      </c>
      <c r="AV1549" t="s">
        <v>3394</v>
      </c>
      <c r="AW1549" t="s">
        <v>3394</v>
      </c>
      <c r="AX1549" t="s">
        <v>3394</v>
      </c>
      <c r="AY1549" t="s">
        <v>6425</v>
      </c>
      <c r="AZ1549" t="s">
        <v>3394</v>
      </c>
    </row>
    <row r="1550" spans="1:52" x14ac:dyDescent="0.3">
      <c r="A1550" s="1" t="s">
        <v>2967</v>
      </c>
      <c r="B1550" t="s">
        <v>2968</v>
      </c>
      <c r="C1550" t="s">
        <v>310</v>
      </c>
      <c r="D1550" t="s">
        <v>4636</v>
      </c>
      <c r="E1550" t="s">
        <v>2969</v>
      </c>
      <c r="F1550" t="s">
        <v>3394</v>
      </c>
      <c r="G1550" t="s">
        <v>3393</v>
      </c>
      <c r="H1550" t="s">
        <v>3393</v>
      </c>
      <c r="I1550" t="s">
        <v>6426</v>
      </c>
      <c r="J1550" t="s">
        <v>3395</v>
      </c>
      <c r="K1550" t="s">
        <v>3394</v>
      </c>
      <c r="L1550" t="s">
        <v>3396</v>
      </c>
      <c r="M1550" t="s">
        <v>9820</v>
      </c>
      <c r="N1550" t="s">
        <v>9820</v>
      </c>
      <c r="O1550" t="s">
        <v>9820</v>
      </c>
      <c r="P1550" t="s">
        <v>9821</v>
      </c>
      <c r="Q1550">
        <v>1</v>
      </c>
      <c r="R1550" t="s">
        <v>5821</v>
      </c>
      <c r="S1550" t="s">
        <v>6427</v>
      </c>
      <c r="U1550" t="s">
        <v>6428</v>
      </c>
      <c r="V1550" t="s">
        <v>6429</v>
      </c>
      <c r="W1550" t="s">
        <v>6430</v>
      </c>
      <c r="X1550" t="s">
        <v>6431</v>
      </c>
      <c r="Y1550" t="s">
        <v>6432</v>
      </c>
      <c r="Z1550" t="s">
        <v>6433</v>
      </c>
      <c r="AA1550" t="s">
        <v>6434</v>
      </c>
      <c r="AB1550" t="s">
        <v>6180</v>
      </c>
      <c r="AC1550" t="s">
        <v>4345</v>
      </c>
      <c r="AE1550" t="s">
        <v>3394</v>
      </c>
      <c r="AK1550" t="s">
        <v>3394</v>
      </c>
      <c r="AL1550" t="s">
        <v>3394</v>
      </c>
      <c r="AM1550" t="s">
        <v>3394</v>
      </c>
      <c r="AN1550" t="s">
        <v>3394</v>
      </c>
      <c r="AO1550" t="s">
        <v>3394</v>
      </c>
      <c r="AP1550" t="s">
        <v>3394</v>
      </c>
      <c r="AQ1550" t="s">
        <v>3394</v>
      </c>
      <c r="AR1550" t="s">
        <v>4195</v>
      </c>
      <c r="AS1550" t="s">
        <v>3394</v>
      </c>
      <c r="AT1550" t="s">
        <v>3394</v>
      </c>
      <c r="AU1550" t="s">
        <v>3394</v>
      </c>
      <c r="AV1550" t="s">
        <v>3394</v>
      </c>
      <c r="AW1550" t="s">
        <v>3394</v>
      </c>
      <c r="AX1550" t="s">
        <v>3394</v>
      </c>
      <c r="AY1550" t="s">
        <v>6435</v>
      </c>
      <c r="AZ1550" t="s">
        <v>3394</v>
      </c>
    </row>
    <row r="1551" spans="1:52" x14ac:dyDescent="0.3">
      <c r="A1551" s="1" t="s">
        <v>2970</v>
      </c>
      <c r="B1551" t="s">
        <v>2971</v>
      </c>
      <c r="C1551" t="s">
        <v>220</v>
      </c>
      <c r="D1551" t="s">
        <v>59</v>
      </c>
      <c r="E1551" t="s">
        <v>2972</v>
      </c>
      <c r="F1551" t="s">
        <v>3393</v>
      </c>
      <c r="G1551" t="s">
        <v>3394</v>
      </c>
      <c r="H1551" t="s">
        <v>3393</v>
      </c>
      <c r="I1551" t="s">
        <v>6436</v>
      </c>
      <c r="J1551" t="s">
        <v>3395</v>
      </c>
      <c r="K1551" t="s">
        <v>3394</v>
      </c>
      <c r="L1551" t="s">
        <v>3396</v>
      </c>
      <c r="M1551" t="s">
        <v>9820</v>
      </c>
      <c r="N1551" t="s">
        <v>9820</v>
      </c>
      <c r="O1551" t="s">
        <v>9820</v>
      </c>
      <c r="P1551" t="s">
        <v>9821</v>
      </c>
      <c r="Q1551">
        <v>1</v>
      </c>
      <c r="R1551" t="s">
        <v>5633</v>
      </c>
      <c r="S1551" t="s">
        <v>6437</v>
      </c>
      <c r="U1551" t="s">
        <v>6438</v>
      </c>
      <c r="V1551" t="s">
        <v>6439</v>
      </c>
      <c r="W1551" t="s">
        <v>6440</v>
      </c>
      <c r="X1551" t="s">
        <v>6191</v>
      </c>
      <c r="Y1551" t="s">
        <v>6441</v>
      </c>
      <c r="Z1551" t="s">
        <v>6441</v>
      </c>
      <c r="AA1551" t="s">
        <v>6202</v>
      </c>
      <c r="AB1551" t="s">
        <v>5951</v>
      </c>
      <c r="AC1551" t="s">
        <v>4345</v>
      </c>
      <c r="AE1551" t="s">
        <v>3394</v>
      </c>
      <c r="AK1551" t="s">
        <v>3394</v>
      </c>
      <c r="AL1551" t="s">
        <v>3394</v>
      </c>
      <c r="AM1551" t="s">
        <v>3394</v>
      </c>
      <c r="AN1551" t="s">
        <v>3394</v>
      </c>
      <c r="AO1551" t="s">
        <v>3394</v>
      </c>
      <c r="AP1551" t="s">
        <v>3394</v>
      </c>
      <c r="AQ1551" t="s">
        <v>3394</v>
      </c>
      <c r="AR1551" t="s">
        <v>4195</v>
      </c>
      <c r="AS1551" t="s">
        <v>3394</v>
      </c>
      <c r="AT1551" t="s">
        <v>3394</v>
      </c>
      <c r="AU1551" t="s">
        <v>3394</v>
      </c>
      <c r="AV1551" t="s">
        <v>3394</v>
      </c>
      <c r="AW1551" t="s">
        <v>3394</v>
      </c>
      <c r="AX1551" t="s">
        <v>3394</v>
      </c>
      <c r="AY1551" t="s">
        <v>6442</v>
      </c>
      <c r="AZ1551" t="s">
        <v>3394</v>
      </c>
    </row>
    <row r="1552" spans="1:52" x14ac:dyDescent="0.3">
      <c r="A1552" s="1" t="s">
        <v>3030</v>
      </c>
      <c r="B1552" t="s">
        <v>3031</v>
      </c>
      <c r="C1552" t="s">
        <v>220</v>
      </c>
      <c r="D1552" t="s">
        <v>59</v>
      </c>
      <c r="E1552" t="s">
        <v>3032</v>
      </c>
      <c r="F1552" t="s">
        <v>3393</v>
      </c>
      <c r="G1552" t="s">
        <v>3393</v>
      </c>
      <c r="H1552" t="s">
        <v>3393</v>
      </c>
      <c r="I1552" t="s">
        <v>6443</v>
      </c>
      <c r="J1552" t="s">
        <v>3395</v>
      </c>
      <c r="K1552" t="s">
        <v>3394</v>
      </c>
      <c r="L1552" t="s">
        <v>3396</v>
      </c>
      <c r="M1552" t="s">
        <v>9820</v>
      </c>
      <c r="N1552" t="s">
        <v>9820</v>
      </c>
      <c r="O1552" t="s">
        <v>9820</v>
      </c>
      <c r="P1552" t="s">
        <v>9821</v>
      </c>
      <c r="Q1552">
        <v>1</v>
      </c>
      <c r="R1552" t="s">
        <v>5633</v>
      </c>
      <c r="S1552" t="s">
        <v>6444</v>
      </c>
      <c r="U1552" t="s">
        <v>6289</v>
      </c>
      <c r="V1552" t="s">
        <v>6290</v>
      </c>
      <c r="W1552" t="s">
        <v>5983</v>
      </c>
      <c r="X1552" t="s">
        <v>6321</v>
      </c>
      <c r="Y1552" t="s">
        <v>6322</v>
      </c>
      <c r="Z1552" t="s">
        <v>6323</v>
      </c>
      <c r="AA1552" t="s">
        <v>6324</v>
      </c>
      <c r="AB1552" t="s">
        <v>5951</v>
      </c>
      <c r="AC1552" t="s">
        <v>4345</v>
      </c>
      <c r="AE1552" t="s">
        <v>3394</v>
      </c>
      <c r="AK1552" t="s">
        <v>3394</v>
      </c>
      <c r="AL1552" t="s">
        <v>3394</v>
      </c>
      <c r="AM1552" t="s">
        <v>3394</v>
      </c>
      <c r="AN1552" t="s">
        <v>3394</v>
      </c>
      <c r="AO1552" t="s">
        <v>3394</v>
      </c>
      <c r="AP1552" t="s">
        <v>3394</v>
      </c>
      <c r="AQ1552" t="s">
        <v>3394</v>
      </c>
      <c r="AR1552" t="s">
        <v>4195</v>
      </c>
      <c r="AS1552" t="s">
        <v>3394</v>
      </c>
      <c r="AT1552" t="s">
        <v>3394</v>
      </c>
      <c r="AU1552" t="s">
        <v>3394</v>
      </c>
      <c r="AV1552" t="s">
        <v>3394</v>
      </c>
      <c r="AW1552" t="s">
        <v>3394</v>
      </c>
      <c r="AX1552" t="s">
        <v>3394</v>
      </c>
      <c r="AY1552" t="s">
        <v>6445</v>
      </c>
      <c r="AZ1552" t="s">
        <v>3394</v>
      </c>
    </row>
    <row r="1553" spans="1:52" x14ac:dyDescent="0.3">
      <c r="A1553" s="1" t="s">
        <v>3042</v>
      </c>
      <c r="B1553" t="s">
        <v>3043</v>
      </c>
      <c r="C1553" t="s">
        <v>208</v>
      </c>
      <c r="D1553" t="s">
        <v>57</v>
      </c>
      <c r="E1553" t="s">
        <v>3044</v>
      </c>
      <c r="F1553" t="s">
        <v>3393</v>
      </c>
      <c r="G1553" t="s">
        <v>3393</v>
      </c>
      <c r="H1553" t="s">
        <v>3393</v>
      </c>
      <c r="I1553" t="s">
        <v>6446</v>
      </c>
      <c r="J1553" t="s">
        <v>3395</v>
      </c>
      <c r="K1553" t="s">
        <v>3394</v>
      </c>
      <c r="L1553" t="s">
        <v>3396</v>
      </c>
      <c r="M1553" t="s">
        <v>9820</v>
      </c>
      <c r="N1553" t="s">
        <v>9820</v>
      </c>
      <c r="O1553" t="s">
        <v>9820</v>
      </c>
      <c r="P1553" t="s">
        <v>9821</v>
      </c>
      <c r="Q1553">
        <v>1</v>
      </c>
      <c r="R1553" t="s">
        <v>5716</v>
      </c>
      <c r="S1553" t="s">
        <v>6447</v>
      </c>
      <c r="U1553" t="s">
        <v>6448</v>
      </c>
      <c r="V1553" t="s">
        <v>6004</v>
      </c>
      <c r="W1553" t="s">
        <v>6449</v>
      </c>
      <c r="X1553" t="s">
        <v>6450</v>
      </c>
      <c r="Y1553" t="s">
        <v>6451</v>
      </c>
      <c r="Z1553" t="s">
        <v>5979</v>
      </c>
      <c r="AA1553" t="s">
        <v>6128</v>
      </c>
      <c r="AB1553" t="s">
        <v>6180</v>
      </c>
      <c r="AC1553" t="s">
        <v>4345</v>
      </c>
      <c r="AE1553" t="s">
        <v>3394</v>
      </c>
      <c r="AK1553" t="s">
        <v>3394</v>
      </c>
      <c r="AM1553" t="s">
        <v>3394</v>
      </c>
      <c r="AN1553" t="s">
        <v>3394</v>
      </c>
      <c r="AO1553" t="s">
        <v>3394</v>
      </c>
      <c r="AP1553" t="s">
        <v>3394</v>
      </c>
      <c r="AQ1553" t="s">
        <v>3394</v>
      </c>
      <c r="AR1553" t="s">
        <v>3394</v>
      </c>
      <c r="AS1553" t="s">
        <v>3394</v>
      </c>
      <c r="AT1553" t="s">
        <v>3394</v>
      </c>
      <c r="AU1553" t="s">
        <v>3394</v>
      </c>
      <c r="AV1553" t="s">
        <v>3394</v>
      </c>
      <c r="AW1553" t="s">
        <v>3394</v>
      </c>
      <c r="AX1553" t="s">
        <v>3394</v>
      </c>
      <c r="AY1553" t="s">
        <v>6452</v>
      </c>
      <c r="AZ1553" t="s">
        <v>3394</v>
      </c>
    </row>
    <row r="1554" spans="1:52" x14ac:dyDescent="0.3">
      <c r="A1554" s="1" t="s">
        <v>3084</v>
      </c>
      <c r="B1554" t="s">
        <v>3085</v>
      </c>
      <c r="C1554" t="s">
        <v>4983</v>
      </c>
      <c r="D1554" t="s">
        <v>62</v>
      </c>
      <c r="E1554" t="s">
        <v>3086</v>
      </c>
      <c r="F1554" t="s">
        <v>3394</v>
      </c>
      <c r="G1554" t="s">
        <v>3393</v>
      </c>
      <c r="H1554" t="s">
        <v>3393</v>
      </c>
      <c r="I1554" t="s">
        <v>6453</v>
      </c>
      <c r="J1554" t="s">
        <v>3395</v>
      </c>
      <c r="K1554" t="s">
        <v>4195</v>
      </c>
      <c r="L1554" t="s">
        <v>3396</v>
      </c>
      <c r="M1554" t="s">
        <v>56</v>
      </c>
      <c r="N1554" t="s">
        <v>62</v>
      </c>
      <c r="O1554" t="s">
        <v>9820</v>
      </c>
      <c r="P1554" t="s">
        <v>9821</v>
      </c>
      <c r="Q1554">
        <v>1</v>
      </c>
      <c r="R1554" t="s">
        <v>6454</v>
      </c>
      <c r="S1554" t="s">
        <v>6455</v>
      </c>
      <c r="U1554" t="s">
        <v>10703</v>
      </c>
      <c r="V1554" t="s">
        <v>6456</v>
      </c>
      <c r="W1554" t="s">
        <v>6457</v>
      </c>
      <c r="X1554" t="s">
        <v>6458</v>
      </c>
      <c r="Y1554" t="s">
        <v>6459</v>
      </c>
      <c r="Z1554" t="s">
        <v>6128</v>
      </c>
      <c r="AA1554" t="s">
        <v>6460</v>
      </c>
      <c r="AB1554" t="s">
        <v>6461</v>
      </c>
      <c r="AC1554" t="s">
        <v>4345</v>
      </c>
      <c r="AE1554" t="s">
        <v>3394</v>
      </c>
      <c r="AJ1554" t="s">
        <v>4484</v>
      </c>
      <c r="AK1554" t="s">
        <v>3394</v>
      </c>
      <c r="AM1554" t="s">
        <v>3394</v>
      </c>
      <c r="AN1554" t="s">
        <v>3394</v>
      </c>
      <c r="AO1554" t="s">
        <v>3394</v>
      </c>
      <c r="AP1554" t="s">
        <v>3394</v>
      </c>
      <c r="AQ1554" t="s">
        <v>3394</v>
      </c>
      <c r="AR1554" t="s">
        <v>3394</v>
      </c>
      <c r="AS1554" t="s">
        <v>3394</v>
      </c>
      <c r="AT1554" t="s">
        <v>3394</v>
      </c>
      <c r="AU1554" t="s">
        <v>3394</v>
      </c>
      <c r="AV1554" t="s">
        <v>3394</v>
      </c>
      <c r="AW1554" t="s">
        <v>3394</v>
      </c>
      <c r="AX1554" t="s">
        <v>3394</v>
      </c>
      <c r="AY1554" t="s">
        <v>6462</v>
      </c>
      <c r="AZ1554" t="s">
        <v>3394</v>
      </c>
    </row>
    <row r="1555" spans="1:52" x14ac:dyDescent="0.3">
      <c r="A1555" s="1" t="s">
        <v>3149</v>
      </c>
      <c r="B1555" t="s">
        <v>3150</v>
      </c>
      <c r="C1555" t="s">
        <v>4983</v>
      </c>
      <c r="D1555" t="s">
        <v>62</v>
      </c>
      <c r="E1555" t="s">
        <v>3151</v>
      </c>
      <c r="F1555" t="s">
        <v>3394</v>
      </c>
      <c r="G1555" t="s">
        <v>3393</v>
      </c>
      <c r="H1555" t="s">
        <v>3393</v>
      </c>
      <c r="I1555" t="s">
        <v>6463</v>
      </c>
      <c r="J1555" t="s">
        <v>3395</v>
      </c>
      <c r="K1555" t="s">
        <v>3394</v>
      </c>
      <c r="L1555" t="s">
        <v>3396</v>
      </c>
      <c r="M1555" t="s">
        <v>56</v>
      </c>
      <c r="N1555" t="s">
        <v>62</v>
      </c>
      <c r="O1555" t="s">
        <v>9820</v>
      </c>
      <c r="P1555" t="s">
        <v>9821</v>
      </c>
      <c r="Q1555">
        <v>1</v>
      </c>
      <c r="R1555" t="s">
        <v>5671</v>
      </c>
      <c r="S1555" t="s">
        <v>6464</v>
      </c>
      <c r="U1555" t="s">
        <v>6465</v>
      </c>
      <c r="V1555" t="s">
        <v>6466</v>
      </c>
      <c r="W1555" t="s">
        <v>6467</v>
      </c>
      <c r="X1555" t="s">
        <v>6468</v>
      </c>
      <c r="Y1555" t="s">
        <v>6469</v>
      </c>
      <c r="Z1555" t="s">
        <v>6470</v>
      </c>
      <c r="AA1555" t="s">
        <v>6471</v>
      </c>
      <c r="AB1555" t="s">
        <v>6472</v>
      </c>
      <c r="AC1555" t="s">
        <v>4345</v>
      </c>
      <c r="AE1555" t="s">
        <v>3394</v>
      </c>
      <c r="AJ1555" t="s">
        <v>4484</v>
      </c>
      <c r="AK1555" t="s">
        <v>3394</v>
      </c>
      <c r="AM1555" t="s">
        <v>3394</v>
      </c>
      <c r="AN1555" t="s">
        <v>3394</v>
      </c>
      <c r="AO1555" t="s">
        <v>3394</v>
      </c>
      <c r="AP1555" t="s">
        <v>3394</v>
      </c>
      <c r="AQ1555" t="s">
        <v>3394</v>
      </c>
      <c r="AR1555" t="s">
        <v>3394</v>
      </c>
      <c r="AS1555" t="s">
        <v>3394</v>
      </c>
      <c r="AT1555" t="s">
        <v>3394</v>
      </c>
      <c r="AU1555" t="s">
        <v>3394</v>
      </c>
      <c r="AV1555" t="s">
        <v>3394</v>
      </c>
      <c r="AW1555" t="s">
        <v>3394</v>
      </c>
      <c r="AX1555" t="s">
        <v>3394</v>
      </c>
      <c r="AY1555" t="s">
        <v>6473</v>
      </c>
      <c r="AZ1555" t="s">
        <v>3394</v>
      </c>
    </row>
    <row r="1556" spans="1:52" x14ac:dyDescent="0.3">
      <c r="A1556" s="1" t="s">
        <v>3152</v>
      </c>
      <c r="B1556" t="s">
        <v>3153</v>
      </c>
      <c r="C1556" t="s">
        <v>4983</v>
      </c>
      <c r="D1556" t="s">
        <v>62</v>
      </c>
      <c r="E1556" t="s">
        <v>3154</v>
      </c>
      <c r="F1556" t="s">
        <v>3394</v>
      </c>
      <c r="G1556" t="s">
        <v>3393</v>
      </c>
      <c r="H1556" t="s">
        <v>3393</v>
      </c>
      <c r="I1556" t="s">
        <v>6474</v>
      </c>
      <c r="J1556" t="s">
        <v>3395</v>
      </c>
      <c r="K1556" t="s">
        <v>3394</v>
      </c>
      <c r="L1556" t="s">
        <v>3396</v>
      </c>
      <c r="M1556" t="s">
        <v>56</v>
      </c>
      <c r="N1556" t="s">
        <v>62</v>
      </c>
      <c r="O1556" t="s">
        <v>9820</v>
      </c>
      <c r="P1556" t="s">
        <v>9821</v>
      </c>
      <c r="Q1556">
        <v>1</v>
      </c>
      <c r="R1556" t="s">
        <v>5886</v>
      </c>
      <c r="S1556" t="s">
        <v>6475</v>
      </c>
      <c r="U1556" t="s">
        <v>6476</v>
      </c>
      <c r="V1556" t="s">
        <v>6477</v>
      </c>
      <c r="W1556" t="s">
        <v>6478</v>
      </c>
      <c r="X1556" t="s">
        <v>6479</v>
      </c>
      <c r="Y1556" t="s">
        <v>6480</v>
      </c>
      <c r="Z1556" t="s">
        <v>6481</v>
      </c>
      <c r="AA1556" t="s">
        <v>6482</v>
      </c>
      <c r="AB1556" t="s">
        <v>6483</v>
      </c>
      <c r="AC1556" t="s">
        <v>4345</v>
      </c>
      <c r="AE1556" t="s">
        <v>3394</v>
      </c>
      <c r="AJ1556" t="s">
        <v>4484</v>
      </c>
      <c r="AK1556" t="s">
        <v>3394</v>
      </c>
      <c r="AM1556" t="s">
        <v>3394</v>
      </c>
      <c r="AN1556" t="s">
        <v>3394</v>
      </c>
      <c r="AO1556" t="s">
        <v>3394</v>
      </c>
      <c r="AP1556" t="s">
        <v>3394</v>
      </c>
      <c r="AQ1556" t="s">
        <v>3394</v>
      </c>
      <c r="AR1556" t="s">
        <v>3394</v>
      </c>
      <c r="AS1556" t="s">
        <v>3394</v>
      </c>
      <c r="AT1556" t="s">
        <v>3394</v>
      </c>
      <c r="AU1556" t="s">
        <v>3394</v>
      </c>
      <c r="AV1556" t="s">
        <v>3394</v>
      </c>
      <c r="AW1556" t="s">
        <v>3394</v>
      </c>
      <c r="AX1556" t="s">
        <v>3394</v>
      </c>
      <c r="AY1556" t="s">
        <v>6484</v>
      </c>
      <c r="AZ1556" t="s">
        <v>3394</v>
      </c>
    </row>
    <row r="1557" spans="1:52" x14ac:dyDescent="0.3">
      <c r="A1557" s="1" t="s">
        <v>3166</v>
      </c>
      <c r="B1557" t="s">
        <v>3167</v>
      </c>
      <c r="C1557" t="s">
        <v>205</v>
      </c>
      <c r="D1557" t="s">
        <v>55</v>
      </c>
      <c r="E1557" t="s">
        <v>3168</v>
      </c>
      <c r="F1557" t="s">
        <v>3393</v>
      </c>
      <c r="G1557" t="s">
        <v>3394</v>
      </c>
      <c r="H1557" t="s">
        <v>3393</v>
      </c>
      <c r="I1557" t="s">
        <v>6485</v>
      </c>
      <c r="J1557" t="s">
        <v>3395</v>
      </c>
      <c r="K1557" t="s">
        <v>3394</v>
      </c>
      <c r="L1557" t="s">
        <v>3396</v>
      </c>
      <c r="M1557" t="s">
        <v>54</v>
      </c>
      <c r="N1557" t="s">
        <v>55</v>
      </c>
      <c r="O1557" t="s">
        <v>9836</v>
      </c>
      <c r="P1557" t="s">
        <v>9821</v>
      </c>
      <c r="Q1557">
        <v>1</v>
      </c>
      <c r="R1557" t="s">
        <v>5735</v>
      </c>
      <c r="S1557" t="s">
        <v>6187</v>
      </c>
      <c r="U1557" t="s">
        <v>6188</v>
      </c>
      <c r="V1557" t="s">
        <v>6189</v>
      </c>
      <c r="W1557" t="s">
        <v>6190</v>
      </c>
      <c r="X1557" t="s">
        <v>6191</v>
      </c>
      <c r="Y1557" t="s">
        <v>6192</v>
      </c>
      <c r="Z1557" t="s">
        <v>6193</v>
      </c>
      <c r="AA1557" t="s">
        <v>5991</v>
      </c>
      <c r="AB1557" t="s">
        <v>6194</v>
      </c>
      <c r="AC1557" t="s">
        <v>4345</v>
      </c>
      <c r="AE1557" t="s">
        <v>3394</v>
      </c>
      <c r="AK1557" t="s">
        <v>3394</v>
      </c>
      <c r="AM1557" t="s">
        <v>3394</v>
      </c>
      <c r="AN1557" t="s">
        <v>3394</v>
      </c>
      <c r="AO1557" t="s">
        <v>3394</v>
      </c>
      <c r="AP1557" t="s">
        <v>3394</v>
      </c>
      <c r="AQ1557" t="s">
        <v>3394</v>
      </c>
      <c r="AR1557" t="s">
        <v>3394</v>
      </c>
      <c r="AS1557" t="s">
        <v>3394</v>
      </c>
      <c r="AT1557" t="s">
        <v>3394</v>
      </c>
      <c r="AU1557" t="s">
        <v>3394</v>
      </c>
      <c r="AV1557" t="s">
        <v>3394</v>
      </c>
      <c r="AW1557" t="s">
        <v>3394</v>
      </c>
      <c r="AX1557" t="s">
        <v>3394</v>
      </c>
      <c r="AY1557" t="s">
        <v>6486</v>
      </c>
      <c r="AZ1557" t="s">
        <v>3394</v>
      </c>
    </row>
    <row r="1558" spans="1:52" x14ac:dyDescent="0.3">
      <c r="A1558" s="1" t="s">
        <v>3211</v>
      </c>
      <c r="B1558" t="s">
        <v>3212</v>
      </c>
      <c r="C1558" t="s">
        <v>208</v>
      </c>
      <c r="D1558" t="s">
        <v>57</v>
      </c>
      <c r="E1558" t="s">
        <v>3213</v>
      </c>
      <c r="F1558" t="s">
        <v>3393</v>
      </c>
      <c r="G1558" t="s">
        <v>3393</v>
      </c>
      <c r="H1558" t="s">
        <v>3393</v>
      </c>
      <c r="I1558" t="s">
        <v>6487</v>
      </c>
      <c r="J1558" t="s">
        <v>3395</v>
      </c>
      <c r="K1558" t="s">
        <v>3394</v>
      </c>
      <c r="L1558" t="s">
        <v>3396</v>
      </c>
      <c r="M1558" t="s">
        <v>9820</v>
      </c>
      <c r="N1558" t="s">
        <v>9820</v>
      </c>
      <c r="O1558" t="s">
        <v>9820</v>
      </c>
      <c r="P1558" t="s">
        <v>9821</v>
      </c>
      <c r="Q1558">
        <v>1</v>
      </c>
      <c r="R1558" t="s">
        <v>5633</v>
      </c>
      <c r="S1558" t="s">
        <v>6488</v>
      </c>
      <c r="U1558" t="s">
        <v>5977</v>
      </c>
      <c r="V1558" t="s">
        <v>5978</v>
      </c>
      <c r="W1558" t="s">
        <v>5979</v>
      </c>
      <c r="X1558" t="s">
        <v>5980</v>
      </c>
      <c r="Y1558" t="s">
        <v>5981</v>
      </c>
      <c r="Z1558" t="s">
        <v>5982</v>
      </c>
      <c r="AA1558" t="s">
        <v>5983</v>
      </c>
      <c r="AB1558" t="s">
        <v>5984</v>
      </c>
      <c r="AC1558" t="s">
        <v>4345</v>
      </c>
      <c r="AE1558" t="s">
        <v>3394</v>
      </c>
      <c r="AK1558" t="s">
        <v>3394</v>
      </c>
      <c r="AL1558" t="s">
        <v>3394</v>
      </c>
      <c r="AM1558" t="s">
        <v>4195</v>
      </c>
      <c r="AN1558" t="s">
        <v>3394</v>
      </c>
      <c r="AO1558" t="s">
        <v>3394</v>
      </c>
      <c r="AP1558" t="s">
        <v>3394</v>
      </c>
      <c r="AQ1558" t="s">
        <v>3394</v>
      </c>
      <c r="AR1558" t="s">
        <v>4195</v>
      </c>
      <c r="AS1558" t="s">
        <v>3394</v>
      </c>
      <c r="AT1558" t="s">
        <v>3394</v>
      </c>
      <c r="AU1558" t="s">
        <v>3394</v>
      </c>
      <c r="AV1558" t="s">
        <v>3394</v>
      </c>
      <c r="AW1558" t="s">
        <v>3394</v>
      </c>
      <c r="AX1558" t="s">
        <v>3394</v>
      </c>
      <c r="AY1558" t="s">
        <v>6489</v>
      </c>
      <c r="AZ1558" t="s">
        <v>3394</v>
      </c>
    </row>
    <row r="1559" spans="1:52" x14ac:dyDescent="0.3">
      <c r="A1559" s="1" t="s">
        <v>3218</v>
      </c>
      <c r="B1559" t="s">
        <v>3219</v>
      </c>
      <c r="C1559" t="s">
        <v>4983</v>
      </c>
      <c r="D1559" t="s">
        <v>62</v>
      </c>
      <c r="E1559" t="s">
        <v>3220</v>
      </c>
      <c r="F1559" t="s">
        <v>3394</v>
      </c>
      <c r="G1559" t="s">
        <v>3393</v>
      </c>
      <c r="H1559" t="s">
        <v>3393</v>
      </c>
      <c r="I1559" t="s">
        <v>6490</v>
      </c>
      <c r="J1559" t="s">
        <v>3395</v>
      </c>
      <c r="K1559" t="s">
        <v>3394</v>
      </c>
      <c r="L1559" t="s">
        <v>3396</v>
      </c>
      <c r="M1559" t="s">
        <v>9820</v>
      </c>
      <c r="N1559" t="s">
        <v>9820</v>
      </c>
      <c r="O1559" t="s">
        <v>9820</v>
      </c>
      <c r="P1559" t="s">
        <v>9821</v>
      </c>
      <c r="Q1559">
        <v>1</v>
      </c>
      <c r="R1559" t="s">
        <v>5657</v>
      </c>
      <c r="S1559" t="s">
        <v>6491</v>
      </c>
      <c r="U1559" t="s">
        <v>6145</v>
      </c>
      <c r="V1559" t="s">
        <v>5954</v>
      </c>
      <c r="W1559" t="s">
        <v>6383</v>
      </c>
      <c r="X1559" t="s">
        <v>6492</v>
      </c>
      <c r="Y1559" t="s">
        <v>6493</v>
      </c>
      <c r="Z1559" t="s">
        <v>6494</v>
      </c>
      <c r="AA1559" t="s">
        <v>6495</v>
      </c>
      <c r="AB1559" t="s">
        <v>6496</v>
      </c>
      <c r="AC1559" t="s">
        <v>4345</v>
      </c>
      <c r="AE1559" t="s">
        <v>3394</v>
      </c>
      <c r="AJ1559" t="s">
        <v>4484</v>
      </c>
      <c r="AK1559" t="s">
        <v>3394</v>
      </c>
      <c r="AM1559" t="s">
        <v>3394</v>
      </c>
      <c r="AN1559" t="s">
        <v>3394</v>
      </c>
      <c r="AO1559" t="s">
        <v>3394</v>
      </c>
      <c r="AP1559" t="s">
        <v>3394</v>
      </c>
      <c r="AQ1559" t="s">
        <v>3394</v>
      </c>
      <c r="AR1559" t="s">
        <v>3394</v>
      </c>
      <c r="AS1559" t="s">
        <v>3394</v>
      </c>
      <c r="AT1559" t="s">
        <v>3394</v>
      </c>
      <c r="AU1559" t="s">
        <v>3394</v>
      </c>
      <c r="AV1559" t="s">
        <v>3394</v>
      </c>
      <c r="AW1559" t="s">
        <v>3394</v>
      </c>
      <c r="AX1559" t="s">
        <v>3394</v>
      </c>
      <c r="AY1559" t="s">
        <v>6497</v>
      </c>
      <c r="AZ1559" t="s">
        <v>3394</v>
      </c>
    </row>
    <row r="1560" spans="1:52" x14ac:dyDescent="0.3">
      <c r="A1560" s="1" t="s">
        <v>3223</v>
      </c>
      <c r="B1560" t="s">
        <v>3224</v>
      </c>
      <c r="C1560" t="s">
        <v>208</v>
      </c>
      <c r="D1560" t="s">
        <v>57</v>
      </c>
      <c r="E1560" t="s">
        <v>3225</v>
      </c>
      <c r="F1560" t="s">
        <v>3393</v>
      </c>
      <c r="G1560" t="s">
        <v>3393</v>
      </c>
      <c r="H1560" t="s">
        <v>3393</v>
      </c>
      <c r="I1560" t="s">
        <v>6498</v>
      </c>
      <c r="J1560" t="s">
        <v>3395</v>
      </c>
      <c r="K1560" t="s">
        <v>3394</v>
      </c>
      <c r="L1560" t="s">
        <v>3396</v>
      </c>
      <c r="M1560" t="s">
        <v>9820</v>
      </c>
      <c r="N1560" t="s">
        <v>9820</v>
      </c>
      <c r="O1560" t="s">
        <v>9820</v>
      </c>
      <c r="P1560" t="s">
        <v>9821</v>
      </c>
      <c r="Q1560">
        <v>1</v>
      </c>
      <c r="R1560" t="s">
        <v>5671</v>
      </c>
      <c r="S1560" t="s">
        <v>6488</v>
      </c>
      <c r="U1560" t="s">
        <v>5977</v>
      </c>
      <c r="V1560" t="s">
        <v>5978</v>
      </c>
      <c r="W1560" t="s">
        <v>5979</v>
      </c>
      <c r="X1560" t="s">
        <v>5980</v>
      </c>
      <c r="Y1560" t="s">
        <v>5981</v>
      </c>
      <c r="Z1560" t="s">
        <v>5982</v>
      </c>
      <c r="AA1560" t="s">
        <v>5983</v>
      </c>
      <c r="AB1560" t="s">
        <v>5984</v>
      </c>
      <c r="AC1560" t="s">
        <v>4345</v>
      </c>
      <c r="AE1560" t="s">
        <v>3394</v>
      </c>
      <c r="AK1560" t="s">
        <v>3394</v>
      </c>
      <c r="AL1560" t="s">
        <v>3394</v>
      </c>
      <c r="AM1560" t="s">
        <v>4195</v>
      </c>
      <c r="AN1560" t="s">
        <v>3394</v>
      </c>
      <c r="AO1560" t="s">
        <v>3394</v>
      </c>
      <c r="AP1560" t="s">
        <v>3394</v>
      </c>
      <c r="AQ1560" t="s">
        <v>3394</v>
      </c>
      <c r="AR1560" t="s">
        <v>4195</v>
      </c>
      <c r="AS1560" t="s">
        <v>3394</v>
      </c>
      <c r="AT1560" t="s">
        <v>3394</v>
      </c>
      <c r="AU1560" t="s">
        <v>3394</v>
      </c>
      <c r="AV1560" t="s">
        <v>3394</v>
      </c>
      <c r="AW1560" t="s">
        <v>3394</v>
      </c>
      <c r="AX1560" t="s">
        <v>3394</v>
      </c>
      <c r="AY1560" t="s">
        <v>6499</v>
      </c>
      <c r="AZ1560" t="s">
        <v>3394</v>
      </c>
    </row>
    <row r="1561" spans="1:52" x14ac:dyDescent="0.3">
      <c r="A1561" s="1" t="s">
        <v>3230</v>
      </c>
      <c r="B1561" t="s">
        <v>3231</v>
      </c>
      <c r="C1561" t="s">
        <v>220</v>
      </c>
      <c r="D1561" t="s">
        <v>59</v>
      </c>
      <c r="E1561" t="s">
        <v>3232</v>
      </c>
      <c r="F1561" t="s">
        <v>3393</v>
      </c>
      <c r="G1561" t="s">
        <v>3394</v>
      </c>
      <c r="H1561" t="s">
        <v>3393</v>
      </c>
      <c r="I1561" t="s">
        <v>6500</v>
      </c>
      <c r="J1561" t="s">
        <v>3395</v>
      </c>
      <c r="K1561" t="s">
        <v>3394</v>
      </c>
      <c r="L1561" t="s">
        <v>3396</v>
      </c>
      <c r="M1561" t="s">
        <v>9820</v>
      </c>
      <c r="N1561" t="s">
        <v>9820</v>
      </c>
      <c r="O1561" t="s">
        <v>9820</v>
      </c>
      <c r="P1561" t="s">
        <v>9821</v>
      </c>
      <c r="Q1561">
        <v>1</v>
      </c>
      <c r="R1561" t="s">
        <v>5633</v>
      </c>
      <c r="S1561" t="s">
        <v>6501</v>
      </c>
      <c r="U1561" t="s">
        <v>6502</v>
      </c>
      <c r="V1561" t="s">
        <v>6330</v>
      </c>
      <c r="W1561" t="s">
        <v>6331</v>
      </c>
      <c r="X1561" t="s">
        <v>6503</v>
      </c>
      <c r="Y1561" t="s">
        <v>6069</v>
      </c>
      <c r="Z1561" t="s">
        <v>6307</v>
      </c>
      <c r="AA1561" t="s">
        <v>6333</v>
      </c>
      <c r="AB1561" t="s">
        <v>6334</v>
      </c>
      <c r="AC1561" t="s">
        <v>4345</v>
      </c>
      <c r="AE1561" t="s">
        <v>3394</v>
      </c>
      <c r="AK1561" t="s">
        <v>3394</v>
      </c>
      <c r="AL1561" t="s">
        <v>3394</v>
      </c>
      <c r="AM1561" t="s">
        <v>3394</v>
      </c>
      <c r="AN1561" t="s">
        <v>3394</v>
      </c>
      <c r="AO1561" t="s">
        <v>3394</v>
      </c>
      <c r="AP1561" t="s">
        <v>3394</v>
      </c>
      <c r="AQ1561" t="s">
        <v>3394</v>
      </c>
      <c r="AR1561" t="s">
        <v>4195</v>
      </c>
      <c r="AS1561" t="s">
        <v>3394</v>
      </c>
      <c r="AT1561" t="s">
        <v>3394</v>
      </c>
      <c r="AU1561" t="s">
        <v>3394</v>
      </c>
      <c r="AV1561" t="s">
        <v>3394</v>
      </c>
      <c r="AW1561" t="s">
        <v>3394</v>
      </c>
      <c r="AX1561" t="s">
        <v>3394</v>
      </c>
      <c r="AY1561" t="s">
        <v>6504</v>
      </c>
      <c r="AZ1561" t="s">
        <v>3394</v>
      </c>
    </row>
    <row r="1562" spans="1:52" x14ac:dyDescent="0.3">
      <c r="A1562" s="1" t="s">
        <v>3239</v>
      </c>
      <c r="B1562" t="s">
        <v>3240</v>
      </c>
      <c r="C1562" t="s">
        <v>5725</v>
      </c>
      <c r="D1562" t="s">
        <v>58</v>
      </c>
      <c r="E1562" t="s">
        <v>3241</v>
      </c>
      <c r="F1562" t="s">
        <v>3394</v>
      </c>
      <c r="G1562" t="s">
        <v>3393</v>
      </c>
      <c r="H1562" t="s">
        <v>3393</v>
      </c>
      <c r="I1562" t="s">
        <v>6505</v>
      </c>
      <c r="J1562" t="s">
        <v>3395</v>
      </c>
      <c r="K1562" t="s">
        <v>3394</v>
      </c>
      <c r="L1562" t="s">
        <v>3396</v>
      </c>
      <c r="M1562" t="s">
        <v>58</v>
      </c>
      <c r="N1562" t="s">
        <v>58</v>
      </c>
      <c r="O1562" t="s">
        <v>9820</v>
      </c>
      <c r="P1562" t="s">
        <v>9821</v>
      </c>
      <c r="Q1562">
        <v>1</v>
      </c>
      <c r="R1562" t="s">
        <v>5629</v>
      </c>
      <c r="S1562" t="s">
        <v>6506</v>
      </c>
      <c r="U1562" t="s">
        <v>6369</v>
      </c>
      <c r="V1562" t="s">
        <v>6370</v>
      </c>
      <c r="W1562" t="s">
        <v>6507</v>
      </c>
      <c r="X1562" t="s">
        <v>6508</v>
      </c>
      <c r="Y1562" t="s">
        <v>6509</v>
      </c>
      <c r="Z1562" t="s">
        <v>6510</v>
      </c>
      <c r="AA1562" t="s">
        <v>6511</v>
      </c>
      <c r="AB1562" t="s">
        <v>6512</v>
      </c>
      <c r="AC1562" t="s">
        <v>4345</v>
      </c>
      <c r="AE1562" t="s">
        <v>3394</v>
      </c>
      <c r="AK1562" t="s">
        <v>4195</v>
      </c>
      <c r="AL1562" t="s">
        <v>3394</v>
      </c>
      <c r="AM1562" t="s">
        <v>4195</v>
      </c>
      <c r="AN1562" t="s">
        <v>3394</v>
      </c>
      <c r="AO1562" t="s">
        <v>3394</v>
      </c>
      <c r="AP1562" t="s">
        <v>4195</v>
      </c>
      <c r="AQ1562" t="s">
        <v>4195</v>
      </c>
      <c r="AR1562" t="s">
        <v>4195</v>
      </c>
      <c r="AS1562" t="s">
        <v>3394</v>
      </c>
      <c r="AT1562" t="s">
        <v>3394</v>
      </c>
      <c r="AU1562" t="s">
        <v>3394</v>
      </c>
      <c r="AV1562" t="s">
        <v>4195</v>
      </c>
      <c r="AW1562" t="s">
        <v>3394</v>
      </c>
      <c r="AX1562" t="s">
        <v>3394</v>
      </c>
      <c r="AY1562" t="s">
        <v>6513</v>
      </c>
      <c r="AZ1562" t="s">
        <v>3394</v>
      </c>
    </row>
    <row r="1563" spans="1:52" x14ac:dyDescent="0.3">
      <c r="A1563" s="1" t="s">
        <v>3256</v>
      </c>
      <c r="B1563" t="s">
        <v>3257</v>
      </c>
      <c r="C1563" t="s">
        <v>205</v>
      </c>
      <c r="D1563" t="s">
        <v>55</v>
      </c>
      <c r="E1563" t="s">
        <v>3258</v>
      </c>
      <c r="F1563" t="s">
        <v>3393</v>
      </c>
      <c r="G1563" t="s">
        <v>3393</v>
      </c>
      <c r="H1563" t="s">
        <v>3393</v>
      </c>
      <c r="I1563" t="s">
        <v>6514</v>
      </c>
      <c r="J1563" t="s">
        <v>3395</v>
      </c>
      <c r="K1563" t="s">
        <v>3394</v>
      </c>
      <c r="L1563" t="s">
        <v>3396</v>
      </c>
      <c r="M1563" t="s">
        <v>9820</v>
      </c>
      <c r="N1563" t="s">
        <v>9820</v>
      </c>
      <c r="O1563" t="s">
        <v>9820</v>
      </c>
      <c r="P1563" t="s">
        <v>9821</v>
      </c>
      <c r="Q1563">
        <v>1</v>
      </c>
      <c r="R1563" t="s">
        <v>5682</v>
      </c>
      <c r="S1563" t="s">
        <v>6172</v>
      </c>
      <c r="U1563" t="s">
        <v>6173</v>
      </c>
      <c r="V1563" t="s">
        <v>6174</v>
      </c>
      <c r="W1563" t="s">
        <v>6175</v>
      </c>
      <c r="X1563" t="s">
        <v>6176</v>
      </c>
      <c r="Y1563" t="s">
        <v>6177</v>
      </c>
      <c r="Z1563" t="s">
        <v>6178</v>
      </c>
      <c r="AA1563" t="s">
        <v>6179</v>
      </c>
      <c r="AB1563" t="s">
        <v>6180</v>
      </c>
      <c r="AC1563" t="s">
        <v>4345</v>
      </c>
      <c r="AE1563" t="s">
        <v>3394</v>
      </c>
      <c r="AK1563" t="s">
        <v>3394</v>
      </c>
      <c r="AL1563" t="s">
        <v>3394</v>
      </c>
      <c r="AM1563" t="s">
        <v>4195</v>
      </c>
      <c r="AN1563" t="s">
        <v>3394</v>
      </c>
      <c r="AO1563" t="s">
        <v>3394</v>
      </c>
      <c r="AP1563" t="s">
        <v>3394</v>
      </c>
      <c r="AQ1563" t="s">
        <v>3394</v>
      </c>
      <c r="AR1563" t="s">
        <v>4195</v>
      </c>
      <c r="AS1563" t="s">
        <v>3394</v>
      </c>
      <c r="AT1563" t="s">
        <v>3394</v>
      </c>
      <c r="AU1563" t="s">
        <v>3394</v>
      </c>
      <c r="AV1563" t="s">
        <v>3394</v>
      </c>
      <c r="AW1563" t="s">
        <v>3394</v>
      </c>
      <c r="AX1563" t="s">
        <v>3394</v>
      </c>
      <c r="AY1563" t="s">
        <v>6515</v>
      </c>
      <c r="AZ1563" t="s">
        <v>3394</v>
      </c>
    </row>
    <row r="1564" spans="1:52" x14ac:dyDescent="0.3">
      <c r="A1564" s="1" t="s">
        <v>3268</v>
      </c>
      <c r="B1564" t="s">
        <v>3269</v>
      </c>
      <c r="C1564" t="s">
        <v>220</v>
      </c>
      <c r="D1564" t="s">
        <v>59</v>
      </c>
      <c r="E1564" t="s">
        <v>3270</v>
      </c>
      <c r="F1564" t="s">
        <v>3393</v>
      </c>
      <c r="G1564" t="s">
        <v>3393</v>
      </c>
      <c r="H1564" t="s">
        <v>3393</v>
      </c>
      <c r="I1564" t="s">
        <v>6516</v>
      </c>
      <c r="J1564" t="s">
        <v>3395</v>
      </c>
      <c r="K1564" t="s">
        <v>3394</v>
      </c>
      <c r="L1564" t="s">
        <v>3396</v>
      </c>
      <c r="M1564" t="s">
        <v>9820</v>
      </c>
      <c r="N1564" t="s">
        <v>9820</v>
      </c>
      <c r="O1564" t="s">
        <v>9820</v>
      </c>
      <c r="P1564" t="s">
        <v>9821</v>
      </c>
      <c r="Q1564">
        <v>1</v>
      </c>
      <c r="R1564" t="s">
        <v>5633</v>
      </c>
      <c r="S1564" t="s">
        <v>6517</v>
      </c>
      <c r="U1564" t="s">
        <v>6502</v>
      </c>
      <c r="V1564" t="s">
        <v>6330</v>
      </c>
      <c r="W1564" t="s">
        <v>6331</v>
      </c>
      <c r="X1564" t="s">
        <v>6332</v>
      </c>
      <c r="Y1564" t="s">
        <v>6069</v>
      </c>
      <c r="Z1564" t="s">
        <v>6307</v>
      </c>
      <c r="AA1564" t="s">
        <v>6333</v>
      </c>
      <c r="AB1564" t="s">
        <v>6334</v>
      </c>
      <c r="AC1564" t="s">
        <v>4345</v>
      </c>
      <c r="AE1564" t="s">
        <v>3394</v>
      </c>
      <c r="AK1564" t="s">
        <v>3394</v>
      </c>
      <c r="AL1564" t="s">
        <v>3394</v>
      </c>
      <c r="AM1564" t="s">
        <v>4195</v>
      </c>
      <c r="AN1564" t="s">
        <v>3394</v>
      </c>
      <c r="AO1564" t="s">
        <v>3394</v>
      </c>
      <c r="AP1564" t="s">
        <v>3394</v>
      </c>
      <c r="AQ1564" t="s">
        <v>3394</v>
      </c>
      <c r="AR1564" t="s">
        <v>4195</v>
      </c>
      <c r="AS1564" t="s">
        <v>3394</v>
      </c>
      <c r="AT1564" t="s">
        <v>3394</v>
      </c>
      <c r="AU1564" t="s">
        <v>3394</v>
      </c>
      <c r="AV1564" t="s">
        <v>3394</v>
      </c>
      <c r="AW1564" t="s">
        <v>3394</v>
      </c>
      <c r="AX1564" t="s">
        <v>3394</v>
      </c>
      <c r="AY1564" t="s">
        <v>6518</v>
      </c>
      <c r="AZ1564" t="s">
        <v>3394</v>
      </c>
    </row>
    <row r="1565" spans="1:52" x14ac:dyDescent="0.3">
      <c r="A1565" s="1" t="s">
        <v>3277</v>
      </c>
      <c r="B1565" t="s">
        <v>3278</v>
      </c>
      <c r="C1565" t="s">
        <v>220</v>
      </c>
      <c r="D1565" t="s">
        <v>59</v>
      </c>
      <c r="E1565" t="s">
        <v>3279</v>
      </c>
      <c r="F1565" t="s">
        <v>3393</v>
      </c>
      <c r="G1565" t="s">
        <v>3394</v>
      </c>
      <c r="H1565" t="s">
        <v>3393</v>
      </c>
      <c r="I1565" t="s">
        <v>6519</v>
      </c>
      <c r="J1565" t="s">
        <v>3395</v>
      </c>
      <c r="K1565" t="s">
        <v>3394</v>
      </c>
      <c r="L1565" t="s">
        <v>3396</v>
      </c>
      <c r="M1565" t="s">
        <v>9820</v>
      </c>
      <c r="N1565" t="s">
        <v>9820</v>
      </c>
      <c r="O1565" t="s">
        <v>9820</v>
      </c>
      <c r="P1565" t="s">
        <v>9821</v>
      </c>
      <c r="Q1565">
        <v>1</v>
      </c>
      <c r="R1565" t="s">
        <v>5633</v>
      </c>
      <c r="S1565" t="s">
        <v>6520</v>
      </c>
      <c r="U1565" t="s">
        <v>6521</v>
      </c>
      <c r="V1565" t="s">
        <v>6522</v>
      </c>
      <c r="W1565" t="s">
        <v>6523</v>
      </c>
      <c r="X1565" t="s">
        <v>6524</v>
      </c>
      <c r="Y1565" t="s">
        <v>6525</v>
      </c>
      <c r="Z1565" t="s">
        <v>6526</v>
      </c>
      <c r="AA1565" t="s">
        <v>6450</v>
      </c>
      <c r="AB1565" t="s">
        <v>6527</v>
      </c>
      <c r="AC1565" t="s">
        <v>4345</v>
      </c>
      <c r="AE1565" t="s">
        <v>3394</v>
      </c>
      <c r="AK1565" t="s">
        <v>3394</v>
      </c>
      <c r="AL1565" t="s">
        <v>3394</v>
      </c>
      <c r="AM1565" t="s">
        <v>3394</v>
      </c>
      <c r="AN1565" t="s">
        <v>3394</v>
      </c>
      <c r="AO1565" t="s">
        <v>3394</v>
      </c>
      <c r="AP1565" t="s">
        <v>3394</v>
      </c>
      <c r="AQ1565" t="s">
        <v>3394</v>
      </c>
      <c r="AR1565" t="s">
        <v>3394</v>
      </c>
      <c r="AS1565" t="s">
        <v>3394</v>
      </c>
      <c r="AT1565" t="s">
        <v>3394</v>
      </c>
      <c r="AU1565" t="s">
        <v>3394</v>
      </c>
      <c r="AV1565" t="s">
        <v>3394</v>
      </c>
      <c r="AW1565" t="s">
        <v>3394</v>
      </c>
      <c r="AX1565" t="s">
        <v>3394</v>
      </c>
      <c r="AY1565" t="s">
        <v>6528</v>
      </c>
      <c r="AZ1565" t="s">
        <v>3394</v>
      </c>
    </row>
    <row r="1566" spans="1:52" x14ac:dyDescent="0.3">
      <c r="A1566" s="1" t="s">
        <v>3292</v>
      </c>
      <c r="B1566" t="s">
        <v>3293</v>
      </c>
      <c r="C1566" t="s">
        <v>5816</v>
      </c>
      <c r="D1566" t="s">
        <v>5817</v>
      </c>
      <c r="E1566" t="s">
        <v>3294</v>
      </c>
      <c r="F1566" t="s">
        <v>3393</v>
      </c>
      <c r="G1566" t="s">
        <v>3394</v>
      </c>
      <c r="H1566" t="s">
        <v>3393</v>
      </c>
      <c r="I1566" t="s">
        <v>6529</v>
      </c>
      <c r="J1566" t="s">
        <v>3395</v>
      </c>
      <c r="K1566" t="s">
        <v>3394</v>
      </c>
      <c r="L1566" t="s">
        <v>3396</v>
      </c>
      <c r="M1566" t="s">
        <v>9820</v>
      </c>
      <c r="N1566" t="s">
        <v>9820</v>
      </c>
      <c r="O1566" t="s">
        <v>9820</v>
      </c>
      <c r="P1566" t="s">
        <v>9821</v>
      </c>
      <c r="Q1566">
        <v>1</v>
      </c>
      <c r="R1566" t="s">
        <v>5682</v>
      </c>
      <c r="S1566" t="s">
        <v>6530</v>
      </c>
      <c r="U1566" t="s">
        <v>6531</v>
      </c>
      <c r="V1566" t="s">
        <v>6532</v>
      </c>
      <c r="W1566" t="s">
        <v>6533</v>
      </c>
      <c r="X1566" t="s">
        <v>6191</v>
      </c>
      <c r="Y1566" t="s">
        <v>6534</v>
      </c>
      <c r="Z1566" t="s">
        <v>6535</v>
      </c>
      <c r="AA1566" t="s">
        <v>6070</v>
      </c>
      <c r="AB1566" t="s">
        <v>6194</v>
      </c>
      <c r="AC1566" t="s">
        <v>4345</v>
      </c>
      <c r="AE1566" t="s">
        <v>3394</v>
      </c>
      <c r="AK1566" t="s">
        <v>4195</v>
      </c>
      <c r="AL1566" t="s">
        <v>3394</v>
      </c>
      <c r="AM1566" t="s">
        <v>3394</v>
      </c>
      <c r="AN1566" t="s">
        <v>3394</v>
      </c>
      <c r="AO1566" t="s">
        <v>4195</v>
      </c>
      <c r="AP1566" t="s">
        <v>4195</v>
      </c>
      <c r="AQ1566" t="s">
        <v>4195</v>
      </c>
      <c r="AR1566" t="s">
        <v>4195</v>
      </c>
      <c r="AS1566" t="s">
        <v>3394</v>
      </c>
      <c r="AT1566" t="s">
        <v>3394</v>
      </c>
      <c r="AU1566" t="s">
        <v>4195</v>
      </c>
      <c r="AV1566" t="s">
        <v>4195</v>
      </c>
      <c r="AW1566" t="s">
        <v>3394</v>
      </c>
      <c r="AX1566" t="s">
        <v>3394</v>
      </c>
      <c r="AY1566" t="s">
        <v>6536</v>
      </c>
      <c r="AZ1566" t="s">
        <v>3394</v>
      </c>
    </row>
    <row r="1567" spans="1:52" x14ac:dyDescent="0.3">
      <c r="A1567" s="1" t="s">
        <v>3320</v>
      </c>
      <c r="B1567" t="s">
        <v>3321</v>
      </c>
      <c r="C1567" t="s">
        <v>370</v>
      </c>
      <c r="D1567" t="s">
        <v>5901</v>
      </c>
      <c r="E1567" t="s">
        <v>3322</v>
      </c>
      <c r="F1567" t="s">
        <v>3393</v>
      </c>
      <c r="G1567" t="s">
        <v>3394</v>
      </c>
      <c r="H1567" t="s">
        <v>3393</v>
      </c>
      <c r="I1567" t="s">
        <v>6537</v>
      </c>
      <c r="J1567" t="s">
        <v>3395</v>
      </c>
      <c r="K1567" t="s">
        <v>3394</v>
      </c>
      <c r="L1567" t="s">
        <v>3396</v>
      </c>
      <c r="M1567" t="s">
        <v>9820</v>
      </c>
      <c r="N1567" t="s">
        <v>9820</v>
      </c>
      <c r="O1567" t="s">
        <v>9820</v>
      </c>
      <c r="P1567" t="s">
        <v>9821</v>
      </c>
      <c r="Q1567">
        <v>1</v>
      </c>
      <c r="R1567" t="s">
        <v>5682</v>
      </c>
      <c r="S1567" t="s">
        <v>6538</v>
      </c>
      <c r="U1567" t="s">
        <v>6389</v>
      </c>
      <c r="V1567" t="s">
        <v>6390</v>
      </c>
      <c r="W1567" t="s">
        <v>5966</v>
      </c>
      <c r="X1567" t="s">
        <v>5966</v>
      </c>
      <c r="Y1567" t="s">
        <v>6391</v>
      </c>
      <c r="Z1567" t="s">
        <v>6392</v>
      </c>
      <c r="AA1567" t="s">
        <v>6391</v>
      </c>
      <c r="AB1567" t="s">
        <v>6180</v>
      </c>
      <c r="AC1567" t="s">
        <v>4345</v>
      </c>
      <c r="AE1567" t="s">
        <v>3394</v>
      </c>
      <c r="AK1567" t="s">
        <v>3394</v>
      </c>
      <c r="AL1567" t="s">
        <v>3394</v>
      </c>
      <c r="AM1567" t="s">
        <v>3394</v>
      </c>
      <c r="AN1567" t="s">
        <v>3394</v>
      </c>
      <c r="AO1567" t="s">
        <v>3394</v>
      </c>
      <c r="AP1567" t="s">
        <v>3394</v>
      </c>
      <c r="AQ1567" t="s">
        <v>3394</v>
      </c>
      <c r="AR1567" t="s">
        <v>3394</v>
      </c>
      <c r="AS1567" t="s">
        <v>3394</v>
      </c>
      <c r="AT1567" t="s">
        <v>3394</v>
      </c>
      <c r="AU1567" t="s">
        <v>3394</v>
      </c>
      <c r="AV1567" t="s">
        <v>3394</v>
      </c>
      <c r="AW1567" t="s">
        <v>3394</v>
      </c>
      <c r="AX1567" t="s">
        <v>3394</v>
      </c>
      <c r="AY1567" t="s">
        <v>6539</v>
      </c>
      <c r="AZ1567" t="s">
        <v>3394</v>
      </c>
    </row>
    <row r="1568" spans="1:52" x14ac:dyDescent="0.3">
      <c r="A1568" s="1" t="s">
        <v>3323</v>
      </c>
      <c r="B1568" t="s">
        <v>3324</v>
      </c>
      <c r="C1568" t="s">
        <v>370</v>
      </c>
      <c r="D1568" t="s">
        <v>5901</v>
      </c>
      <c r="E1568" t="s">
        <v>3325</v>
      </c>
      <c r="F1568" t="s">
        <v>3393</v>
      </c>
      <c r="G1568" t="s">
        <v>3393</v>
      </c>
      <c r="H1568" t="s">
        <v>3393</v>
      </c>
      <c r="I1568" t="s">
        <v>6540</v>
      </c>
      <c r="J1568" t="s">
        <v>3395</v>
      </c>
      <c r="K1568" t="s">
        <v>3394</v>
      </c>
      <c r="L1568" t="s">
        <v>3396</v>
      </c>
      <c r="M1568" t="s">
        <v>9820</v>
      </c>
      <c r="N1568" t="s">
        <v>9820</v>
      </c>
      <c r="O1568" t="s">
        <v>9820</v>
      </c>
      <c r="P1568" t="s">
        <v>9821</v>
      </c>
      <c r="Q1568">
        <v>1</v>
      </c>
      <c r="R1568" t="s">
        <v>5682</v>
      </c>
      <c r="S1568" t="s">
        <v>6541</v>
      </c>
      <c r="U1568" t="s">
        <v>6542</v>
      </c>
      <c r="V1568" t="s">
        <v>6543</v>
      </c>
      <c r="W1568" t="s">
        <v>5966</v>
      </c>
      <c r="X1568" t="s">
        <v>5966</v>
      </c>
      <c r="Y1568" t="s">
        <v>6544</v>
      </c>
      <c r="Z1568" t="s">
        <v>6545</v>
      </c>
      <c r="AA1568" t="s">
        <v>6157</v>
      </c>
      <c r="AB1568" t="s">
        <v>6546</v>
      </c>
      <c r="AC1568" t="s">
        <v>4345</v>
      </c>
      <c r="AE1568" t="s">
        <v>3394</v>
      </c>
      <c r="AK1568" t="s">
        <v>3394</v>
      </c>
      <c r="AL1568" t="s">
        <v>3394</v>
      </c>
      <c r="AM1568" t="s">
        <v>3394</v>
      </c>
      <c r="AN1568" t="s">
        <v>3394</v>
      </c>
      <c r="AO1568" t="s">
        <v>3394</v>
      </c>
      <c r="AP1568" t="s">
        <v>3394</v>
      </c>
      <c r="AQ1568" t="s">
        <v>3394</v>
      </c>
      <c r="AR1568" t="s">
        <v>3394</v>
      </c>
      <c r="AS1568" t="s">
        <v>3394</v>
      </c>
      <c r="AT1568" t="s">
        <v>3394</v>
      </c>
      <c r="AU1568" t="s">
        <v>3394</v>
      </c>
      <c r="AV1568" t="s">
        <v>3394</v>
      </c>
      <c r="AW1568" t="s">
        <v>3394</v>
      </c>
      <c r="AX1568" t="s">
        <v>3394</v>
      </c>
      <c r="AY1568" t="s">
        <v>6547</v>
      </c>
      <c r="AZ1568" t="s">
        <v>3394</v>
      </c>
    </row>
    <row r="1569" spans="1:52" x14ac:dyDescent="0.3">
      <c r="A1569" s="1" t="s">
        <v>3326</v>
      </c>
      <c r="B1569" t="s">
        <v>3327</v>
      </c>
      <c r="C1569" t="s">
        <v>370</v>
      </c>
      <c r="D1569" t="s">
        <v>5901</v>
      </c>
      <c r="E1569" t="s">
        <v>3328</v>
      </c>
      <c r="F1569" t="s">
        <v>3393</v>
      </c>
      <c r="G1569" t="s">
        <v>3393</v>
      </c>
      <c r="H1569" t="s">
        <v>3393</v>
      </c>
      <c r="I1569" t="s">
        <v>6548</v>
      </c>
      <c r="J1569" t="s">
        <v>3395</v>
      </c>
      <c r="K1569" t="s">
        <v>3394</v>
      </c>
      <c r="L1569" t="s">
        <v>3396</v>
      </c>
      <c r="M1569" t="s">
        <v>9820</v>
      </c>
      <c r="N1569" t="s">
        <v>9820</v>
      </c>
      <c r="O1569" t="s">
        <v>9820</v>
      </c>
      <c r="P1569" t="s">
        <v>9821</v>
      </c>
      <c r="Q1569">
        <v>1</v>
      </c>
      <c r="R1569" t="s">
        <v>5682</v>
      </c>
      <c r="S1569" t="s">
        <v>6549</v>
      </c>
      <c r="U1569" t="s">
        <v>6389</v>
      </c>
      <c r="V1569" t="s">
        <v>6390</v>
      </c>
      <c r="W1569" t="s">
        <v>5966</v>
      </c>
      <c r="X1569" t="s">
        <v>5966</v>
      </c>
      <c r="Y1569" t="s">
        <v>6391</v>
      </c>
      <c r="Z1569" t="s">
        <v>6392</v>
      </c>
      <c r="AA1569" t="s">
        <v>6393</v>
      </c>
      <c r="AB1569" t="s">
        <v>6180</v>
      </c>
      <c r="AC1569" t="s">
        <v>4345</v>
      </c>
      <c r="AE1569" t="s">
        <v>3394</v>
      </c>
      <c r="AK1569" t="s">
        <v>4195</v>
      </c>
      <c r="AL1569" t="s">
        <v>3394</v>
      </c>
      <c r="AM1569" t="s">
        <v>3394</v>
      </c>
      <c r="AN1569" t="s">
        <v>3394</v>
      </c>
      <c r="AO1569" t="s">
        <v>3394</v>
      </c>
      <c r="AP1569" t="s">
        <v>3394</v>
      </c>
      <c r="AQ1569" t="s">
        <v>3394</v>
      </c>
      <c r="AR1569" t="s">
        <v>4195</v>
      </c>
      <c r="AS1569" t="s">
        <v>3394</v>
      </c>
      <c r="AT1569" t="s">
        <v>3394</v>
      </c>
      <c r="AU1569" t="s">
        <v>3394</v>
      </c>
      <c r="AV1569" t="s">
        <v>3394</v>
      </c>
      <c r="AW1569" t="s">
        <v>3394</v>
      </c>
      <c r="AX1569" t="s">
        <v>3394</v>
      </c>
      <c r="AY1569" t="s">
        <v>6550</v>
      </c>
      <c r="AZ1569" t="s">
        <v>3394</v>
      </c>
    </row>
    <row r="1570" spans="1:52" x14ac:dyDescent="0.3">
      <c r="A1570" s="1" t="s">
        <v>760</v>
      </c>
      <c r="B1570" t="s">
        <v>761</v>
      </c>
      <c r="C1570" t="s">
        <v>383</v>
      </c>
      <c r="D1570" t="s">
        <v>72</v>
      </c>
      <c r="E1570" t="s">
        <v>762</v>
      </c>
      <c r="F1570" t="s">
        <v>3393</v>
      </c>
      <c r="G1570" t="s">
        <v>3393</v>
      </c>
      <c r="H1570" t="s">
        <v>3393</v>
      </c>
      <c r="I1570" t="s">
        <v>7066</v>
      </c>
      <c r="J1570" t="s">
        <v>3395</v>
      </c>
      <c r="K1570" t="s">
        <v>3394</v>
      </c>
      <c r="L1570" t="s">
        <v>3396</v>
      </c>
      <c r="M1570" t="s">
        <v>9820</v>
      </c>
      <c r="N1570" t="s">
        <v>9820</v>
      </c>
      <c r="O1570" t="s">
        <v>9820</v>
      </c>
      <c r="P1570" t="s">
        <v>9821</v>
      </c>
      <c r="Q1570">
        <v>1</v>
      </c>
      <c r="R1570" t="s">
        <v>3397</v>
      </c>
      <c r="S1570" t="s">
        <v>7067</v>
      </c>
      <c r="U1570" t="s">
        <v>7068</v>
      </c>
      <c r="V1570" t="s">
        <v>5948</v>
      </c>
      <c r="W1570" t="s">
        <v>111</v>
      </c>
      <c r="X1570" t="s">
        <v>7069</v>
      </c>
      <c r="Y1570" t="s">
        <v>7070</v>
      </c>
      <c r="Z1570" t="s">
        <v>7070</v>
      </c>
      <c r="AA1570" t="s">
        <v>7070</v>
      </c>
      <c r="AB1570" t="s">
        <v>7070</v>
      </c>
      <c r="AE1570" t="s">
        <v>3393</v>
      </c>
      <c r="AK1570" t="s">
        <v>3394</v>
      </c>
      <c r="AL1570" t="s">
        <v>3394</v>
      </c>
      <c r="AM1570" t="s">
        <v>3394</v>
      </c>
      <c r="AN1570" t="s">
        <v>3394</v>
      </c>
      <c r="AO1570" t="s">
        <v>3394</v>
      </c>
      <c r="AP1570" t="s">
        <v>3394</v>
      </c>
      <c r="AQ1570" t="s">
        <v>3394</v>
      </c>
      <c r="AR1570" t="s">
        <v>3394</v>
      </c>
      <c r="AS1570" t="s">
        <v>3394</v>
      </c>
      <c r="AT1570" t="s">
        <v>3394</v>
      </c>
      <c r="AU1570" t="s">
        <v>3394</v>
      </c>
      <c r="AV1570" t="s">
        <v>3394</v>
      </c>
      <c r="AW1570" t="s">
        <v>3394</v>
      </c>
      <c r="AX1570" t="s">
        <v>3394</v>
      </c>
      <c r="AZ1570" t="s">
        <v>3394</v>
      </c>
    </row>
    <row r="1571" spans="1:52" x14ac:dyDescent="0.3">
      <c r="A1571" s="1" t="s">
        <v>766</v>
      </c>
      <c r="B1571" t="s">
        <v>767</v>
      </c>
      <c r="C1571" t="s">
        <v>383</v>
      </c>
      <c r="D1571" t="s">
        <v>72</v>
      </c>
      <c r="E1571" t="s">
        <v>768</v>
      </c>
      <c r="F1571" t="s">
        <v>3393</v>
      </c>
      <c r="G1571" t="s">
        <v>3394</v>
      </c>
      <c r="H1571" t="s">
        <v>3393</v>
      </c>
      <c r="I1571" t="s">
        <v>7079</v>
      </c>
      <c r="J1571" t="s">
        <v>3395</v>
      </c>
      <c r="K1571" t="s">
        <v>3394</v>
      </c>
      <c r="L1571" t="s">
        <v>3396</v>
      </c>
      <c r="M1571" t="s">
        <v>9820</v>
      </c>
      <c r="N1571" t="s">
        <v>9820</v>
      </c>
      <c r="O1571" t="s">
        <v>9820</v>
      </c>
      <c r="P1571" t="s">
        <v>9821</v>
      </c>
      <c r="Q1571">
        <v>1</v>
      </c>
      <c r="R1571" t="s">
        <v>3397</v>
      </c>
      <c r="S1571" t="s">
        <v>7080</v>
      </c>
      <c r="U1571" t="s">
        <v>7068</v>
      </c>
      <c r="V1571" t="s">
        <v>7081</v>
      </c>
      <c r="W1571" t="s">
        <v>111</v>
      </c>
      <c r="X1571" t="s">
        <v>7069</v>
      </c>
      <c r="Y1571" t="s">
        <v>7070</v>
      </c>
      <c r="Z1571" t="s">
        <v>7070</v>
      </c>
      <c r="AA1571" t="s">
        <v>7070</v>
      </c>
      <c r="AB1571" t="s">
        <v>7070</v>
      </c>
      <c r="AE1571" t="s">
        <v>3393</v>
      </c>
      <c r="AK1571" t="s">
        <v>3394</v>
      </c>
      <c r="AL1571" t="s">
        <v>3394</v>
      </c>
      <c r="AM1571" t="s">
        <v>3394</v>
      </c>
      <c r="AN1571" t="s">
        <v>3394</v>
      </c>
      <c r="AO1571" t="s">
        <v>3394</v>
      </c>
      <c r="AP1571" t="s">
        <v>3394</v>
      </c>
      <c r="AQ1571" t="s">
        <v>3394</v>
      </c>
      <c r="AR1571" t="s">
        <v>3394</v>
      </c>
      <c r="AS1571" t="s">
        <v>3394</v>
      </c>
      <c r="AT1571" t="s">
        <v>3394</v>
      </c>
      <c r="AU1571" t="s">
        <v>3394</v>
      </c>
      <c r="AV1571" t="s">
        <v>3394</v>
      </c>
      <c r="AW1571" t="s">
        <v>3394</v>
      </c>
      <c r="AX1571" t="s">
        <v>3394</v>
      </c>
      <c r="AZ1571" t="s">
        <v>3394</v>
      </c>
    </row>
    <row r="1572" spans="1:52" x14ac:dyDescent="0.3">
      <c r="A1572" s="1" t="s">
        <v>769</v>
      </c>
      <c r="B1572" t="s">
        <v>770</v>
      </c>
      <c r="C1572" t="s">
        <v>383</v>
      </c>
      <c r="D1572" t="s">
        <v>72</v>
      </c>
      <c r="E1572" t="s">
        <v>771</v>
      </c>
      <c r="F1572" t="s">
        <v>3393</v>
      </c>
      <c r="G1572" t="s">
        <v>3393</v>
      </c>
      <c r="H1572" t="s">
        <v>3393</v>
      </c>
      <c r="I1572" t="s">
        <v>4763</v>
      </c>
      <c r="J1572" t="s">
        <v>3395</v>
      </c>
      <c r="K1572" t="s">
        <v>3394</v>
      </c>
      <c r="L1572" t="s">
        <v>3396</v>
      </c>
      <c r="M1572" t="s">
        <v>9820</v>
      </c>
      <c r="N1572" t="s">
        <v>9820</v>
      </c>
      <c r="O1572" t="s">
        <v>9820</v>
      </c>
      <c r="P1572" t="s">
        <v>9821</v>
      </c>
      <c r="Q1572">
        <v>1</v>
      </c>
      <c r="R1572" t="s">
        <v>3397</v>
      </c>
      <c r="S1572" t="s">
        <v>7082</v>
      </c>
      <c r="U1572" t="s">
        <v>7068</v>
      </c>
      <c r="V1572" t="s">
        <v>7081</v>
      </c>
      <c r="W1572" t="s">
        <v>111</v>
      </c>
      <c r="X1572" t="s">
        <v>7069</v>
      </c>
      <c r="Y1572" t="s">
        <v>7070</v>
      </c>
      <c r="Z1572" t="s">
        <v>7070</v>
      </c>
      <c r="AA1572" t="s">
        <v>7070</v>
      </c>
      <c r="AB1572" t="s">
        <v>7070</v>
      </c>
      <c r="AE1572" t="s">
        <v>3393</v>
      </c>
      <c r="AK1572" t="s">
        <v>3394</v>
      </c>
      <c r="AL1572" t="s">
        <v>3394</v>
      </c>
      <c r="AM1572" t="s">
        <v>3394</v>
      </c>
      <c r="AN1572" t="s">
        <v>3394</v>
      </c>
      <c r="AO1572" t="s">
        <v>3394</v>
      </c>
      <c r="AP1572" t="s">
        <v>3394</v>
      </c>
      <c r="AQ1572" t="s">
        <v>3394</v>
      </c>
      <c r="AR1572" t="s">
        <v>3394</v>
      </c>
      <c r="AS1572" t="s">
        <v>3394</v>
      </c>
      <c r="AT1572" t="s">
        <v>3394</v>
      </c>
      <c r="AU1572" t="s">
        <v>3394</v>
      </c>
      <c r="AV1572" t="s">
        <v>3394</v>
      </c>
      <c r="AW1572" t="s">
        <v>3394</v>
      </c>
      <c r="AX1572" t="s">
        <v>3394</v>
      </c>
      <c r="AZ1572" t="s">
        <v>3394</v>
      </c>
    </row>
    <row r="1573" spans="1:52" x14ac:dyDescent="0.3">
      <c r="A1573" s="1" t="s">
        <v>772</v>
      </c>
      <c r="B1573" t="s">
        <v>773</v>
      </c>
      <c r="C1573" t="s">
        <v>383</v>
      </c>
      <c r="D1573" t="s">
        <v>72</v>
      </c>
      <c r="E1573" t="s">
        <v>774</v>
      </c>
      <c r="F1573" t="s">
        <v>3393</v>
      </c>
      <c r="G1573" t="s">
        <v>3393</v>
      </c>
      <c r="H1573" t="s">
        <v>3393</v>
      </c>
      <c r="I1573" t="s">
        <v>7083</v>
      </c>
      <c r="J1573" t="s">
        <v>3395</v>
      </c>
      <c r="K1573" t="s">
        <v>3394</v>
      </c>
      <c r="L1573" t="s">
        <v>3396</v>
      </c>
      <c r="M1573" t="s">
        <v>9820</v>
      </c>
      <c r="N1573" t="s">
        <v>9820</v>
      </c>
      <c r="O1573" t="s">
        <v>9820</v>
      </c>
      <c r="P1573" t="s">
        <v>9821</v>
      </c>
      <c r="Q1573">
        <v>1</v>
      </c>
      <c r="R1573" t="s">
        <v>3397</v>
      </c>
      <c r="S1573" t="s">
        <v>7084</v>
      </c>
      <c r="U1573" t="s">
        <v>7085</v>
      </c>
      <c r="V1573" t="s">
        <v>7081</v>
      </c>
      <c r="W1573" t="s">
        <v>111</v>
      </c>
      <c r="X1573" t="s">
        <v>7069</v>
      </c>
      <c r="Y1573" t="s">
        <v>7070</v>
      </c>
      <c r="Z1573" t="s">
        <v>7070</v>
      </c>
      <c r="AA1573" t="s">
        <v>7070</v>
      </c>
      <c r="AB1573" t="s">
        <v>7070</v>
      </c>
      <c r="AE1573" t="s">
        <v>3393</v>
      </c>
      <c r="AK1573" t="s">
        <v>3394</v>
      </c>
      <c r="AL1573" t="s">
        <v>3394</v>
      </c>
      <c r="AM1573" t="s">
        <v>3394</v>
      </c>
      <c r="AN1573" t="s">
        <v>3394</v>
      </c>
      <c r="AO1573" t="s">
        <v>3394</v>
      </c>
      <c r="AP1573" t="s">
        <v>3394</v>
      </c>
      <c r="AQ1573" t="s">
        <v>3394</v>
      </c>
      <c r="AR1573" t="s">
        <v>3394</v>
      </c>
      <c r="AS1573" t="s">
        <v>3394</v>
      </c>
      <c r="AT1573" t="s">
        <v>3394</v>
      </c>
      <c r="AU1573" t="s">
        <v>3394</v>
      </c>
      <c r="AV1573" t="s">
        <v>3394</v>
      </c>
      <c r="AW1573" t="s">
        <v>3394</v>
      </c>
      <c r="AX1573" t="s">
        <v>3394</v>
      </c>
      <c r="AZ1573" t="s">
        <v>3394</v>
      </c>
    </row>
    <row r="1574" spans="1:52" x14ac:dyDescent="0.3">
      <c r="A1574" s="1" t="s">
        <v>775</v>
      </c>
      <c r="B1574" t="s">
        <v>776</v>
      </c>
      <c r="C1574" t="s">
        <v>383</v>
      </c>
      <c r="D1574" t="s">
        <v>72</v>
      </c>
      <c r="E1574" t="s">
        <v>777</v>
      </c>
      <c r="F1574" t="s">
        <v>3393</v>
      </c>
      <c r="G1574" t="s">
        <v>3394</v>
      </c>
      <c r="H1574" t="s">
        <v>3393</v>
      </c>
      <c r="I1574" t="s">
        <v>7083</v>
      </c>
      <c r="J1574" t="s">
        <v>3395</v>
      </c>
      <c r="K1574" t="s">
        <v>3394</v>
      </c>
      <c r="L1574" t="s">
        <v>3396</v>
      </c>
      <c r="M1574" t="s">
        <v>9820</v>
      </c>
      <c r="N1574" t="s">
        <v>9820</v>
      </c>
      <c r="O1574" t="s">
        <v>9820</v>
      </c>
      <c r="P1574" t="s">
        <v>9821</v>
      </c>
      <c r="Q1574">
        <v>1</v>
      </c>
      <c r="R1574" t="s">
        <v>3397</v>
      </c>
      <c r="S1574" t="s">
        <v>7086</v>
      </c>
      <c r="U1574" t="s">
        <v>7068</v>
      </c>
      <c r="V1574" t="s">
        <v>7081</v>
      </c>
      <c r="W1574" t="s">
        <v>111</v>
      </c>
      <c r="X1574" t="s">
        <v>7069</v>
      </c>
      <c r="Y1574" t="s">
        <v>7070</v>
      </c>
      <c r="Z1574" t="s">
        <v>7070</v>
      </c>
      <c r="AA1574" t="s">
        <v>7070</v>
      </c>
      <c r="AB1574" t="s">
        <v>7070</v>
      </c>
      <c r="AE1574" t="s">
        <v>3393</v>
      </c>
      <c r="AK1574" t="s">
        <v>3394</v>
      </c>
      <c r="AL1574" t="s">
        <v>3394</v>
      </c>
      <c r="AM1574" t="s">
        <v>3394</v>
      </c>
      <c r="AN1574" t="s">
        <v>3394</v>
      </c>
      <c r="AO1574" t="s">
        <v>3394</v>
      </c>
      <c r="AP1574" t="s">
        <v>3394</v>
      </c>
      <c r="AQ1574" t="s">
        <v>3394</v>
      </c>
      <c r="AR1574" t="s">
        <v>3394</v>
      </c>
      <c r="AS1574" t="s">
        <v>3394</v>
      </c>
      <c r="AT1574" t="s">
        <v>3394</v>
      </c>
      <c r="AU1574" t="s">
        <v>3394</v>
      </c>
      <c r="AV1574" t="s">
        <v>3394</v>
      </c>
      <c r="AW1574" t="s">
        <v>3394</v>
      </c>
      <c r="AX1574" t="s">
        <v>3394</v>
      </c>
      <c r="AZ1574" t="s">
        <v>3394</v>
      </c>
    </row>
    <row r="1575" spans="1:52" x14ac:dyDescent="0.3">
      <c r="A1575" s="1" t="s">
        <v>1218</v>
      </c>
      <c r="B1575" t="s">
        <v>1219</v>
      </c>
      <c r="C1575" t="s">
        <v>660</v>
      </c>
      <c r="D1575" t="s">
        <v>4833</v>
      </c>
      <c r="F1575" t="s">
        <v>3393</v>
      </c>
      <c r="G1575" t="s">
        <v>3393</v>
      </c>
      <c r="H1575" t="s">
        <v>3393</v>
      </c>
      <c r="I1575" t="s">
        <v>7117</v>
      </c>
      <c r="J1575" t="s">
        <v>3395</v>
      </c>
      <c r="K1575" t="s">
        <v>3394</v>
      </c>
      <c r="L1575" t="s">
        <v>3396</v>
      </c>
      <c r="M1575" t="s">
        <v>4829</v>
      </c>
      <c r="N1575" t="s">
        <v>4833</v>
      </c>
      <c r="O1575" t="s">
        <v>9820</v>
      </c>
      <c r="P1575" t="s">
        <v>9821</v>
      </c>
      <c r="Q1575">
        <v>1</v>
      </c>
      <c r="R1575" t="s">
        <v>5673</v>
      </c>
      <c r="S1575" t="s">
        <v>7118</v>
      </c>
      <c r="AE1575" t="s">
        <v>3394</v>
      </c>
      <c r="AK1575" t="s">
        <v>3394</v>
      </c>
      <c r="AL1575" t="s">
        <v>3394</v>
      </c>
      <c r="AM1575" t="s">
        <v>3394</v>
      </c>
      <c r="AN1575" t="s">
        <v>3394</v>
      </c>
      <c r="AO1575" t="s">
        <v>3394</v>
      </c>
      <c r="AP1575" t="s">
        <v>3394</v>
      </c>
      <c r="AQ1575" t="s">
        <v>3394</v>
      </c>
      <c r="AR1575" t="s">
        <v>3394</v>
      </c>
      <c r="AS1575" t="s">
        <v>3394</v>
      </c>
      <c r="AT1575" t="s">
        <v>3394</v>
      </c>
      <c r="AU1575" t="s">
        <v>3394</v>
      </c>
      <c r="AV1575" t="s">
        <v>3394</v>
      </c>
      <c r="AW1575" t="s">
        <v>3394</v>
      </c>
      <c r="AX1575" t="s">
        <v>3394</v>
      </c>
      <c r="AZ1575" t="s">
        <v>3394</v>
      </c>
    </row>
    <row r="1576" spans="1:52" x14ac:dyDescent="0.3">
      <c r="A1576" s="1" t="s">
        <v>1296</v>
      </c>
      <c r="B1576" t="s">
        <v>1297</v>
      </c>
      <c r="C1576" t="s">
        <v>719</v>
      </c>
      <c r="D1576" t="s">
        <v>68</v>
      </c>
      <c r="E1576" t="s">
        <v>1298</v>
      </c>
      <c r="F1576" t="s">
        <v>3393</v>
      </c>
      <c r="G1576" t="s">
        <v>3393</v>
      </c>
      <c r="H1576" t="s">
        <v>3393</v>
      </c>
      <c r="I1576" t="s">
        <v>7119</v>
      </c>
      <c r="J1576" t="s">
        <v>3395</v>
      </c>
      <c r="K1576" t="s">
        <v>3394</v>
      </c>
      <c r="L1576" t="s">
        <v>3396</v>
      </c>
      <c r="M1576" t="s">
        <v>56</v>
      </c>
      <c r="N1576" t="s">
        <v>68</v>
      </c>
      <c r="O1576" t="s">
        <v>9820</v>
      </c>
      <c r="P1576" t="s">
        <v>9821</v>
      </c>
      <c r="Q1576">
        <v>1</v>
      </c>
      <c r="R1576" t="s">
        <v>5735</v>
      </c>
      <c r="S1576" t="s">
        <v>7120</v>
      </c>
      <c r="AE1576" t="s">
        <v>3394</v>
      </c>
      <c r="AJ1576" t="s">
        <v>4484</v>
      </c>
      <c r="AK1576" t="s">
        <v>3394</v>
      </c>
      <c r="AL1576" t="s">
        <v>3394</v>
      </c>
      <c r="AM1576" t="s">
        <v>3394</v>
      </c>
      <c r="AN1576" t="s">
        <v>3394</v>
      </c>
      <c r="AO1576" t="s">
        <v>3394</v>
      </c>
      <c r="AP1576" t="s">
        <v>3394</v>
      </c>
      <c r="AQ1576" t="s">
        <v>3394</v>
      </c>
      <c r="AR1576" t="s">
        <v>3394</v>
      </c>
      <c r="AS1576" t="s">
        <v>3394</v>
      </c>
      <c r="AT1576" t="s">
        <v>3394</v>
      </c>
      <c r="AU1576" t="s">
        <v>3394</v>
      </c>
      <c r="AV1576" t="s">
        <v>3394</v>
      </c>
      <c r="AW1576" t="s">
        <v>3394</v>
      </c>
      <c r="AX1576" t="s">
        <v>3394</v>
      </c>
      <c r="AZ1576" t="s">
        <v>3394</v>
      </c>
    </row>
    <row r="1577" spans="1:52" x14ac:dyDescent="0.3">
      <c r="A1577" s="1" t="s">
        <v>1350</v>
      </c>
      <c r="B1577" t="s">
        <v>1351</v>
      </c>
      <c r="C1577" t="s">
        <v>719</v>
      </c>
      <c r="D1577" t="s">
        <v>68</v>
      </c>
      <c r="E1577" t="s">
        <v>1352</v>
      </c>
      <c r="F1577" t="s">
        <v>3393</v>
      </c>
      <c r="G1577" t="s">
        <v>3393</v>
      </c>
      <c r="H1577" t="s">
        <v>3393</v>
      </c>
      <c r="I1577" t="s">
        <v>10704</v>
      </c>
      <c r="J1577" t="s">
        <v>3395</v>
      </c>
      <c r="K1577" t="s">
        <v>4342</v>
      </c>
      <c r="L1577" t="s">
        <v>3396</v>
      </c>
      <c r="M1577" t="s">
        <v>11367</v>
      </c>
      <c r="N1577" t="s">
        <v>11370</v>
      </c>
      <c r="O1577" t="s">
        <v>9820</v>
      </c>
      <c r="P1577" t="s">
        <v>9862</v>
      </c>
      <c r="Q1577">
        <v>24</v>
      </c>
      <c r="R1577" t="s">
        <v>5671</v>
      </c>
      <c r="S1577" t="s">
        <v>6624</v>
      </c>
      <c r="AE1577" t="s">
        <v>3394</v>
      </c>
      <c r="AJ1577" t="s">
        <v>5731</v>
      </c>
      <c r="AK1577" t="s">
        <v>4195</v>
      </c>
      <c r="AL1577" t="s">
        <v>3394</v>
      </c>
      <c r="AM1577" t="s">
        <v>4195</v>
      </c>
      <c r="AN1577" t="s">
        <v>3394</v>
      </c>
      <c r="AO1577" t="s">
        <v>4195</v>
      </c>
      <c r="AP1577" t="s">
        <v>4195</v>
      </c>
      <c r="AQ1577" t="s">
        <v>4195</v>
      </c>
      <c r="AR1577" t="s">
        <v>4195</v>
      </c>
      <c r="AS1577" t="s">
        <v>3394</v>
      </c>
      <c r="AT1577" t="s">
        <v>3394</v>
      </c>
      <c r="AU1577" t="s">
        <v>4195</v>
      </c>
      <c r="AV1577" t="s">
        <v>4195</v>
      </c>
      <c r="AW1577" t="s">
        <v>3394</v>
      </c>
      <c r="AX1577" t="s">
        <v>3394</v>
      </c>
      <c r="AZ1577" t="s">
        <v>3394</v>
      </c>
    </row>
    <row r="1578" spans="1:52" x14ac:dyDescent="0.3">
      <c r="A1578" s="1" t="s">
        <v>1532</v>
      </c>
      <c r="B1578" t="s">
        <v>1533</v>
      </c>
      <c r="C1578" t="s">
        <v>383</v>
      </c>
      <c r="D1578" t="s">
        <v>72</v>
      </c>
      <c r="E1578" t="s">
        <v>1534</v>
      </c>
      <c r="F1578" t="s">
        <v>3393</v>
      </c>
      <c r="G1578" t="s">
        <v>3393</v>
      </c>
      <c r="H1578" t="s">
        <v>3393</v>
      </c>
      <c r="I1578" t="s">
        <v>12000</v>
      </c>
      <c r="J1578" t="s">
        <v>3395</v>
      </c>
      <c r="K1578" t="s">
        <v>4342</v>
      </c>
      <c r="L1578" t="s">
        <v>3396</v>
      </c>
      <c r="M1578" t="s">
        <v>11381</v>
      </c>
      <c r="N1578" t="s">
        <v>11418</v>
      </c>
      <c r="O1578" t="s">
        <v>9836</v>
      </c>
      <c r="P1578" t="s">
        <v>9821</v>
      </c>
      <c r="Q1578">
        <v>6</v>
      </c>
      <c r="R1578" t="s">
        <v>3397</v>
      </c>
      <c r="S1578" t="s">
        <v>6646</v>
      </c>
      <c r="U1578" t="s">
        <v>6647</v>
      </c>
      <c r="V1578" t="s">
        <v>6648</v>
      </c>
      <c r="W1578" t="s">
        <v>5949</v>
      </c>
      <c r="X1578" t="s">
        <v>6650</v>
      </c>
      <c r="Y1578" t="s">
        <v>5951</v>
      </c>
      <c r="Z1578" t="s">
        <v>5951</v>
      </c>
      <c r="AA1578" t="s">
        <v>5951</v>
      </c>
      <c r="AB1578" t="s">
        <v>5951</v>
      </c>
      <c r="AC1578" t="s">
        <v>5951</v>
      </c>
      <c r="AE1578" t="s">
        <v>3394</v>
      </c>
      <c r="AJ1578" t="s">
        <v>5731</v>
      </c>
      <c r="AK1578" t="s">
        <v>3394</v>
      </c>
      <c r="AL1578" t="s">
        <v>3394</v>
      </c>
      <c r="AM1578" t="s">
        <v>3394</v>
      </c>
      <c r="AN1578" t="s">
        <v>3394</v>
      </c>
      <c r="AO1578" t="s">
        <v>3394</v>
      </c>
      <c r="AP1578" t="s">
        <v>3394</v>
      </c>
      <c r="AQ1578" t="s">
        <v>3394</v>
      </c>
      <c r="AR1578" t="s">
        <v>3394</v>
      </c>
      <c r="AS1578" t="s">
        <v>3394</v>
      </c>
      <c r="AT1578" t="s">
        <v>3394</v>
      </c>
      <c r="AU1578" t="s">
        <v>3394</v>
      </c>
      <c r="AV1578" t="s">
        <v>3394</v>
      </c>
      <c r="AW1578" t="s">
        <v>3394</v>
      </c>
      <c r="AX1578" t="s">
        <v>3394</v>
      </c>
      <c r="AZ1578" t="s">
        <v>3394</v>
      </c>
    </row>
    <row r="1579" spans="1:52" x14ac:dyDescent="0.3">
      <c r="A1579" s="1" t="s">
        <v>10705</v>
      </c>
      <c r="B1579" t="s">
        <v>10706</v>
      </c>
      <c r="C1579" t="s">
        <v>690</v>
      </c>
      <c r="D1579" t="s">
        <v>6625</v>
      </c>
      <c r="E1579" t="s">
        <v>10707</v>
      </c>
      <c r="F1579" t="s">
        <v>3393</v>
      </c>
      <c r="G1579" t="s">
        <v>3393</v>
      </c>
      <c r="H1579" t="s">
        <v>3393</v>
      </c>
      <c r="I1579" t="s">
        <v>10708</v>
      </c>
      <c r="J1579" t="s">
        <v>3395</v>
      </c>
      <c r="K1579" t="s">
        <v>4342</v>
      </c>
      <c r="L1579" t="s">
        <v>3396</v>
      </c>
      <c r="M1579" t="s">
        <v>11392</v>
      </c>
      <c r="N1579" t="s">
        <v>11419</v>
      </c>
      <c r="O1579" t="s">
        <v>9836</v>
      </c>
      <c r="P1579" t="s">
        <v>4518</v>
      </c>
      <c r="Q1579">
        <v>30</v>
      </c>
      <c r="R1579" t="s">
        <v>5821</v>
      </c>
      <c r="S1579" t="s">
        <v>10709</v>
      </c>
      <c r="U1579" t="s">
        <v>10710</v>
      </c>
      <c r="V1579" t="s">
        <v>10711</v>
      </c>
      <c r="W1579" t="s">
        <v>10712</v>
      </c>
      <c r="X1579" t="s">
        <v>10713</v>
      </c>
      <c r="Y1579" t="s">
        <v>10714</v>
      </c>
      <c r="Z1579" t="s">
        <v>10715</v>
      </c>
      <c r="AA1579" t="s">
        <v>10716</v>
      </c>
      <c r="AB1579" t="s">
        <v>10717</v>
      </c>
      <c r="AC1579" t="s">
        <v>9985</v>
      </c>
      <c r="AE1579" t="s">
        <v>3394</v>
      </c>
      <c r="AK1579" t="s">
        <v>4195</v>
      </c>
      <c r="AL1579" t="s">
        <v>3394</v>
      </c>
      <c r="AM1579" t="s">
        <v>3394</v>
      </c>
      <c r="AN1579" t="s">
        <v>3394</v>
      </c>
      <c r="AO1579" t="s">
        <v>3394</v>
      </c>
      <c r="AP1579" t="s">
        <v>4195</v>
      </c>
      <c r="AQ1579" t="s">
        <v>3394</v>
      </c>
      <c r="AR1579" t="s">
        <v>3394</v>
      </c>
      <c r="AS1579" t="s">
        <v>3394</v>
      </c>
      <c r="AT1579" t="s">
        <v>4195</v>
      </c>
      <c r="AU1579" t="s">
        <v>3394</v>
      </c>
      <c r="AV1579" t="s">
        <v>3394</v>
      </c>
      <c r="AW1579" t="s">
        <v>3394</v>
      </c>
      <c r="AX1579" t="s">
        <v>3394</v>
      </c>
      <c r="AZ1579" t="s">
        <v>3394</v>
      </c>
    </row>
    <row r="1580" spans="1:52" x14ac:dyDescent="0.3">
      <c r="A1580" s="1" t="s">
        <v>10718</v>
      </c>
      <c r="B1580" t="s">
        <v>10719</v>
      </c>
      <c r="C1580" t="s">
        <v>690</v>
      </c>
      <c r="D1580" t="s">
        <v>6625</v>
      </c>
      <c r="E1580" t="s">
        <v>10720</v>
      </c>
      <c r="F1580" t="s">
        <v>3393</v>
      </c>
      <c r="G1580" t="s">
        <v>3393</v>
      </c>
      <c r="H1580" t="s">
        <v>3393</v>
      </c>
      <c r="I1580" t="s">
        <v>10708</v>
      </c>
      <c r="J1580" t="s">
        <v>3395</v>
      </c>
      <c r="K1580" t="s">
        <v>4342</v>
      </c>
      <c r="L1580" t="s">
        <v>3396</v>
      </c>
      <c r="M1580" t="s">
        <v>11392</v>
      </c>
      <c r="N1580" t="s">
        <v>11419</v>
      </c>
      <c r="O1580" t="s">
        <v>9836</v>
      </c>
      <c r="P1580" t="s">
        <v>4518</v>
      </c>
      <c r="Q1580">
        <v>30</v>
      </c>
      <c r="R1580" t="s">
        <v>5821</v>
      </c>
      <c r="S1580" t="s">
        <v>10721</v>
      </c>
      <c r="U1580" t="s">
        <v>10722</v>
      </c>
      <c r="V1580" t="s">
        <v>10723</v>
      </c>
      <c r="W1580" t="s">
        <v>10724</v>
      </c>
      <c r="X1580" t="s">
        <v>10725</v>
      </c>
      <c r="Y1580" t="s">
        <v>10714</v>
      </c>
      <c r="Z1580" t="s">
        <v>10715</v>
      </c>
      <c r="AA1580" t="s">
        <v>8581</v>
      </c>
      <c r="AB1580" t="s">
        <v>10024</v>
      </c>
      <c r="AC1580" t="s">
        <v>9985</v>
      </c>
      <c r="AE1580" t="s">
        <v>3394</v>
      </c>
      <c r="AK1580" t="s">
        <v>4195</v>
      </c>
      <c r="AL1580" t="s">
        <v>3394</v>
      </c>
      <c r="AM1580" t="s">
        <v>3394</v>
      </c>
      <c r="AN1580" t="s">
        <v>3394</v>
      </c>
      <c r="AO1580" t="s">
        <v>3394</v>
      </c>
      <c r="AP1580" t="s">
        <v>4195</v>
      </c>
      <c r="AQ1580" t="s">
        <v>3394</v>
      </c>
      <c r="AR1580" t="s">
        <v>3394</v>
      </c>
      <c r="AS1580" t="s">
        <v>3394</v>
      </c>
      <c r="AT1580" t="s">
        <v>4195</v>
      </c>
      <c r="AU1580" t="s">
        <v>3394</v>
      </c>
      <c r="AV1580" t="s">
        <v>3394</v>
      </c>
      <c r="AW1580" t="s">
        <v>3394</v>
      </c>
      <c r="AX1580" t="s">
        <v>3394</v>
      </c>
      <c r="AZ1580" t="s">
        <v>3394</v>
      </c>
    </row>
    <row r="1581" spans="1:52" x14ac:dyDescent="0.3">
      <c r="A1581" s="1" t="s">
        <v>10726</v>
      </c>
      <c r="B1581" t="s">
        <v>10727</v>
      </c>
      <c r="C1581" t="s">
        <v>690</v>
      </c>
      <c r="D1581" t="s">
        <v>6625</v>
      </c>
      <c r="E1581" t="s">
        <v>10728</v>
      </c>
      <c r="F1581" t="s">
        <v>3393</v>
      </c>
      <c r="G1581" t="s">
        <v>3393</v>
      </c>
      <c r="H1581" t="s">
        <v>3393</v>
      </c>
      <c r="I1581" t="s">
        <v>10708</v>
      </c>
      <c r="J1581" t="s">
        <v>3395</v>
      </c>
      <c r="K1581" t="s">
        <v>4342</v>
      </c>
      <c r="L1581" t="s">
        <v>3396</v>
      </c>
      <c r="M1581" t="s">
        <v>11392</v>
      </c>
      <c r="N1581" t="s">
        <v>11419</v>
      </c>
      <c r="O1581" t="s">
        <v>9836</v>
      </c>
      <c r="P1581" t="s">
        <v>4518</v>
      </c>
      <c r="Q1581">
        <v>30</v>
      </c>
      <c r="R1581" t="s">
        <v>5821</v>
      </c>
      <c r="S1581" t="s">
        <v>10729</v>
      </c>
      <c r="U1581" t="s">
        <v>10722</v>
      </c>
      <c r="V1581" t="s">
        <v>10723</v>
      </c>
      <c r="W1581" t="s">
        <v>10724</v>
      </c>
      <c r="X1581" t="s">
        <v>10725</v>
      </c>
      <c r="Y1581" t="s">
        <v>10714</v>
      </c>
      <c r="Z1581" t="s">
        <v>10715</v>
      </c>
      <c r="AA1581" t="s">
        <v>8581</v>
      </c>
      <c r="AB1581" t="s">
        <v>10024</v>
      </c>
      <c r="AC1581" t="s">
        <v>9985</v>
      </c>
      <c r="AE1581" t="s">
        <v>3394</v>
      </c>
      <c r="AK1581" t="s">
        <v>4195</v>
      </c>
      <c r="AL1581" t="s">
        <v>3394</v>
      </c>
      <c r="AM1581" t="s">
        <v>3394</v>
      </c>
      <c r="AN1581" t="s">
        <v>3394</v>
      </c>
      <c r="AO1581" t="s">
        <v>3394</v>
      </c>
      <c r="AP1581" t="s">
        <v>4195</v>
      </c>
      <c r="AQ1581" t="s">
        <v>3394</v>
      </c>
      <c r="AR1581" t="s">
        <v>3394</v>
      </c>
      <c r="AS1581" t="s">
        <v>3394</v>
      </c>
      <c r="AT1581" t="s">
        <v>4195</v>
      </c>
      <c r="AU1581" t="s">
        <v>3394</v>
      </c>
      <c r="AV1581" t="s">
        <v>3394</v>
      </c>
      <c r="AW1581" t="s">
        <v>3394</v>
      </c>
      <c r="AX1581" t="s">
        <v>3394</v>
      </c>
      <c r="AZ1581" t="s">
        <v>3394</v>
      </c>
    </row>
    <row r="1582" spans="1:52" x14ac:dyDescent="0.3">
      <c r="A1582" s="1" t="s">
        <v>10634</v>
      </c>
      <c r="B1582" t="s">
        <v>10635</v>
      </c>
      <c r="C1582" t="s">
        <v>298</v>
      </c>
      <c r="D1582" t="s">
        <v>6246</v>
      </c>
      <c r="E1582" t="s">
        <v>10636</v>
      </c>
      <c r="F1582" t="s">
        <v>3394</v>
      </c>
      <c r="G1582" t="s">
        <v>3393</v>
      </c>
      <c r="H1582" t="s">
        <v>3393</v>
      </c>
      <c r="I1582" t="s">
        <v>12001</v>
      </c>
      <c r="J1582" t="s">
        <v>3395</v>
      </c>
      <c r="K1582" t="s">
        <v>4342</v>
      </c>
      <c r="L1582" t="s">
        <v>3396</v>
      </c>
      <c r="M1582" t="s">
        <v>11383</v>
      </c>
      <c r="N1582" t="s">
        <v>11420</v>
      </c>
      <c r="O1582" t="s">
        <v>9836</v>
      </c>
      <c r="P1582" t="s">
        <v>9842</v>
      </c>
      <c r="Q1582">
        <v>30</v>
      </c>
      <c r="R1582" t="s">
        <v>5829</v>
      </c>
      <c r="S1582" t="s">
        <v>11421</v>
      </c>
      <c r="U1582" t="s">
        <v>11422</v>
      </c>
      <c r="V1582" t="s">
        <v>11423</v>
      </c>
      <c r="W1582" t="s">
        <v>11424</v>
      </c>
      <c r="X1582" t="s">
        <v>7958</v>
      </c>
      <c r="Y1582" t="s">
        <v>11425</v>
      </c>
      <c r="Z1582" t="s">
        <v>11426</v>
      </c>
      <c r="AA1582" t="s">
        <v>8646</v>
      </c>
      <c r="AB1582" t="s">
        <v>6035</v>
      </c>
      <c r="AC1582" t="s">
        <v>11427</v>
      </c>
      <c r="AE1582" t="s">
        <v>3394</v>
      </c>
      <c r="AK1582" t="s">
        <v>3394</v>
      </c>
      <c r="AL1582" t="s">
        <v>3394</v>
      </c>
      <c r="AM1582" t="s">
        <v>3394</v>
      </c>
      <c r="AN1582" t="s">
        <v>3394</v>
      </c>
      <c r="AO1582" t="s">
        <v>3394</v>
      </c>
      <c r="AP1582" t="s">
        <v>3394</v>
      </c>
      <c r="AQ1582" t="s">
        <v>4195</v>
      </c>
      <c r="AR1582" t="s">
        <v>3394</v>
      </c>
      <c r="AS1582" t="s">
        <v>3394</v>
      </c>
      <c r="AT1582" t="s">
        <v>3394</v>
      </c>
      <c r="AU1582" t="s">
        <v>3394</v>
      </c>
      <c r="AV1582" t="s">
        <v>3394</v>
      </c>
      <c r="AW1582" t="s">
        <v>3394</v>
      </c>
      <c r="AX1582" t="s">
        <v>3394</v>
      </c>
      <c r="AZ1582" t="s">
        <v>3394</v>
      </c>
    </row>
    <row r="1583" spans="1:52" x14ac:dyDescent="0.3">
      <c r="A1583" s="1" t="s">
        <v>10637</v>
      </c>
      <c r="B1583" t="s">
        <v>10638</v>
      </c>
      <c r="C1583" t="s">
        <v>298</v>
      </c>
      <c r="D1583" t="s">
        <v>6246</v>
      </c>
      <c r="E1583" t="s">
        <v>10639</v>
      </c>
      <c r="F1583" t="s">
        <v>3394</v>
      </c>
      <c r="G1583" t="s">
        <v>3393</v>
      </c>
      <c r="H1583" t="s">
        <v>3393</v>
      </c>
      <c r="I1583" t="s">
        <v>12002</v>
      </c>
      <c r="J1583" t="s">
        <v>3395</v>
      </c>
      <c r="K1583" t="s">
        <v>4342</v>
      </c>
      <c r="L1583" t="s">
        <v>3396</v>
      </c>
      <c r="M1583" t="s">
        <v>11383</v>
      </c>
      <c r="N1583" t="s">
        <v>11420</v>
      </c>
      <c r="O1583" t="s">
        <v>9836</v>
      </c>
      <c r="P1583" t="s">
        <v>9842</v>
      </c>
      <c r="Q1583">
        <v>30</v>
      </c>
      <c r="R1583" t="s">
        <v>6454</v>
      </c>
      <c r="S1583" t="s">
        <v>7619</v>
      </c>
      <c r="U1583" t="s">
        <v>11428</v>
      </c>
      <c r="V1583" t="s">
        <v>11429</v>
      </c>
      <c r="W1583" t="s">
        <v>6211</v>
      </c>
      <c r="X1583" t="s">
        <v>11430</v>
      </c>
      <c r="Y1583" t="s">
        <v>7461</v>
      </c>
      <c r="Z1583" t="s">
        <v>11431</v>
      </c>
      <c r="AA1583" t="s">
        <v>7621</v>
      </c>
      <c r="AB1583" t="s">
        <v>7936</v>
      </c>
      <c r="AC1583" t="s">
        <v>11427</v>
      </c>
      <c r="AE1583" t="s">
        <v>3394</v>
      </c>
      <c r="AK1583" t="s">
        <v>3394</v>
      </c>
      <c r="AL1583" t="s">
        <v>3394</v>
      </c>
      <c r="AM1583" t="s">
        <v>3394</v>
      </c>
      <c r="AN1583" t="s">
        <v>3394</v>
      </c>
      <c r="AO1583" t="s">
        <v>3394</v>
      </c>
      <c r="AP1583" t="s">
        <v>3394</v>
      </c>
      <c r="AQ1583" t="s">
        <v>4195</v>
      </c>
      <c r="AR1583" t="s">
        <v>3394</v>
      </c>
      <c r="AS1583" t="s">
        <v>3394</v>
      </c>
      <c r="AT1583" t="s">
        <v>3394</v>
      </c>
      <c r="AU1583" t="s">
        <v>3394</v>
      </c>
      <c r="AV1583" t="s">
        <v>3394</v>
      </c>
      <c r="AW1583" t="s">
        <v>3394</v>
      </c>
      <c r="AX1583" t="s">
        <v>3394</v>
      </c>
      <c r="AZ1583" t="s">
        <v>3394</v>
      </c>
    </row>
    <row r="1584" spans="1:52" x14ac:dyDescent="0.3">
      <c r="A1584" s="1" t="s">
        <v>10670</v>
      </c>
      <c r="B1584" t="s">
        <v>10671</v>
      </c>
      <c r="C1584" t="s">
        <v>298</v>
      </c>
      <c r="D1584" t="s">
        <v>6246</v>
      </c>
      <c r="E1584" t="s">
        <v>10672</v>
      </c>
      <c r="F1584" t="s">
        <v>3394</v>
      </c>
      <c r="G1584" t="s">
        <v>3393</v>
      </c>
      <c r="H1584" t="s">
        <v>3393</v>
      </c>
      <c r="I1584" t="s">
        <v>11432</v>
      </c>
      <c r="J1584" t="s">
        <v>3395</v>
      </c>
      <c r="K1584" t="s">
        <v>4342</v>
      </c>
      <c r="L1584" t="s">
        <v>3396</v>
      </c>
      <c r="M1584" t="s">
        <v>11383</v>
      </c>
      <c r="N1584" t="s">
        <v>11420</v>
      </c>
      <c r="O1584" t="s">
        <v>9836</v>
      </c>
      <c r="P1584" t="s">
        <v>9842</v>
      </c>
      <c r="Q1584">
        <v>30</v>
      </c>
      <c r="R1584" t="s">
        <v>6580</v>
      </c>
      <c r="S1584" t="s">
        <v>11433</v>
      </c>
      <c r="U1584" t="s">
        <v>6048</v>
      </c>
      <c r="V1584" t="s">
        <v>10701</v>
      </c>
      <c r="W1584" t="s">
        <v>6049</v>
      </c>
      <c r="X1584" t="s">
        <v>6050</v>
      </c>
      <c r="Y1584" t="s">
        <v>6051</v>
      </c>
      <c r="Z1584" t="s">
        <v>6052</v>
      </c>
      <c r="AA1584" t="s">
        <v>6053</v>
      </c>
      <c r="AB1584" t="s">
        <v>6035</v>
      </c>
      <c r="AC1584" t="s">
        <v>11427</v>
      </c>
      <c r="AE1584" t="s">
        <v>3394</v>
      </c>
      <c r="AK1584" t="s">
        <v>3394</v>
      </c>
      <c r="AL1584" t="s">
        <v>3394</v>
      </c>
      <c r="AM1584" t="s">
        <v>3394</v>
      </c>
      <c r="AN1584" t="s">
        <v>3394</v>
      </c>
      <c r="AO1584" t="s">
        <v>3394</v>
      </c>
      <c r="AP1584" t="s">
        <v>3394</v>
      </c>
      <c r="AQ1584" t="s">
        <v>3394</v>
      </c>
      <c r="AR1584" t="s">
        <v>3394</v>
      </c>
      <c r="AS1584" t="s">
        <v>3394</v>
      </c>
      <c r="AT1584" t="s">
        <v>3394</v>
      </c>
      <c r="AU1584" t="s">
        <v>3394</v>
      </c>
      <c r="AV1584" t="s">
        <v>3394</v>
      </c>
      <c r="AW1584" t="s">
        <v>3394</v>
      </c>
      <c r="AX1584" t="s">
        <v>3394</v>
      </c>
      <c r="AZ1584" t="s">
        <v>3394</v>
      </c>
    </row>
    <row r="1585" spans="1:52" x14ac:dyDescent="0.3">
      <c r="A1585" s="1" t="s">
        <v>11434</v>
      </c>
      <c r="B1585" t="s">
        <v>11435</v>
      </c>
      <c r="C1585" t="s">
        <v>220</v>
      </c>
      <c r="D1585" t="s">
        <v>59</v>
      </c>
      <c r="E1585" t="s">
        <v>11436</v>
      </c>
      <c r="F1585" t="s">
        <v>3394</v>
      </c>
      <c r="G1585" t="s">
        <v>3393</v>
      </c>
      <c r="H1585" t="s">
        <v>3393</v>
      </c>
      <c r="I1585" t="s">
        <v>3395</v>
      </c>
      <c r="J1585" t="s">
        <v>3395</v>
      </c>
      <c r="K1585" t="s">
        <v>4342</v>
      </c>
      <c r="L1585" t="s">
        <v>3396</v>
      </c>
      <c r="M1585" t="s">
        <v>11367</v>
      </c>
      <c r="N1585" t="s">
        <v>11437</v>
      </c>
      <c r="O1585" t="s">
        <v>9836</v>
      </c>
      <c r="P1585" t="s">
        <v>9842</v>
      </c>
      <c r="Q1585">
        <v>28</v>
      </c>
      <c r="R1585" t="s">
        <v>5829</v>
      </c>
      <c r="S1585" t="s">
        <v>11438</v>
      </c>
      <c r="U1585" t="s">
        <v>11439</v>
      </c>
      <c r="V1585" t="s">
        <v>11440</v>
      </c>
      <c r="W1585" t="s">
        <v>7987</v>
      </c>
      <c r="X1585" t="s">
        <v>11441</v>
      </c>
      <c r="Y1585" t="s">
        <v>7818</v>
      </c>
      <c r="Z1585" t="s">
        <v>7651</v>
      </c>
      <c r="AA1585" t="s">
        <v>7661</v>
      </c>
      <c r="AB1585" t="s">
        <v>6630</v>
      </c>
      <c r="AC1585" t="s">
        <v>11442</v>
      </c>
      <c r="AE1585" t="s">
        <v>3394</v>
      </c>
      <c r="AK1585" t="s">
        <v>3394</v>
      </c>
      <c r="AL1585" t="s">
        <v>3394</v>
      </c>
      <c r="AM1585" t="s">
        <v>4195</v>
      </c>
      <c r="AN1585" t="s">
        <v>3394</v>
      </c>
      <c r="AO1585" t="s">
        <v>3394</v>
      </c>
      <c r="AP1585" t="s">
        <v>3394</v>
      </c>
      <c r="AQ1585" t="s">
        <v>3394</v>
      </c>
      <c r="AR1585" t="s">
        <v>4195</v>
      </c>
      <c r="AS1585" t="s">
        <v>3394</v>
      </c>
      <c r="AT1585" t="s">
        <v>3394</v>
      </c>
      <c r="AU1585" t="s">
        <v>3394</v>
      </c>
      <c r="AV1585" t="s">
        <v>3394</v>
      </c>
      <c r="AW1585" t="s">
        <v>3394</v>
      </c>
      <c r="AX1585" t="s">
        <v>3394</v>
      </c>
      <c r="AZ1585" t="s">
        <v>3394</v>
      </c>
    </row>
    <row r="1586" spans="1:52" x14ac:dyDescent="0.3">
      <c r="A1586" s="1" t="s">
        <v>11443</v>
      </c>
      <c r="B1586" t="s">
        <v>11444</v>
      </c>
      <c r="C1586" t="s">
        <v>828</v>
      </c>
      <c r="D1586" t="s">
        <v>54</v>
      </c>
      <c r="E1586" t="s">
        <v>11445</v>
      </c>
      <c r="F1586" t="s">
        <v>3393</v>
      </c>
      <c r="G1586" t="s">
        <v>3393</v>
      </c>
      <c r="H1586" t="s">
        <v>3393</v>
      </c>
      <c r="I1586" t="s">
        <v>3395</v>
      </c>
      <c r="J1586" t="s">
        <v>3395</v>
      </c>
      <c r="K1586" t="s">
        <v>4342</v>
      </c>
      <c r="L1586" t="s">
        <v>3396</v>
      </c>
      <c r="M1586" t="s">
        <v>11367</v>
      </c>
      <c r="N1586" t="s">
        <v>11370</v>
      </c>
      <c r="O1586" t="s">
        <v>9836</v>
      </c>
      <c r="P1586" t="s">
        <v>9842</v>
      </c>
      <c r="Q1586">
        <v>11</v>
      </c>
      <c r="R1586" t="s">
        <v>5678</v>
      </c>
      <c r="S1586" t="s">
        <v>11446</v>
      </c>
      <c r="U1586" t="s">
        <v>11447</v>
      </c>
      <c r="V1586" t="s">
        <v>11448</v>
      </c>
      <c r="W1586" t="s">
        <v>11449</v>
      </c>
      <c r="X1586" t="s">
        <v>11450</v>
      </c>
      <c r="Y1586" t="s">
        <v>11451</v>
      </c>
      <c r="Z1586" t="s">
        <v>11452</v>
      </c>
      <c r="AA1586" t="s">
        <v>11453</v>
      </c>
      <c r="AB1586" t="s">
        <v>11454</v>
      </c>
      <c r="AC1586" t="s">
        <v>11427</v>
      </c>
      <c r="AE1586" t="s">
        <v>3394</v>
      </c>
      <c r="AK1586" t="s">
        <v>3394</v>
      </c>
      <c r="AL1586" t="s">
        <v>3394</v>
      </c>
      <c r="AM1586" t="s">
        <v>4195</v>
      </c>
      <c r="AN1586" t="s">
        <v>3394</v>
      </c>
      <c r="AO1586" t="s">
        <v>4195</v>
      </c>
      <c r="AP1586" t="s">
        <v>3394</v>
      </c>
      <c r="AQ1586" t="s">
        <v>3394</v>
      </c>
      <c r="AR1586" t="s">
        <v>4195</v>
      </c>
      <c r="AS1586" t="s">
        <v>3394</v>
      </c>
      <c r="AT1586" t="s">
        <v>3394</v>
      </c>
      <c r="AU1586" t="s">
        <v>3394</v>
      </c>
      <c r="AV1586" t="s">
        <v>3394</v>
      </c>
      <c r="AW1586" t="s">
        <v>3394</v>
      </c>
      <c r="AX1586" t="s">
        <v>3394</v>
      </c>
      <c r="AZ1586" t="s">
        <v>3394</v>
      </c>
    </row>
    <row r="1587" spans="1:52" x14ac:dyDescent="0.3">
      <c r="A1587" s="1" t="s">
        <v>11455</v>
      </c>
      <c r="B1587" t="s">
        <v>11456</v>
      </c>
      <c r="C1587" t="s">
        <v>11457</v>
      </c>
      <c r="D1587" t="s">
        <v>11458</v>
      </c>
      <c r="E1587" t="s">
        <v>11459</v>
      </c>
      <c r="F1587" t="s">
        <v>3393</v>
      </c>
      <c r="G1587" t="s">
        <v>3393</v>
      </c>
      <c r="H1587" t="s">
        <v>3393</v>
      </c>
      <c r="I1587" t="s">
        <v>3395</v>
      </c>
      <c r="J1587" t="s">
        <v>3395</v>
      </c>
      <c r="K1587" t="s">
        <v>4342</v>
      </c>
      <c r="L1587" t="s">
        <v>3965</v>
      </c>
      <c r="M1587" t="s">
        <v>11381</v>
      </c>
      <c r="N1587" t="s">
        <v>11387</v>
      </c>
      <c r="O1587" t="s">
        <v>9836</v>
      </c>
      <c r="P1587" t="s">
        <v>9842</v>
      </c>
      <c r="Q1587">
        <v>20</v>
      </c>
      <c r="R1587" t="s">
        <v>5671</v>
      </c>
      <c r="S1587" t="s">
        <v>11460</v>
      </c>
      <c r="AC1587" t="s">
        <v>9985</v>
      </c>
      <c r="AE1587" t="s">
        <v>3394</v>
      </c>
      <c r="AK1587" t="s">
        <v>3394</v>
      </c>
      <c r="AL1587" t="s">
        <v>3394</v>
      </c>
      <c r="AM1587" t="s">
        <v>3394</v>
      </c>
      <c r="AN1587" t="s">
        <v>3394</v>
      </c>
      <c r="AO1587" t="s">
        <v>3394</v>
      </c>
      <c r="AP1587" t="s">
        <v>3394</v>
      </c>
      <c r="AQ1587" t="s">
        <v>4195</v>
      </c>
      <c r="AR1587" t="s">
        <v>3394</v>
      </c>
      <c r="AS1587" t="s">
        <v>3394</v>
      </c>
      <c r="AT1587" t="s">
        <v>3394</v>
      </c>
      <c r="AU1587" t="s">
        <v>3394</v>
      </c>
      <c r="AV1587" t="s">
        <v>3394</v>
      </c>
      <c r="AW1587" t="s">
        <v>3394</v>
      </c>
      <c r="AX1587" t="s">
        <v>3394</v>
      </c>
      <c r="AZ1587" t="s">
        <v>3394</v>
      </c>
    </row>
    <row r="1588" spans="1:52" x14ac:dyDescent="0.3">
      <c r="A1588" s="1" t="s">
        <v>1997</v>
      </c>
      <c r="B1588" t="s">
        <v>10770</v>
      </c>
      <c r="C1588" t="s">
        <v>1517</v>
      </c>
      <c r="D1588" t="s">
        <v>5908</v>
      </c>
      <c r="E1588" t="s">
        <v>1998</v>
      </c>
      <c r="F1588" t="s">
        <v>3393</v>
      </c>
      <c r="G1588" t="s">
        <v>3393</v>
      </c>
      <c r="H1588" t="s">
        <v>3393</v>
      </c>
      <c r="I1588" t="s">
        <v>10771</v>
      </c>
      <c r="J1588" t="s">
        <v>3395</v>
      </c>
      <c r="K1588" t="s">
        <v>3394</v>
      </c>
      <c r="L1588" t="s">
        <v>3396</v>
      </c>
      <c r="M1588" t="s">
        <v>9957</v>
      </c>
      <c r="N1588" t="s">
        <v>9957</v>
      </c>
      <c r="O1588" t="s">
        <v>9836</v>
      </c>
      <c r="P1588" t="s">
        <v>9862</v>
      </c>
      <c r="Q1588">
        <v>1</v>
      </c>
      <c r="R1588" t="s">
        <v>5716</v>
      </c>
      <c r="S1588" t="s">
        <v>6745</v>
      </c>
      <c r="AE1588" t="s">
        <v>3394</v>
      </c>
      <c r="AK1588" t="s">
        <v>3394</v>
      </c>
      <c r="AL1588" t="s">
        <v>3394</v>
      </c>
      <c r="AM1588" t="s">
        <v>3394</v>
      </c>
      <c r="AN1588" t="s">
        <v>3394</v>
      </c>
      <c r="AO1588" t="s">
        <v>3394</v>
      </c>
      <c r="AP1588" t="s">
        <v>3394</v>
      </c>
      <c r="AQ1588" t="s">
        <v>3394</v>
      </c>
      <c r="AR1588" t="s">
        <v>3394</v>
      </c>
      <c r="AS1588" t="s">
        <v>3394</v>
      </c>
      <c r="AT1588" t="s">
        <v>3394</v>
      </c>
      <c r="AU1588" t="s">
        <v>3394</v>
      </c>
      <c r="AV1588" t="s">
        <v>3394</v>
      </c>
      <c r="AW1588" t="s">
        <v>3394</v>
      </c>
      <c r="AX1588" t="s">
        <v>3394</v>
      </c>
      <c r="AZ1588" t="s">
        <v>3393</v>
      </c>
    </row>
    <row r="1589" spans="1:52" x14ac:dyDescent="0.3">
      <c r="A1589" s="1" t="s">
        <v>10382</v>
      </c>
      <c r="B1589" t="s">
        <v>10383</v>
      </c>
      <c r="C1589" t="s">
        <v>616</v>
      </c>
      <c r="D1589" t="s">
        <v>4191</v>
      </c>
      <c r="F1589" t="s">
        <v>3393</v>
      </c>
      <c r="G1589" t="s">
        <v>3394</v>
      </c>
      <c r="H1589" t="s">
        <v>3393</v>
      </c>
      <c r="I1589" t="s">
        <v>3395</v>
      </c>
      <c r="J1589" t="s">
        <v>3395</v>
      </c>
      <c r="K1589" t="s">
        <v>3394</v>
      </c>
      <c r="L1589" t="s">
        <v>3396</v>
      </c>
      <c r="M1589" t="s">
        <v>66</v>
      </c>
      <c r="N1589" t="s">
        <v>66</v>
      </c>
      <c r="O1589" t="s">
        <v>9836</v>
      </c>
      <c r="P1589" t="s">
        <v>9842</v>
      </c>
      <c r="Q1589">
        <v>1</v>
      </c>
      <c r="R1589" t="s">
        <v>3397</v>
      </c>
      <c r="S1589" t="s">
        <v>11638</v>
      </c>
      <c r="U1589" t="s">
        <v>11639</v>
      </c>
      <c r="V1589" t="s">
        <v>11640</v>
      </c>
      <c r="AA1589" t="s">
        <v>11641</v>
      </c>
      <c r="AC1589" t="s">
        <v>11642</v>
      </c>
      <c r="AE1589" t="s">
        <v>3394</v>
      </c>
      <c r="AK1589" t="s">
        <v>3394</v>
      </c>
      <c r="AL1589" t="s">
        <v>3394</v>
      </c>
      <c r="AM1589" t="s">
        <v>4195</v>
      </c>
      <c r="AN1589" t="s">
        <v>3394</v>
      </c>
      <c r="AO1589" t="s">
        <v>3394</v>
      </c>
      <c r="AP1589" t="s">
        <v>3394</v>
      </c>
      <c r="AQ1589" t="s">
        <v>3394</v>
      </c>
      <c r="AR1589" t="s">
        <v>3394</v>
      </c>
      <c r="AS1589" t="s">
        <v>3394</v>
      </c>
      <c r="AT1589" t="s">
        <v>3394</v>
      </c>
      <c r="AU1589" t="s">
        <v>3394</v>
      </c>
      <c r="AV1589" t="s">
        <v>3394</v>
      </c>
      <c r="AW1589" t="s">
        <v>3394</v>
      </c>
      <c r="AX1589" t="s">
        <v>3394</v>
      </c>
      <c r="AZ1589" t="s">
        <v>3394</v>
      </c>
    </row>
    <row r="1590" spans="1:52" x14ac:dyDescent="0.3">
      <c r="A1590" s="1" t="s">
        <v>10730</v>
      </c>
      <c r="B1590" t="s">
        <v>11461</v>
      </c>
      <c r="C1590" t="s">
        <v>1451</v>
      </c>
      <c r="D1590" t="s">
        <v>8693</v>
      </c>
      <c r="E1590" t="s">
        <v>10732</v>
      </c>
      <c r="F1590" t="s">
        <v>3393</v>
      </c>
      <c r="G1590" t="s">
        <v>3393</v>
      </c>
      <c r="H1590" t="s">
        <v>3393</v>
      </c>
      <c r="I1590" t="s">
        <v>9732</v>
      </c>
      <c r="J1590" t="s">
        <v>3395</v>
      </c>
      <c r="K1590" t="s">
        <v>4342</v>
      </c>
      <c r="L1590" t="s">
        <v>3396</v>
      </c>
      <c r="M1590" t="s">
        <v>11462</v>
      </c>
      <c r="N1590" t="s">
        <v>11463</v>
      </c>
      <c r="O1590" t="s">
        <v>9836</v>
      </c>
      <c r="P1590" t="s">
        <v>9842</v>
      </c>
      <c r="Q1590">
        <v>6</v>
      </c>
      <c r="R1590" t="s">
        <v>5781</v>
      </c>
      <c r="S1590" t="s">
        <v>10733</v>
      </c>
      <c r="U1590" t="s">
        <v>3992</v>
      </c>
      <c r="V1590" t="s">
        <v>2615</v>
      </c>
      <c r="W1590" t="s">
        <v>10742</v>
      </c>
      <c r="X1590" t="s">
        <v>11464</v>
      </c>
      <c r="Y1590" t="s">
        <v>2895</v>
      </c>
      <c r="Z1590" t="s">
        <v>1940</v>
      </c>
      <c r="AA1590" t="s">
        <v>10743</v>
      </c>
      <c r="AB1590" t="s">
        <v>10744</v>
      </c>
      <c r="AC1590" t="s">
        <v>9985</v>
      </c>
      <c r="AE1590" t="s">
        <v>3394</v>
      </c>
      <c r="AK1590" t="s">
        <v>4195</v>
      </c>
      <c r="AL1590" t="s">
        <v>3394</v>
      </c>
      <c r="AM1590" t="s">
        <v>4195</v>
      </c>
      <c r="AN1590" t="s">
        <v>3394</v>
      </c>
      <c r="AO1590" t="s">
        <v>3394</v>
      </c>
      <c r="AP1590" t="s">
        <v>3394</v>
      </c>
      <c r="AQ1590" t="s">
        <v>3394</v>
      </c>
      <c r="AR1590" t="s">
        <v>4195</v>
      </c>
      <c r="AS1590" t="s">
        <v>3394</v>
      </c>
      <c r="AT1590" t="s">
        <v>4195</v>
      </c>
      <c r="AU1590" t="s">
        <v>3394</v>
      </c>
      <c r="AV1590" t="s">
        <v>3394</v>
      </c>
      <c r="AW1590" t="s">
        <v>3394</v>
      </c>
      <c r="AX1590" t="s">
        <v>3394</v>
      </c>
      <c r="AZ1590" t="s">
        <v>3394</v>
      </c>
    </row>
    <row r="1591" spans="1:52" x14ac:dyDescent="0.3">
      <c r="A1591" s="1" t="s">
        <v>10738</v>
      </c>
      <c r="B1591" t="s">
        <v>11465</v>
      </c>
      <c r="C1591" t="s">
        <v>1451</v>
      </c>
      <c r="D1591" t="s">
        <v>8693</v>
      </c>
      <c r="E1591" t="s">
        <v>10740</v>
      </c>
      <c r="F1591" t="s">
        <v>3393</v>
      </c>
      <c r="G1591" t="s">
        <v>3393</v>
      </c>
      <c r="H1591" t="s">
        <v>3393</v>
      </c>
      <c r="I1591" t="s">
        <v>9732</v>
      </c>
      <c r="J1591" t="s">
        <v>3395</v>
      </c>
      <c r="K1591" t="s">
        <v>4342</v>
      </c>
      <c r="L1591" t="s">
        <v>3396</v>
      </c>
      <c r="M1591" t="s">
        <v>11462</v>
      </c>
      <c r="N1591" t="s">
        <v>11463</v>
      </c>
      <c r="O1591" t="s">
        <v>9836</v>
      </c>
      <c r="P1591" t="s">
        <v>9842</v>
      </c>
      <c r="Q1591">
        <v>6</v>
      </c>
      <c r="R1591" t="s">
        <v>5781</v>
      </c>
      <c r="S1591" t="s">
        <v>10741</v>
      </c>
      <c r="U1591" t="s">
        <v>5661</v>
      </c>
      <c r="V1591" t="s">
        <v>11466</v>
      </c>
      <c r="W1591" t="s">
        <v>10734</v>
      </c>
      <c r="X1591" t="s">
        <v>571</v>
      </c>
      <c r="Y1591" t="s">
        <v>4730</v>
      </c>
      <c r="Z1591" t="s">
        <v>10735</v>
      </c>
      <c r="AA1591" t="s">
        <v>10736</v>
      </c>
      <c r="AB1591" t="s">
        <v>10737</v>
      </c>
      <c r="AC1591" t="s">
        <v>11467</v>
      </c>
      <c r="AE1591" t="s">
        <v>3394</v>
      </c>
      <c r="AK1591" t="s">
        <v>4195</v>
      </c>
      <c r="AL1591" t="s">
        <v>3394</v>
      </c>
      <c r="AM1591" t="s">
        <v>4195</v>
      </c>
      <c r="AN1591" t="s">
        <v>3394</v>
      </c>
      <c r="AO1591" t="s">
        <v>3394</v>
      </c>
      <c r="AP1591" t="s">
        <v>4195</v>
      </c>
      <c r="AQ1591" t="s">
        <v>4195</v>
      </c>
      <c r="AR1591" t="s">
        <v>4195</v>
      </c>
      <c r="AS1591" t="s">
        <v>3394</v>
      </c>
      <c r="AT1591" t="s">
        <v>4195</v>
      </c>
      <c r="AU1591" t="s">
        <v>3394</v>
      </c>
      <c r="AV1591" t="s">
        <v>3394</v>
      </c>
      <c r="AW1591" t="s">
        <v>3394</v>
      </c>
      <c r="AX1591" t="s">
        <v>3394</v>
      </c>
      <c r="AZ1591" t="s">
        <v>3394</v>
      </c>
    </row>
    <row r="1592" spans="1:52" x14ac:dyDescent="0.3">
      <c r="A1592" s="1" t="s">
        <v>11643</v>
      </c>
      <c r="B1592" t="s">
        <v>11644</v>
      </c>
      <c r="C1592" t="s">
        <v>1517</v>
      </c>
      <c r="D1592" t="s">
        <v>5908</v>
      </c>
      <c r="F1592" t="s">
        <v>3393</v>
      </c>
      <c r="G1592" t="s">
        <v>3394</v>
      </c>
      <c r="H1592" t="s">
        <v>3394</v>
      </c>
      <c r="I1592" t="s">
        <v>11645</v>
      </c>
      <c r="J1592" t="s">
        <v>3395</v>
      </c>
      <c r="K1592" t="s">
        <v>3394</v>
      </c>
      <c r="L1592" t="s">
        <v>3396</v>
      </c>
      <c r="M1592" t="s">
        <v>5908</v>
      </c>
      <c r="N1592" t="s">
        <v>5908</v>
      </c>
      <c r="O1592" t="s">
        <v>9836</v>
      </c>
      <c r="P1592" t="s">
        <v>9842</v>
      </c>
      <c r="Q1592">
        <v>1</v>
      </c>
      <c r="R1592" t="s">
        <v>5673</v>
      </c>
      <c r="S1592" t="s">
        <v>11646</v>
      </c>
      <c r="AE1592" t="s">
        <v>3394</v>
      </c>
      <c r="AK1592" t="s">
        <v>3394</v>
      </c>
      <c r="AL1592" t="s">
        <v>3394</v>
      </c>
      <c r="AM1592" t="s">
        <v>3394</v>
      </c>
      <c r="AN1592" t="s">
        <v>3394</v>
      </c>
      <c r="AO1592" t="s">
        <v>3394</v>
      </c>
      <c r="AP1592" t="s">
        <v>3394</v>
      </c>
      <c r="AQ1592" t="s">
        <v>3394</v>
      </c>
      <c r="AR1592" t="s">
        <v>3394</v>
      </c>
      <c r="AS1592" t="s">
        <v>3394</v>
      </c>
      <c r="AT1592" t="s">
        <v>3394</v>
      </c>
      <c r="AU1592" t="s">
        <v>3394</v>
      </c>
      <c r="AV1592" t="s">
        <v>3394</v>
      </c>
      <c r="AW1592" t="s">
        <v>3394</v>
      </c>
      <c r="AX1592" t="s">
        <v>3394</v>
      </c>
      <c r="AZ1592" t="s">
        <v>3394</v>
      </c>
    </row>
    <row r="1593" spans="1:52" x14ac:dyDescent="0.3">
      <c r="A1593" s="1" t="s">
        <v>11468</v>
      </c>
      <c r="B1593" t="s">
        <v>11469</v>
      </c>
      <c r="C1593" t="s">
        <v>616</v>
      </c>
      <c r="D1593" t="s">
        <v>4191</v>
      </c>
      <c r="F1593" t="s">
        <v>3393</v>
      </c>
      <c r="G1593" t="s">
        <v>3394</v>
      </c>
      <c r="H1593" t="s">
        <v>3393</v>
      </c>
      <c r="I1593" t="s">
        <v>3395</v>
      </c>
      <c r="J1593" t="s">
        <v>3395</v>
      </c>
      <c r="K1593" t="s">
        <v>3394</v>
      </c>
      <c r="L1593" t="s">
        <v>3396</v>
      </c>
      <c r="M1593" t="s">
        <v>11309</v>
      </c>
      <c r="N1593" t="s">
        <v>11310</v>
      </c>
      <c r="O1593" t="s">
        <v>9836</v>
      </c>
      <c r="P1593" t="s">
        <v>9842</v>
      </c>
      <c r="Q1593">
        <v>5</v>
      </c>
      <c r="R1593" t="s">
        <v>11470</v>
      </c>
      <c r="S1593" t="s">
        <v>11471</v>
      </c>
      <c r="U1593" t="s">
        <v>11472</v>
      </c>
      <c r="W1593" t="s">
        <v>11473</v>
      </c>
      <c r="X1593" t="s">
        <v>11474</v>
      </c>
      <c r="Y1593" t="s">
        <v>11475</v>
      </c>
      <c r="Z1593" t="s">
        <v>11476</v>
      </c>
      <c r="AA1593" t="s">
        <v>11477</v>
      </c>
      <c r="AB1593" t="s">
        <v>11478</v>
      </c>
      <c r="AC1593" t="s">
        <v>11479</v>
      </c>
      <c r="AE1593" t="s">
        <v>3394</v>
      </c>
      <c r="AK1593" t="s">
        <v>3394</v>
      </c>
      <c r="AL1593" t="s">
        <v>3394</v>
      </c>
      <c r="AM1593" t="s">
        <v>4195</v>
      </c>
      <c r="AN1593" t="s">
        <v>3394</v>
      </c>
      <c r="AO1593" t="s">
        <v>3394</v>
      </c>
      <c r="AP1593" t="s">
        <v>4195</v>
      </c>
      <c r="AQ1593" t="s">
        <v>4195</v>
      </c>
      <c r="AR1593" t="s">
        <v>3394</v>
      </c>
      <c r="AS1593" t="s">
        <v>3394</v>
      </c>
      <c r="AT1593" t="s">
        <v>3394</v>
      </c>
      <c r="AU1593" t="s">
        <v>3394</v>
      </c>
      <c r="AV1593" t="s">
        <v>3394</v>
      </c>
      <c r="AW1593" t="s">
        <v>3394</v>
      </c>
      <c r="AX1593" t="s">
        <v>3394</v>
      </c>
      <c r="AZ1593" t="s">
        <v>3393</v>
      </c>
    </row>
    <row r="1594" spans="1:52" x14ac:dyDescent="0.3">
      <c r="A1594" s="1" t="s">
        <v>11480</v>
      </c>
      <c r="B1594" t="s">
        <v>11481</v>
      </c>
      <c r="C1594" t="s">
        <v>1517</v>
      </c>
      <c r="D1594" t="s">
        <v>5908</v>
      </c>
      <c r="F1594" t="s">
        <v>3393</v>
      </c>
      <c r="G1594" t="s">
        <v>3394</v>
      </c>
      <c r="H1594" t="s">
        <v>3393</v>
      </c>
      <c r="I1594" t="s">
        <v>3395</v>
      </c>
      <c r="J1594" t="s">
        <v>3395</v>
      </c>
      <c r="K1594" t="s">
        <v>3394</v>
      </c>
      <c r="L1594" t="s">
        <v>4448</v>
      </c>
      <c r="M1594" t="s">
        <v>11286</v>
      </c>
      <c r="N1594" t="s">
        <v>11482</v>
      </c>
      <c r="O1594" t="s">
        <v>9836</v>
      </c>
      <c r="P1594" t="s">
        <v>9842</v>
      </c>
      <c r="Q1594">
        <v>5</v>
      </c>
      <c r="R1594" t="s">
        <v>3397</v>
      </c>
      <c r="S1594" t="s">
        <v>11483</v>
      </c>
      <c r="AE1594" t="s">
        <v>3394</v>
      </c>
      <c r="AK1594" t="s">
        <v>3394</v>
      </c>
      <c r="AL1594" t="s">
        <v>3394</v>
      </c>
      <c r="AM1594" t="s">
        <v>3394</v>
      </c>
      <c r="AN1594" t="s">
        <v>3394</v>
      </c>
      <c r="AO1594" t="s">
        <v>3394</v>
      </c>
      <c r="AP1594" t="s">
        <v>4195</v>
      </c>
      <c r="AQ1594" t="s">
        <v>4195</v>
      </c>
      <c r="AR1594" t="s">
        <v>3394</v>
      </c>
      <c r="AS1594" t="s">
        <v>3394</v>
      </c>
      <c r="AT1594" t="s">
        <v>3394</v>
      </c>
      <c r="AU1594" t="s">
        <v>3394</v>
      </c>
      <c r="AV1594" t="s">
        <v>3394</v>
      </c>
      <c r="AW1594" t="s">
        <v>3394</v>
      </c>
      <c r="AX1594" t="s">
        <v>3394</v>
      </c>
      <c r="AZ1594" t="s">
        <v>3393</v>
      </c>
    </row>
    <row r="1595" spans="1:52" x14ac:dyDescent="0.3">
      <c r="A1595" s="1" t="s">
        <v>11647</v>
      </c>
      <c r="B1595" t="s">
        <v>11648</v>
      </c>
      <c r="C1595" t="s">
        <v>1517</v>
      </c>
      <c r="D1595" t="s">
        <v>5908</v>
      </c>
      <c r="F1595" t="s">
        <v>3393</v>
      </c>
      <c r="G1595" t="s">
        <v>3394</v>
      </c>
      <c r="H1595" t="s">
        <v>3393</v>
      </c>
      <c r="I1595" t="s">
        <v>3395</v>
      </c>
      <c r="J1595" t="s">
        <v>3395</v>
      </c>
      <c r="K1595" t="s">
        <v>4342</v>
      </c>
      <c r="L1595" t="s">
        <v>3396</v>
      </c>
      <c r="O1595" t="s">
        <v>9836</v>
      </c>
      <c r="P1595" t="s">
        <v>9842</v>
      </c>
      <c r="Q1595">
        <v>1</v>
      </c>
      <c r="R1595" t="s">
        <v>5673</v>
      </c>
      <c r="S1595" t="s">
        <v>11649</v>
      </c>
      <c r="AE1595" t="s">
        <v>3394</v>
      </c>
      <c r="AK1595" t="s">
        <v>3394</v>
      </c>
      <c r="AL1595" t="s">
        <v>3394</v>
      </c>
      <c r="AM1595" t="s">
        <v>3394</v>
      </c>
      <c r="AN1595" t="s">
        <v>3394</v>
      </c>
      <c r="AO1595" t="s">
        <v>3394</v>
      </c>
      <c r="AP1595" t="s">
        <v>3394</v>
      </c>
      <c r="AQ1595" t="s">
        <v>3394</v>
      </c>
      <c r="AR1595" t="s">
        <v>3394</v>
      </c>
      <c r="AS1595" t="s">
        <v>3394</v>
      </c>
      <c r="AT1595" t="s">
        <v>3394</v>
      </c>
      <c r="AU1595" t="s">
        <v>3394</v>
      </c>
      <c r="AV1595" t="s">
        <v>3394</v>
      </c>
      <c r="AW1595" t="s">
        <v>3394</v>
      </c>
      <c r="AX1595" t="s">
        <v>3394</v>
      </c>
      <c r="AZ1595" t="s">
        <v>3393</v>
      </c>
    </row>
    <row r="1596" spans="1:52" x14ac:dyDescent="0.3">
      <c r="A1596" s="1" t="s">
        <v>11650</v>
      </c>
      <c r="B1596" t="s">
        <v>11651</v>
      </c>
      <c r="C1596" t="s">
        <v>1517</v>
      </c>
      <c r="D1596" t="s">
        <v>5908</v>
      </c>
      <c r="F1596" t="s">
        <v>3393</v>
      </c>
      <c r="G1596" t="s">
        <v>3394</v>
      </c>
      <c r="H1596" t="s">
        <v>3393</v>
      </c>
      <c r="I1596" t="s">
        <v>3395</v>
      </c>
      <c r="J1596" t="s">
        <v>3395</v>
      </c>
      <c r="K1596" t="s">
        <v>4342</v>
      </c>
      <c r="L1596" t="s">
        <v>3396</v>
      </c>
      <c r="O1596" t="s">
        <v>9836</v>
      </c>
      <c r="P1596" t="s">
        <v>9842</v>
      </c>
      <c r="Q1596">
        <v>1</v>
      </c>
      <c r="R1596" t="s">
        <v>5673</v>
      </c>
      <c r="S1596" t="s">
        <v>11652</v>
      </c>
      <c r="AE1596" t="s">
        <v>3394</v>
      </c>
      <c r="AK1596" t="s">
        <v>3394</v>
      </c>
      <c r="AL1596" t="s">
        <v>3394</v>
      </c>
      <c r="AM1596" t="s">
        <v>3394</v>
      </c>
      <c r="AN1596" t="s">
        <v>3394</v>
      </c>
      <c r="AO1596" t="s">
        <v>3394</v>
      </c>
      <c r="AP1596" t="s">
        <v>3394</v>
      </c>
      <c r="AQ1596" t="s">
        <v>3394</v>
      </c>
      <c r="AR1596" t="s">
        <v>3394</v>
      </c>
      <c r="AS1596" t="s">
        <v>3394</v>
      </c>
      <c r="AT1596" t="s">
        <v>3394</v>
      </c>
      <c r="AU1596" t="s">
        <v>3394</v>
      </c>
      <c r="AV1596" t="s">
        <v>3394</v>
      </c>
      <c r="AW1596" t="s">
        <v>3394</v>
      </c>
      <c r="AX1596" t="s">
        <v>3394</v>
      </c>
      <c r="AZ1596" t="s">
        <v>3393</v>
      </c>
    </row>
    <row r="1597" spans="1:52" x14ac:dyDescent="0.3">
      <c r="A1597" s="1" t="s">
        <v>12003</v>
      </c>
      <c r="B1597" t="s">
        <v>12004</v>
      </c>
      <c r="C1597" t="s">
        <v>8614</v>
      </c>
      <c r="D1597" t="s">
        <v>8615</v>
      </c>
      <c r="E1597" t="s">
        <v>12005</v>
      </c>
      <c r="F1597" t="s">
        <v>3393</v>
      </c>
      <c r="G1597" t="s">
        <v>3393</v>
      </c>
      <c r="H1597" t="s">
        <v>3393</v>
      </c>
      <c r="I1597" t="s">
        <v>3395</v>
      </c>
      <c r="J1597" t="s">
        <v>3395</v>
      </c>
      <c r="K1597" t="s">
        <v>4342</v>
      </c>
      <c r="L1597" t="s">
        <v>3396</v>
      </c>
      <c r="M1597" t="s">
        <v>11663</v>
      </c>
      <c r="N1597" t="s">
        <v>11666</v>
      </c>
      <c r="O1597" t="s">
        <v>9836</v>
      </c>
      <c r="P1597" t="s">
        <v>9842</v>
      </c>
      <c r="Q1597">
        <v>12</v>
      </c>
      <c r="R1597" t="s">
        <v>5735</v>
      </c>
      <c r="S1597" t="s">
        <v>12006</v>
      </c>
      <c r="U1597" t="s">
        <v>12007</v>
      </c>
      <c r="V1597" t="s">
        <v>12008</v>
      </c>
      <c r="W1597" t="s">
        <v>7954</v>
      </c>
      <c r="X1597" t="s">
        <v>6026</v>
      </c>
      <c r="Y1597" t="s">
        <v>7830</v>
      </c>
      <c r="Z1597" t="s">
        <v>8120</v>
      </c>
      <c r="AA1597" t="s">
        <v>7804</v>
      </c>
      <c r="AB1597" t="s">
        <v>12009</v>
      </c>
      <c r="AC1597" t="s">
        <v>9985</v>
      </c>
      <c r="AE1597" t="s">
        <v>3394</v>
      </c>
      <c r="AK1597" t="s">
        <v>3394</v>
      </c>
      <c r="AL1597" t="s">
        <v>3394</v>
      </c>
      <c r="AM1597" t="s">
        <v>4195</v>
      </c>
      <c r="AN1597" t="s">
        <v>3394</v>
      </c>
      <c r="AO1597" t="s">
        <v>4195</v>
      </c>
      <c r="AP1597" t="s">
        <v>3394</v>
      </c>
      <c r="AQ1597" t="s">
        <v>3394</v>
      </c>
      <c r="AR1597" t="s">
        <v>4195</v>
      </c>
      <c r="AS1597" t="s">
        <v>3394</v>
      </c>
      <c r="AT1597" t="s">
        <v>3394</v>
      </c>
      <c r="AU1597" t="s">
        <v>3394</v>
      </c>
      <c r="AV1597" t="s">
        <v>3394</v>
      </c>
      <c r="AW1597" t="s">
        <v>3394</v>
      </c>
      <c r="AX1597" t="s">
        <v>3394</v>
      </c>
      <c r="AZ1597" t="s">
        <v>3394</v>
      </c>
    </row>
    <row r="1598" spans="1:52" x14ac:dyDescent="0.3">
      <c r="A1598" s="1" t="s">
        <v>12010</v>
      </c>
      <c r="B1598" t="s">
        <v>12011</v>
      </c>
      <c r="C1598" t="s">
        <v>8614</v>
      </c>
      <c r="D1598" t="s">
        <v>8615</v>
      </c>
      <c r="E1598" t="s">
        <v>12012</v>
      </c>
      <c r="F1598" t="s">
        <v>3393</v>
      </c>
      <c r="G1598" t="s">
        <v>3393</v>
      </c>
      <c r="H1598" t="s">
        <v>3393</v>
      </c>
      <c r="I1598" t="s">
        <v>3395</v>
      </c>
      <c r="J1598" t="s">
        <v>3395</v>
      </c>
      <c r="K1598" t="s">
        <v>4342</v>
      </c>
      <c r="L1598" t="s">
        <v>3396</v>
      </c>
      <c r="M1598" t="s">
        <v>11663</v>
      </c>
      <c r="N1598" t="s">
        <v>11666</v>
      </c>
      <c r="O1598" t="s">
        <v>9836</v>
      </c>
      <c r="P1598" t="s">
        <v>9842</v>
      </c>
      <c r="Q1598">
        <v>12</v>
      </c>
      <c r="R1598" t="s">
        <v>5735</v>
      </c>
      <c r="S1598" t="s">
        <v>12013</v>
      </c>
      <c r="U1598" t="s">
        <v>12014</v>
      </c>
      <c r="V1598" t="s">
        <v>12015</v>
      </c>
      <c r="W1598" t="s">
        <v>7830</v>
      </c>
      <c r="X1598" t="s">
        <v>11509</v>
      </c>
      <c r="Y1598" t="s">
        <v>7795</v>
      </c>
      <c r="Z1598" t="s">
        <v>11509</v>
      </c>
      <c r="AA1598" t="s">
        <v>6034</v>
      </c>
      <c r="AB1598" t="s">
        <v>8065</v>
      </c>
      <c r="AC1598" t="s">
        <v>12016</v>
      </c>
      <c r="AE1598" t="s">
        <v>3394</v>
      </c>
      <c r="AK1598" t="s">
        <v>3394</v>
      </c>
      <c r="AL1598" t="s">
        <v>3394</v>
      </c>
      <c r="AM1598" t="s">
        <v>4195</v>
      </c>
      <c r="AN1598" t="s">
        <v>3394</v>
      </c>
      <c r="AO1598" t="s">
        <v>4195</v>
      </c>
      <c r="AP1598" t="s">
        <v>3394</v>
      </c>
      <c r="AQ1598" t="s">
        <v>3394</v>
      </c>
      <c r="AR1598" t="s">
        <v>4195</v>
      </c>
      <c r="AS1598" t="s">
        <v>3394</v>
      </c>
      <c r="AT1598" t="s">
        <v>3394</v>
      </c>
      <c r="AU1598" t="s">
        <v>3394</v>
      </c>
      <c r="AV1598" t="s">
        <v>3394</v>
      </c>
      <c r="AW1598" t="s">
        <v>3394</v>
      </c>
      <c r="AX1598" t="s">
        <v>3394</v>
      </c>
      <c r="AZ1598" t="s">
        <v>3394</v>
      </c>
    </row>
    <row r="1599" spans="1:52" x14ac:dyDescent="0.3">
      <c r="A1599" s="1" t="s">
        <v>12017</v>
      </c>
      <c r="B1599" t="s">
        <v>12018</v>
      </c>
      <c r="C1599" t="s">
        <v>8614</v>
      </c>
      <c r="D1599" t="s">
        <v>8615</v>
      </c>
      <c r="E1599" t="s">
        <v>12019</v>
      </c>
      <c r="F1599" t="s">
        <v>3393</v>
      </c>
      <c r="G1599" t="s">
        <v>3393</v>
      </c>
      <c r="H1599" t="s">
        <v>3393</v>
      </c>
      <c r="I1599" t="s">
        <v>3395</v>
      </c>
      <c r="J1599" t="s">
        <v>3395</v>
      </c>
      <c r="K1599" t="s">
        <v>4342</v>
      </c>
      <c r="L1599" t="s">
        <v>3396</v>
      </c>
      <c r="M1599" t="s">
        <v>11663</v>
      </c>
      <c r="N1599" t="s">
        <v>11666</v>
      </c>
      <c r="O1599" t="s">
        <v>9836</v>
      </c>
      <c r="P1599" t="s">
        <v>9842</v>
      </c>
      <c r="Q1599">
        <v>12</v>
      </c>
      <c r="R1599" t="s">
        <v>3397</v>
      </c>
      <c r="S1599" t="s">
        <v>12020</v>
      </c>
      <c r="U1599" t="s">
        <v>12021</v>
      </c>
      <c r="V1599" t="s">
        <v>12022</v>
      </c>
      <c r="W1599" t="s">
        <v>7660</v>
      </c>
      <c r="X1599" t="s">
        <v>6026</v>
      </c>
      <c r="Y1599" t="s">
        <v>7814</v>
      </c>
      <c r="Z1599" t="s">
        <v>8114</v>
      </c>
      <c r="AA1599" t="s">
        <v>7799</v>
      </c>
      <c r="AB1599" t="s">
        <v>6035</v>
      </c>
      <c r="AC1599" t="s">
        <v>12023</v>
      </c>
      <c r="AE1599" t="s">
        <v>3394</v>
      </c>
      <c r="AK1599" t="s">
        <v>3394</v>
      </c>
      <c r="AL1599" t="s">
        <v>3394</v>
      </c>
      <c r="AM1599" t="s">
        <v>4195</v>
      </c>
      <c r="AN1599" t="s">
        <v>3394</v>
      </c>
      <c r="AO1599" t="s">
        <v>3394</v>
      </c>
      <c r="AP1599" t="s">
        <v>3394</v>
      </c>
      <c r="AQ1599" t="s">
        <v>4195</v>
      </c>
      <c r="AR1599" t="s">
        <v>4195</v>
      </c>
      <c r="AS1599" t="s">
        <v>3394</v>
      </c>
      <c r="AT1599" t="s">
        <v>3394</v>
      </c>
      <c r="AU1599" t="s">
        <v>3394</v>
      </c>
      <c r="AV1599" t="s">
        <v>3394</v>
      </c>
      <c r="AW1599" t="s">
        <v>3394</v>
      </c>
      <c r="AX1599" t="s">
        <v>3394</v>
      </c>
      <c r="AZ1599" t="s">
        <v>3394</v>
      </c>
    </row>
    <row r="1600" spans="1:52" x14ac:dyDescent="0.3">
      <c r="A1600" s="1" t="s">
        <v>12024</v>
      </c>
      <c r="B1600" t="s">
        <v>12025</v>
      </c>
      <c r="C1600" t="s">
        <v>8614</v>
      </c>
      <c r="D1600" t="s">
        <v>8615</v>
      </c>
      <c r="E1600" t="s">
        <v>12026</v>
      </c>
      <c r="F1600" t="s">
        <v>3393</v>
      </c>
      <c r="G1600" t="s">
        <v>3393</v>
      </c>
      <c r="H1600" t="s">
        <v>3393</v>
      </c>
      <c r="I1600" t="s">
        <v>3395</v>
      </c>
      <c r="J1600" t="s">
        <v>3395</v>
      </c>
      <c r="K1600" t="s">
        <v>4342</v>
      </c>
      <c r="L1600" t="s">
        <v>3396</v>
      </c>
      <c r="M1600" t="s">
        <v>11663</v>
      </c>
      <c r="N1600" t="s">
        <v>11664</v>
      </c>
      <c r="O1600" t="s">
        <v>9836</v>
      </c>
      <c r="P1600" t="s">
        <v>9842</v>
      </c>
      <c r="Q1600">
        <v>12</v>
      </c>
      <c r="R1600" t="s">
        <v>5727</v>
      </c>
      <c r="S1600" t="s">
        <v>12027</v>
      </c>
      <c r="AE1600" t="s">
        <v>3394</v>
      </c>
      <c r="AK1600" t="s">
        <v>3394</v>
      </c>
      <c r="AL1600" t="s">
        <v>3394</v>
      </c>
      <c r="AM1600" t="s">
        <v>4195</v>
      </c>
      <c r="AN1600" t="s">
        <v>3394</v>
      </c>
      <c r="AO1600" t="s">
        <v>3394</v>
      </c>
      <c r="AP1600" t="s">
        <v>3394</v>
      </c>
      <c r="AQ1600" t="s">
        <v>3394</v>
      </c>
      <c r="AR1600" t="s">
        <v>4195</v>
      </c>
      <c r="AS1600" t="s">
        <v>3394</v>
      </c>
      <c r="AT1600" t="s">
        <v>3394</v>
      </c>
      <c r="AU1600" t="s">
        <v>3394</v>
      </c>
      <c r="AV1600" t="s">
        <v>3394</v>
      </c>
      <c r="AW1600" t="s">
        <v>3394</v>
      </c>
      <c r="AX1600" t="s">
        <v>3394</v>
      </c>
      <c r="AZ1600" t="s">
        <v>3394</v>
      </c>
    </row>
    <row r="1601" spans="1:52" x14ac:dyDescent="0.3">
      <c r="A1601" s="1" t="s">
        <v>12028</v>
      </c>
      <c r="B1601" t="s">
        <v>12029</v>
      </c>
      <c r="C1601" t="s">
        <v>8614</v>
      </c>
      <c r="D1601" t="s">
        <v>8615</v>
      </c>
      <c r="E1601" t="s">
        <v>12030</v>
      </c>
      <c r="F1601" t="s">
        <v>3393</v>
      </c>
      <c r="G1601" t="s">
        <v>3393</v>
      </c>
      <c r="H1601" t="s">
        <v>3393</v>
      </c>
      <c r="I1601" t="s">
        <v>3395</v>
      </c>
      <c r="J1601" t="s">
        <v>3395</v>
      </c>
      <c r="K1601" t="s">
        <v>4342</v>
      </c>
      <c r="L1601" t="s">
        <v>3396</v>
      </c>
      <c r="M1601" t="s">
        <v>11663</v>
      </c>
      <c r="N1601" t="s">
        <v>12031</v>
      </c>
      <c r="O1601" t="s">
        <v>9836</v>
      </c>
      <c r="P1601" t="s">
        <v>9842</v>
      </c>
      <c r="Q1601">
        <v>7</v>
      </c>
      <c r="R1601" t="s">
        <v>5682</v>
      </c>
      <c r="S1601" t="s">
        <v>12032</v>
      </c>
      <c r="U1601" t="s">
        <v>12033</v>
      </c>
      <c r="V1601" t="s">
        <v>12034</v>
      </c>
      <c r="W1601" t="s">
        <v>12035</v>
      </c>
      <c r="X1601" t="s">
        <v>12036</v>
      </c>
      <c r="Y1601" t="s">
        <v>12037</v>
      </c>
      <c r="Z1601" t="s">
        <v>12038</v>
      </c>
      <c r="AA1601" t="s">
        <v>12039</v>
      </c>
      <c r="AB1601" t="s">
        <v>12040</v>
      </c>
      <c r="AC1601" t="s">
        <v>11427</v>
      </c>
      <c r="AE1601" t="s">
        <v>3394</v>
      </c>
      <c r="AK1601" t="s">
        <v>3394</v>
      </c>
      <c r="AL1601" t="s">
        <v>3394</v>
      </c>
      <c r="AM1601" t="s">
        <v>3394</v>
      </c>
      <c r="AN1601" t="s">
        <v>3394</v>
      </c>
      <c r="AO1601" t="s">
        <v>4195</v>
      </c>
      <c r="AP1601" t="s">
        <v>4195</v>
      </c>
      <c r="AQ1601" t="s">
        <v>4195</v>
      </c>
      <c r="AR1601" t="s">
        <v>4195</v>
      </c>
      <c r="AS1601" t="s">
        <v>3394</v>
      </c>
      <c r="AT1601" t="s">
        <v>3394</v>
      </c>
      <c r="AU1601" t="s">
        <v>3394</v>
      </c>
      <c r="AV1601" t="s">
        <v>3394</v>
      </c>
      <c r="AW1601" t="s">
        <v>3394</v>
      </c>
      <c r="AX1601" t="s">
        <v>3394</v>
      </c>
      <c r="AZ1601" t="s">
        <v>3394</v>
      </c>
    </row>
    <row r="1602" spans="1:52" x14ac:dyDescent="0.3">
      <c r="A1602" s="1" t="s">
        <v>12041</v>
      </c>
      <c r="B1602" t="s">
        <v>12042</v>
      </c>
      <c r="C1602" t="s">
        <v>8614</v>
      </c>
      <c r="D1602" t="s">
        <v>8615</v>
      </c>
      <c r="E1602" t="s">
        <v>12026</v>
      </c>
      <c r="F1602" t="s">
        <v>3393</v>
      </c>
      <c r="G1602" t="s">
        <v>3393</v>
      </c>
      <c r="H1602" t="s">
        <v>3393</v>
      </c>
      <c r="I1602" t="s">
        <v>3395</v>
      </c>
      <c r="J1602" t="s">
        <v>3395</v>
      </c>
      <c r="K1602" t="s">
        <v>4342</v>
      </c>
      <c r="L1602" t="s">
        <v>3396</v>
      </c>
      <c r="M1602" t="s">
        <v>11663</v>
      </c>
      <c r="N1602" t="s">
        <v>12043</v>
      </c>
      <c r="O1602" t="s">
        <v>9836</v>
      </c>
      <c r="P1602" t="s">
        <v>9842</v>
      </c>
      <c r="Q1602">
        <v>6</v>
      </c>
      <c r="R1602" t="s">
        <v>6617</v>
      </c>
      <c r="S1602" t="s">
        <v>12044</v>
      </c>
      <c r="U1602" t="s">
        <v>12045</v>
      </c>
      <c r="V1602" t="s">
        <v>12046</v>
      </c>
      <c r="W1602" t="s">
        <v>7798</v>
      </c>
      <c r="X1602" t="s">
        <v>8048</v>
      </c>
      <c r="Y1602" t="s">
        <v>6033</v>
      </c>
      <c r="Z1602" t="s">
        <v>7815</v>
      </c>
      <c r="AA1602" t="s">
        <v>7987</v>
      </c>
      <c r="AB1602" t="s">
        <v>12047</v>
      </c>
      <c r="AC1602" t="s">
        <v>12048</v>
      </c>
      <c r="AE1602" t="s">
        <v>3394</v>
      </c>
      <c r="AK1602" t="s">
        <v>3394</v>
      </c>
      <c r="AL1602" t="s">
        <v>3394</v>
      </c>
      <c r="AM1602" t="s">
        <v>3394</v>
      </c>
      <c r="AN1602" t="s">
        <v>3394</v>
      </c>
      <c r="AO1602" t="s">
        <v>4195</v>
      </c>
      <c r="AP1602" t="s">
        <v>4195</v>
      </c>
      <c r="AQ1602" t="s">
        <v>4195</v>
      </c>
      <c r="AR1602" t="s">
        <v>4195</v>
      </c>
      <c r="AS1602" t="s">
        <v>3394</v>
      </c>
      <c r="AT1602" t="s">
        <v>3394</v>
      </c>
      <c r="AU1602" t="s">
        <v>3394</v>
      </c>
      <c r="AV1602" t="s">
        <v>3394</v>
      </c>
      <c r="AW1602" t="s">
        <v>3394</v>
      </c>
      <c r="AX1602" t="s">
        <v>3394</v>
      </c>
      <c r="AZ1602" t="s">
        <v>3394</v>
      </c>
    </row>
    <row r="1603" spans="1:52" x14ac:dyDescent="0.3">
      <c r="A1603" s="1" t="s">
        <v>12049</v>
      </c>
      <c r="B1603" t="s">
        <v>12050</v>
      </c>
      <c r="C1603" t="s">
        <v>8614</v>
      </c>
      <c r="D1603" t="s">
        <v>8615</v>
      </c>
      <c r="E1603" t="s">
        <v>2436</v>
      </c>
      <c r="F1603" t="s">
        <v>3393</v>
      </c>
      <c r="G1603" t="s">
        <v>3393</v>
      </c>
      <c r="H1603" t="s">
        <v>3393</v>
      </c>
      <c r="I1603" t="s">
        <v>3395</v>
      </c>
      <c r="J1603" t="s">
        <v>3395</v>
      </c>
      <c r="K1603" t="s">
        <v>4342</v>
      </c>
      <c r="L1603" t="s">
        <v>3396</v>
      </c>
      <c r="M1603" t="s">
        <v>11663</v>
      </c>
      <c r="N1603" t="s">
        <v>12043</v>
      </c>
      <c r="O1603" t="s">
        <v>9836</v>
      </c>
      <c r="P1603" t="s">
        <v>9842</v>
      </c>
      <c r="Q1603">
        <v>6</v>
      </c>
      <c r="R1603" t="s">
        <v>6617</v>
      </c>
      <c r="S1603" t="s">
        <v>12051</v>
      </c>
      <c r="U1603" t="s">
        <v>12052</v>
      </c>
      <c r="V1603" t="s">
        <v>12053</v>
      </c>
      <c r="W1603" t="s">
        <v>6730</v>
      </c>
      <c r="X1603" t="s">
        <v>6817</v>
      </c>
      <c r="Y1603" t="s">
        <v>6032</v>
      </c>
      <c r="Z1603" t="s">
        <v>7654</v>
      </c>
      <c r="AA1603" t="s">
        <v>11547</v>
      </c>
      <c r="AB1603" t="s">
        <v>8642</v>
      </c>
      <c r="AC1603" t="s">
        <v>9985</v>
      </c>
      <c r="AE1603" t="s">
        <v>3394</v>
      </c>
      <c r="AK1603" t="s">
        <v>3394</v>
      </c>
      <c r="AL1603" t="s">
        <v>3394</v>
      </c>
      <c r="AM1603" t="s">
        <v>3394</v>
      </c>
      <c r="AN1603" t="s">
        <v>3394</v>
      </c>
      <c r="AO1603" t="s">
        <v>3394</v>
      </c>
      <c r="AP1603" t="s">
        <v>4195</v>
      </c>
      <c r="AQ1603" t="s">
        <v>4195</v>
      </c>
      <c r="AR1603" t="s">
        <v>4195</v>
      </c>
      <c r="AS1603" t="s">
        <v>3394</v>
      </c>
      <c r="AT1603" t="s">
        <v>3394</v>
      </c>
      <c r="AU1603" t="s">
        <v>3394</v>
      </c>
      <c r="AV1603" t="s">
        <v>3394</v>
      </c>
      <c r="AW1603" t="s">
        <v>3394</v>
      </c>
      <c r="AX1603" t="s">
        <v>3394</v>
      </c>
      <c r="AZ1603" t="s">
        <v>3394</v>
      </c>
    </row>
    <row r="1604" spans="1:52" x14ac:dyDescent="0.3">
      <c r="A1604" s="1" t="s">
        <v>2848</v>
      </c>
      <c r="B1604" t="s">
        <v>2849</v>
      </c>
      <c r="C1604" t="s">
        <v>277</v>
      </c>
      <c r="D1604" t="s">
        <v>4307</v>
      </c>
      <c r="E1604" t="s">
        <v>2850</v>
      </c>
      <c r="F1604" t="s">
        <v>3393</v>
      </c>
      <c r="G1604" t="s">
        <v>3394</v>
      </c>
      <c r="H1604" t="s">
        <v>3393</v>
      </c>
      <c r="I1604" t="s">
        <v>5905</v>
      </c>
      <c r="J1604" t="s">
        <v>3395</v>
      </c>
      <c r="K1604" t="s">
        <v>3394</v>
      </c>
      <c r="L1604" t="s">
        <v>3396</v>
      </c>
      <c r="M1604" t="s">
        <v>9820</v>
      </c>
      <c r="N1604" t="s">
        <v>9820</v>
      </c>
      <c r="O1604" t="s">
        <v>9820</v>
      </c>
      <c r="P1604" t="s">
        <v>9821</v>
      </c>
      <c r="Q1604">
        <v>1</v>
      </c>
      <c r="R1604" t="s">
        <v>5710</v>
      </c>
      <c r="S1604" t="s">
        <v>6818</v>
      </c>
    </row>
    <row r="1605" spans="1:52" x14ac:dyDescent="0.3">
      <c r="A1605" s="1" t="s">
        <v>745</v>
      </c>
      <c r="B1605" t="s">
        <v>746</v>
      </c>
      <c r="C1605" t="s">
        <v>334</v>
      </c>
      <c r="D1605" t="s">
        <v>75</v>
      </c>
      <c r="E1605" t="s">
        <v>747</v>
      </c>
      <c r="F1605" t="s">
        <v>3393</v>
      </c>
      <c r="G1605" t="s">
        <v>3393</v>
      </c>
      <c r="H1605" t="s">
        <v>3393</v>
      </c>
      <c r="I1605" t="s">
        <v>6551</v>
      </c>
      <c r="J1605" t="s">
        <v>3395</v>
      </c>
      <c r="K1605" t="s">
        <v>3394</v>
      </c>
      <c r="L1605" t="s">
        <v>3396</v>
      </c>
      <c r="M1605" t="s">
        <v>11381</v>
      </c>
      <c r="N1605" t="s">
        <v>11391</v>
      </c>
      <c r="O1605" t="s">
        <v>9836</v>
      </c>
      <c r="P1605" t="s">
        <v>9821</v>
      </c>
      <c r="Q1605">
        <v>12</v>
      </c>
      <c r="R1605" t="s">
        <v>5597</v>
      </c>
      <c r="S1605" t="s">
        <v>6552</v>
      </c>
      <c r="U1605" t="s">
        <v>5962</v>
      </c>
      <c r="V1605" t="s">
        <v>5963</v>
      </c>
      <c r="W1605" t="s">
        <v>5951</v>
      </c>
      <c r="X1605" t="s">
        <v>5951</v>
      </c>
      <c r="Y1605" t="s">
        <v>5964</v>
      </c>
      <c r="Z1605" t="s">
        <v>5965</v>
      </c>
      <c r="AA1605" t="s">
        <v>6553</v>
      </c>
      <c r="AB1605" t="s">
        <v>6554</v>
      </c>
      <c r="AC1605" t="s">
        <v>4345</v>
      </c>
      <c r="AE1605" t="s">
        <v>3393</v>
      </c>
      <c r="AK1605" t="s">
        <v>3394</v>
      </c>
      <c r="AL1605" t="s">
        <v>3394</v>
      </c>
      <c r="AM1605" t="s">
        <v>3394</v>
      </c>
      <c r="AN1605" t="s">
        <v>3394</v>
      </c>
      <c r="AO1605" t="s">
        <v>3394</v>
      </c>
      <c r="AP1605" t="s">
        <v>3394</v>
      </c>
      <c r="AQ1605" t="s">
        <v>3394</v>
      </c>
      <c r="AR1605" t="s">
        <v>3394</v>
      </c>
      <c r="AS1605" t="s">
        <v>3394</v>
      </c>
      <c r="AT1605" t="s">
        <v>3394</v>
      </c>
      <c r="AU1605" t="s">
        <v>3394</v>
      </c>
      <c r="AV1605" t="s">
        <v>3394</v>
      </c>
      <c r="AW1605" t="s">
        <v>3394</v>
      </c>
      <c r="AX1605" t="s">
        <v>3394</v>
      </c>
      <c r="AZ1605" t="s">
        <v>3394</v>
      </c>
    </row>
    <row r="1606" spans="1:52" x14ac:dyDescent="0.3">
      <c r="A1606" s="1" t="s">
        <v>748</v>
      </c>
      <c r="B1606" t="s">
        <v>749</v>
      </c>
      <c r="C1606" t="s">
        <v>334</v>
      </c>
      <c r="D1606" t="s">
        <v>75</v>
      </c>
      <c r="F1606" t="s">
        <v>3393</v>
      </c>
      <c r="G1606" t="s">
        <v>3394</v>
      </c>
      <c r="H1606" t="s">
        <v>3393</v>
      </c>
      <c r="I1606" t="s">
        <v>4703</v>
      </c>
      <c r="J1606" t="s">
        <v>3395</v>
      </c>
      <c r="K1606" t="s">
        <v>3394</v>
      </c>
      <c r="L1606" t="s">
        <v>3396</v>
      </c>
      <c r="M1606" t="s">
        <v>11381</v>
      </c>
      <c r="N1606" t="s">
        <v>11391</v>
      </c>
      <c r="O1606" t="s">
        <v>9836</v>
      </c>
      <c r="P1606" t="s">
        <v>9821</v>
      </c>
      <c r="Q1606">
        <v>12</v>
      </c>
      <c r="R1606" t="s">
        <v>5597</v>
      </c>
      <c r="S1606" t="s">
        <v>6552</v>
      </c>
      <c r="U1606" t="s">
        <v>5962</v>
      </c>
      <c r="V1606" t="s">
        <v>5963</v>
      </c>
      <c r="W1606" t="s">
        <v>5951</v>
      </c>
      <c r="X1606" t="s">
        <v>5951</v>
      </c>
      <c r="Y1606" t="s">
        <v>5964</v>
      </c>
      <c r="Z1606" t="s">
        <v>5965</v>
      </c>
      <c r="AA1606" t="s">
        <v>6553</v>
      </c>
      <c r="AB1606" t="s">
        <v>6554</v>
      </c>
      <c r="AC1606" t="s">
        <v>4345</v>
      </c>
      <c r="AE1606" t="s">
        <v>3393</v>
      </c>
      <c r="AK1606" t="s">
        <v>3394</v>
      </c>
      <c r="AL1606" t="s">
        <v>3394</v>
      </c>
      <c r="AM1606" t="s">
        <v>3394</v>
      </c>
      <c r="AN1606" t="s">
        <v>3394</v>
      </c>
      <c r="AO1606" t="s">
        <v>3394</v>
      </c>
      <c r="AP1606" t="s">
        <v>3394</v>
      </c>
      <c r="AQ1606" t="s">
        <v>3394</v>
      </c>
      <c r="AR1606" t="s">
        <v>3394</v>
      </c>
      <c r="AS1606" t="s">
        <v>3394</v>
      </c>
      <c r="AT1606" t="s">
        <v>3394</v>
      </c>
      <c r="AU1606" t="s">
        <v>3394</v>
      </c>
      <c r="AV1606" t="s">
        <v>3394</v>
      </c>
      <c r="AW1606" t="s">
        <v>3394</v>
      </c>
      <c r="AX1606" t="s">
        <v>3394</v>
      </c>
      <c r="AZ1606" t="s">
        <v>3394</v>
      </c>
    </row>
    <row r="1607" spans="1:52" x14ac:dyDescent="0.3">
      <c r="A1607" s="1" t="s">
        <v>751</v>
      </c>
      <c r="B1607" t="s">
        <v>752</v>
      </c>
      <c r="C1607" t="s">
        <v>334</v>
      </c>
      <c r="D1607" t="s">
        <v>75</v>
      </c>
      <c r="E1607" t="s">
        <v>753</v>
      </c>
      <c r="F1607" t="s">
        <v>3393</v>
      </c>
      <c r="G1607" t="s">
        <v>3393</v>
      </c>
      <c r="H1607" t="s">
        <v>3393</v>
      </c>
      <c r="I1607" t="s">
        <v>6551</v>
      </c>
      <c r="J1607" t="s">
        <v>3395</v>
      </c>
      <c r="K1607" t="s">
        <v>4342</v>
      </c>
      <c r="L1607" t="s">
        <v>3396</v>
      </c>
      <c r="M1607" t="s">
        <v>11381</v>
      </c>
      <c r="N1607" t="s">
        <v>11391</v>
      </c>
      <c r="O1607" t="s">
        <v>9836</v>
      </c>
      <c r="P1607" t="s">
        <v>9821</v>
      </c>
      <c r="Q1607">
        <v>12</v>
      </c>
      <c r="R1607" t="s">
        <v>5597</v>
      </c>
      <c r="S1607" t="s">
        <v>6552</v>
      </c>
      <c r="U1607" t="s">
        <v>5962</v>
      </c>
      <c r="V1607" t="s">
        <v>5963</v>
      </c>
      <c r="W1607" t="s">
        <v>5951</v>
      </c>
      <c r="X1607" t="s">
        <v>5951</v>
      </c>
      <c r="Y1607" t="s">
        <v>5964</v>
      </c>
      <c r="Z1607" t="s">
        <v>5965</v>
      </c>
      <c r="AA1607" t="s">
        <v>6553</v>
      </c>
      <c r="AB1607" t="s">
        <v>6555</v>
      </c>
      <c r="AC1607" t="s">
        <v>4345</v>
      </c>
      <c r="AE1607" t="s">
        <v>3393</v>
      </c>
      <c r="AK1607" t="s">
        <v>3394</v>
      </c>
      <c r="AL1607" t="s">
        <v>3394</v>
      </c>
      <c r="AM1607" t="s">
        <v>3394</v>
      </c>
      <c r="AN1607" t="s">
        <v>3394</v>
      </c>
      <c r="AO1607" t="s">
        <v>3394</v>
      </c>
      <c r="AP1607" t="s">
        <v>3394</v>
      </c>
      <c r="AQ1607" t="s">
        <v>3394</v>
      </c>
      <c r="AR1607" t="s">
        <v>3394</v>
      </c>
      <c r="AS1607" t="s">
        <v>3394</v>
      </c>
      <c r="AT1607" t="s">
        <v>3394</v>
      </c>
      <c r="AU1607" t="s">
        <v>3394</v>
      </c>
      <c r="AV1607" t="s">
        <v>3394</v>
      </c>
      <c r="AW1607" t="s">
        <v>3394</v>
      </c>
      <c r="AX1607" t="s">
        <v>3394</v>
      </c>
      <c r="AZ1607" t="s">
        <v>3394</v>
      </c>
    </row>
    <row r="1608" spans="1:52" x14ac:dyDescent="0.3">
      <c r="A1608" s="1" t="s">
        <v>754</v>
      </c>
      <c r="B1608" t="s">
        <v>755</v>
      </c>
      <c r="C1608" t="s">
        <v>334</v>
      </c>
      <c r="D1608" t="s">
        <v>75</v>
      </c>
      <c r="E1608" t="s">
        <v>756</v>
      </c>
      <c r="F1608" t="s">
        <v>3393</v>
      </c>
      <c r="G1608" t="s">
        <v>3393</v>
      </c>
      <c r="H1608" t="s">
        <v>3393</v>
      </c>
      <c r="I1608" t="s">
        <v>6551</v>
      </c>
      <c r="J1608" t="s">
        <v>3395</v>
      </c>
      <c r="K1608" t="s">
        <v>4342</v>
      </c>
      <c r="L1608" t="s">
        <v>3396</v>
      </c>
      <c r="M1608" t="s">
        <v>11381</v>
      </c>
      <c r="N1608" t="s">
        <v>11391</v>
      </c>
      <c r="O1608" t="s">
        <v>9836</v>
      </c>
      <c r="P1608" t="s">
        <v>9821</v>
      </c>
      <c r="Q1608">
        <v>12</v>
      </c>
      <c r="R1608" t="s">
        <v>5597</v>
      </c>
      <c r="S1608" t="s">
        <v>6552</v>
      </c>
      <c r="U1608" t="s">
        <v>5962</v>
      </c>
      <c r="V1608" t="s">
        <v>5963</v>
      </c>
      <c r="W1608" t="s">
        <v>5951</v>
      </c>
      <c r="X1608" t="s">
        <v>5951</v>
      </c>
      <c r="Y1608" t="s">
        <v>5964</v>
      </c>
      <c r="Z1608" t="s">
        <v>5965</v>
      </c>
      <c r="AA1608" t="s">
        <v>6553</v>
      </c>
      <c r="AB1608" t="s">
        <v>6555</v>
      </c>
      <c r="AC1608" t="s">
        <v>4345</v>
      </c>
      <c r="AE1608" t="s">
        <v>3393</v>
      </c>
      <c r="AK1608" t="s">
        <v>3394</v>
      </c>
      <c r="AL1608" t="s">
        <v>3394</v>
      </c>
      <c r="AM1608" t="s">
        <v>3394</v>
      </c>
      <c r="AN1608" t="s">
        <v>3394</v>
      </c>
      <c r="AO1608" t="s">
        <v>3394</v>
      </c>
      <c r="AP1608" t="s">
        <v>3394</v>
      </c>
      <c r="AQ1608" t="s">
        <v>3394</v>
      </c>
      <c r="AR1608" t="s">
        <v>3394</v>
      </c>
      <c r="AS1608" t="s">
        <v>3394</v>
      </c>
      <c r="AT1608" t="s">
        <v>3394</v>
      </c>
      <c r="AU1608" t="s">
        <v>3394</v>
      </c>
      <c r="AV1608" t="s">
        <v>3394</v>
      </c>
      <c r="AW1608" t="s">
        <v>3394</v>
      </c>
      <c r="AX1608" t="s">
        <v>3394</v>
      </c>
      <c r="AZ1608" t="s">
        <v>3394</v>
      </c>
    </row>
    <row r="1609" spans="1:52" x14ac:dyDescent="0.3">
      <c r="A1609" s="1" t="s">
        <v>757</v>
      </c>
      <c r="B1609" t="s">
        <v>758</v>
      </c>
      <c r="C1609" t="s">
        <v>334</v>
      </c>
      <c r="D1609" t="s">
        <v>75</v>
      </c>
      <c r="E1609" t="s">
        <v>759</v>
      </c>
      <c r="F1609" t="s">
        <v>3393</v>
      </c>
      <c r="G1609" t="s">
        <v>3393</v>
      </c>
      <c r="H1609" t="s">
        <v>3393</v>
      </c>
      <c r="I1609" t="s">
        <v>6551</v>
      </c>
      <c r="J1609" t="s">
        <v>3395</v>
      </c>
      <c r="K1609" t="s">
        <v>4342</v>
      </c>
      <c r="L1609" t="s">
        <v>3396</v>
      </c>
      <c r="M1609" t="s">
        <v>11381</v>
      </c>
      <c r="N1609" t="s">
        <v>11391</v>
      </c>
      <c r="O1609" t="s">
        <v>9836</v>
      </c>
      <c r="P1609" t="s">
        <v>9821</v>
      </c>
      <c r="Q1609">
        <v>12</v>
      </c>
      <c r="R1609" t="s">
        <v>3397</v>
      </c>
      <c r="S1609" t="s">
        <v>6552</v>
      </c>
      <c r="U1609" t="s">
        <v>5962</v>
      </c>
      <c r="V1609" t="s">
        <v>5963</v>
      </c>
      <c r="W1609" t="s">
        <v>5951</v>
      </c>
      <c r="X1609" t="s">
        <v>5951</v>
      </c>
      <c r="Y1609" t="s">
        <v>5964</v>
      </c>
      <c r="Z1609" t="s">
        <v>5965</v>
      </c>
      <c r="AA1609" t="s">
        <v>6553</v>
      </c>
      <c r="AB1609" t="s">
        <v>6555</v>
      </c>
      <c r="AC1609" t="s">
        <v>4345</v>
      </c>
      <c r="AE1609" t="s">
        <v>3393</v>
      </c>
      <c r="AK1609" t="s">
        <v>3394</v>
      </c>
      <c r="AL1609" t="s">
        <v>3394</v>
      </c>
      <c r="AM1609" t="s">
        <v>3394</v>
      </c>
      <c r="AN1609" t="s">
        <v>3394</v>
      </c>
      <c r="AO1609" t="s">
        <v>3394</v>
      </c>
      <c r="AP1609" t="s">
        <v>3394</v>
      </c>
      <c r="AQ1609" t="s">
        <v>3394</v>
      </c>
      <c r="AR1609" t="s">
        <v>3394</v>
      </c>
      <c r="AS1609" t="s">
        <v>3394</v>
      </c>
      <c r="AT1609" t="s">
        <v>3394</v>
      </c>
      <c r="AU1609" t="s">
        <v>3394</v>
      </c>
      <c r="AV1609" t="s">
        <v>3394</v>
      </c>
      <c r="AW1609" t="s">
        <v>3394</v>
      </c>
      <c r="AX1609" t="s">
        <v>3394</v>
      </c>
      <c r="AZ1609" t="s">
        <v>3394</v>
      </c>
    </row>
    <row r="1610" spans="1:52" x14ac:dyDescent="0.3">
      <c r="A1610" s="1" t="s">
        <v>454</v>
      </c>
      <c r="B1610" t="s">
        <v>10773</v>
      </c>
      <c r="C1610" t="s">
        <v>492</v>
      </c>
      <c r="D1610" t="s">
        <v>69</v>
      </c>
      <c r="E1610" t="s">
        <v>455</v>
      </c>
      <c r="F1610" t="s">
        <v>3393</v>
      </c>
      <c r="G1610" t="s">
        <v>3394</v>
      </c>
      <c r="H1610" t="s">
        <v>3393</v>
      </c>
      <c r="I1610" t="s">
        <v>10774</v>
      </c>
      <c r="J1610" t="s">
        <v>3395</v>
      </c>
      <c r="K1610" t="s">
        <v>4195</v>
      </c>
      <c r="L1610" t="s">
        <v>3965</v>
      </c>
      <c r="M1610" t="s">
        <v>69</v>
      </c>
      <c r="N1610" t="s">
        <v>69</v>
      </c>
      <c r="O1610" t="s">
        <v>9836</v>
      </c>
      <c r="P1610" t="s">
        <v>9821</v>
      </c>
      <c r="Q1610">
        <v>1</v>
      </c>
      <c r="R1610" t="s">
        <v>3397</v>
      </c>
      <c r="S1610" t="s">
        <v>6968</v>
      </c>
      <c r="U1610" t="s">
        <v>6969</v>
      </c>
      <c r="V1610" t="s">
        <v>6970</v>
      </c>
      <c r="W1610" t="s">
        <v>6200</v>
      </c>
      <c r="X1610" t="s">
        <v>6971</v>
      </c>
      <c r="Y1610" t="s">
        <v>6603</v>
      </c>
      <c r="Z1610" t="s">
        <v>6149</v>
      </c>
      <c r="AA1610" t="s">
        <v>6972</v>
      </c>
      <c r="AB1610" t="s">
        <v>5951</v>
      </c>
      <c r="AC1610" t="s">
        <v>4345</v>
      </c>
      <c r="AE1610" t="s">
        <v>3394</v>
      </c>
      <c r="AK1610" t="s">
        <v>3394</v>
      </c>
      <c r="AM1610" t="s">
        <v>3394</v>
      </c>
      <c r="AN1610" t="s">
        <v>3394</v>
      </c>
      <c r="AO1610" t="s">
        <v>3394</v>
      </c>
      <c r="AP1610" t="s">
        <v>3394</v>
      </c>
      <c r="AQ1610" t="s">
        <v>3394</v>
      </c>
      <c r="AR1610" t="s">
        <v>3394</v>
      </c>
      <c r="AS1610" t="s">
        <v>3394</v>
      </c>
      <c r="AT1610" t="s">
        <v>3394</v>
      </c>
      <c r="AU1610" t="s">
        <v>3394</v>
      </c>
      <c r="AV1610" t="s">
        <v>3394</v>
      </c>
      <c r="AW1610" t="s">
        <v>3394</v>
      </c>
      <c r="AX1610" t="s">
        <v>3394</v>
      </c>
      <c r="AZ1610" t="s">
        <v>3393</v>
      </c>
    </row>
    <row r="1611" spans="1:52" x14ac:dyDescent="0.3">
      <c r="A1611" s="1" t="s">
        <v>1933</v>
      </c>
      <c r="B1611" t="s">
        <v>10767</v>
      </c>
      <c r="C1611" t="s">
        <v>616</v>
      </c>
      <c r="D1611" t="s">
        <v>4191</v>
      </c>
      <c r="E1611" t="s">
        <v>1934</v>
      </c>
      <c r="F1611" t="s">
        <v>3393</v>
      </c>
      <c r="G1611" t="s">
        <v>3394</v>
      </c>
      <c r="H1611" t="s">
        <v>3393</v>
      </c>
      <c r="I1611" t="s">
        <v>12054</v>
      </c>
      <c r="J1611" t="s">
        <v>3395</v>
      </c>
      <c r="K1611" t="s">
        <v>3394</v>
      </c>
      <c r="L1611" t="s">
        <v>3396</v>
      </c>
      <c r="M1611" t="s">
        <v>66</v>
      </c>
      <c r="N1611" t="s">
        <v>66</v>
      </c>
      <c r="O1611" t="s">
        <v>9836</v>
      </c>
      <c r="P1611" t="s">
        <v>9862</v>
      </c>
      <c r="Q1611">
        <v>25</v>
      </c>
      <c r="R1611" t="s">
        <v>3397</v>
      </c>
      <c r="S1611" t="s">
        <v>6721</v>
      </c>
      <c r="U1611" t="s">
        <v>6722</v>
      </c>
      <c r="V1611" t="s">
        <v>6723</v>
      </c>
      <c r="W1611" t="s">
        <v>5951</v>
      </c>
      <c r="X1611" t="s">
        <v>5951</v>
      </c>
      <c r="Y1611" t="s">
        <v>6724</v>
      </c>
      <c r="Z1611" t="s">
        <v>6724</v>
      </c>
      <c r="AA1611" t="s">
        <v>5951</v>
      </c>
      <c r="AB1611" t="s">
        <v>5951</v>
      </c>
      <c r="AC1611" t="s">
        <v>4345</v>
      </c>
      <c r="AE1611" t="s">
        <v>3394</v>
      </c>
      <c r="AK1611" t="s">
        <v>3394</v>
      </c>
      <c r="AL1611" t="s">
        <v>3394</v>
      </c>
      <c r="AM1611" t="s">
        <v>3394</v>
      </c>
      <c r="AN1611" t="s">
        <v>3394</v>
      </c>
      <c r="AO1611" t="s">
        <v>3394</v>
      </c>
      <c r="AP1611" t="s">
        <v>3394</v>
      </c>
      <c r="AQ1611" t="s">
        <v>3394</v>
      </c>
      <c r="AR1611" t="s">
        <v>3394</v>
      </c>
      <c r="AS1611" t="s">
        <v>3394</v>
      </c>
      <c r="AT1611" t="s">
        <v>3394</v>
      </c>
      <c r="AU1611" t="s">
        <v>3394</v>
      </c>
      <c r="AV1611" t="s">
        <v>3394</v>
      </c>
      <c r="AW1611" t="s">
        <v>3394</v>
      </c>
      <c r="AX1611" t="s">
        <v>3394</v>
      </c>
      <c r="AZ1611" t="s">
        <v>3393</v>
      </c>
    </row>
    <row r="1612" spans="1:52" x14ac:dyDescent="0.3">
      <c r="A1612" s="1" t="s">
        <v>2197</v>
      </c>
      <c r="B1612" t="s">
        <v>10779</v>
      </c>
      <c r="C1612" t="s">
        <v>1517</v>
      </c>
      <c r="D1612" t="s">
        <v>5908</v>
      </c>
      <c r="E1612" t="s">
        <v>2198</v>
      </c>
      <c r="F1612" t="s">
        <v>3393</v>
      </c>
      <c r="G1612" t="s">
        <v>3394</v>
      </c>
      <c r="H1612" t="s">
        <v>3393</v>
      </c>
      <c r="I1612" t="s">
        <v>7189</v>
      </c>
      <c r="J1612" t="s">
        <v>3395</v>
      </c>
      <c r="K1612" t="s">
        <v>3394</v>
      </c>
      <c r="L1612" t="s">
        <v>3396</v>
      </c>
      <c r="M1612" t="s">
        <v>9957</v>
      </c>
      <c r="N1612" t="s">
        <v>9957</v>
      </c>
      <c r="O1612" t="s">
        <v>9836</v>
      </c>
      <c r="P1612" t="s">
        <v>9862</v>
      </c>
      <c r="Q1612">
        <v>1</v>
      </c>
      <c r="R1612" t="s">
        <v>3397</v>
      </c>
      <c r="S1612" t="s">
        <v>7190</v>
      </c>
      <c r="U1612" t="s">
        <v>7191</v>
      </c>
      <c r="V1612" t="s">
        <v>7192</v>
      </c>
      <c r="W1612" t="s">
        <v>6035</v>
      </c>
      <c r="X1612" t="s">
        <v>6035</v>
      </c>
      <c r="Y1612" t="s">
        <v>7193</v>
      </c>
      <c r="Z1612" t="s">
        <v>7194</v>
      </c>
      <c r="AA1612" t="s">
        <v>6035</v>
      </c>
      <c r="AB1612" t="s">
        <v>6035</v>
      </c>
      <c r="AC1612" t="s">
        <v>4345</v>
      </c>
      <c r="AE1612" t="s">
        <v>3394</v>
      </c>
      <c r="AJ1612" t="s">
        <v>5731</v>
      </c>
      <c r="AK1612" t="s">
        <v>3394</v>
      </c>
      <c r="AL1612" t="s">
        <v>3394</v>
      </c>
      <c r="AM1612" t="s">
        <v>3394</v>
      </c>
      <c r="AN1612" t="s">
        <v>3394</v>
      </c>
      <c r="AO1612" t="s">
        <v>3394</v>
      </c>
      <c r="AP1612" t="s">
        <v>3394</v>
      </c>
      <c r="AQ1612" t="s">
        <v>3394</v>
      </c>
      <c r="AR1612" t="s">
        <v>3394</v>
      </c>
      <c r="AS1612" t="s">
        <v>3394</v>
      </c>
      <c r="AT1612" t="s">
        <v>3394</v>
      </c>
      <c r="AU1612" t="s">
        <v>3394</v>
      </c>
      <c r="AV1612" t="s">
        <v>3394</v>
      </c>
      <c r="AW1612" t="s">
        <v>3394</v>
      </c>
      <c r="AX1612" t="s">
        <v>3394</v>
      </c>
      <c r="AZ1612" t="s">
        <v>3393</v>
      </c>
    </row>
    <row r="1613" spans="1:52" x14ac:dyDescent="0.3">
      <c r="A1613" s="1" t="s">
        <v>2203</v>
      </c>
      <c r="B1613" t="s">
        <v>9978</v>
      </c>
      <c r="C1613" t="s">
        <v>1517</v>
      </c>
      <c r="D1613" t="s">
        <v>5908</v>
      </c>
      <c r="E1613" t="s">
        <v>2204</v>
      </c>
      <c r="F1613" t="s">
        <v>3393</v>
      </c>
      <c r="G1613" t="s">
        <v>3394</v>
      </c>
      <c r="H1613" t="s">
        <v>3393</v>
      </c>
      <c r="I1613" t="s">
        <v>10184</v>
      </c>
      <c r="J1613" t="s">
        <v>3395</v>
      </c>
      <c r="K1613" t="s">
        <v>3394</v>
      </c>
      <c r="L1613" t="s">
        <v>3396</v>
      </c>
      <c r="M1613" t="s">
        <v>9957</v>
      </c>
      <c r="N1613" t="s">
        <v>9957</v>
      </c>
      <c r="O1613" t="s">
        <v>9836</v>
      </c>
      <c r="P1613" t="s">
        <v>9862</v>
      </c>
      <c r="Q1613">
        <v>1</v>
      </c>
      <c r="R1613" t="s">
        <v>3397</v>
      </c>
      <c r="S1613" t="s">
        <v>6795</v>
      </c>
      <c r="AC1613" t="s">
        <v>4345</v>
      </c>
      <c r="AE1613" t="s">
        <v>3394</v>
      </c>
      <c r="AJ1613" t="s">
        <v>5731</v>
      </c>
      <c r="AK1613" t="s">
        <v>3394</v>
      </c>
      <c r="AL1613" t="s">
        <v>3394</v>
      </c>
      <c r="AM1613" t="s">
        <v>3394</v>
      </c>
      <c r="AN1613" t="s">
        <v>3394</v>
      </c>
      <c r="AO1613" t="s">
        <v>3394</v>
      </c>
      <c r="AP1613" t="s">
        <v>3394</v>
      </c>
      <c r="AQ1613" t="s">
        <v>3394</v>
      </c>
      <c r="AR1613" t="s">
        <v>3394</v>
      </c>
      <c r="AS1613" t="s">
        <v>3394</v>
      </c>
      <c r="AT1613" t="s">
        <v>3394</v>
      </c>
      <c r="AU1613" t="s">
        <v>3394</v>
      </c>
      <c r="AV1613" t="s">
        <v>3394</v>
      </c>
      <c r="AW1613" t="s">
        <v>3394</v>
      </c>
      <c r="AX1613" t="s">
        <v>3394</v>
      </c>
      <c r="AZ1613" t="s">
        <v>3393</v>
      </c>
    </row>
    <row r="1614" spans="1:52" x14ac:dyDescent="0.3">
      <c r="A1614" s="1" t="s">
        <v>2593</v>
      </c>
      <c r="B1614" t="s">
        <v>9979</v>
      </c>
      <c r="C1614" t="s">
        <v>1517</v>
      </c>
      <c r="D1614" t="s">
        <v>5908</v>
      </c>
      <c r="E1614" t="s">
        <v>2594</v>
      </c>
      <c r="F1614" t="s">
        <v>3393</v>
      </c>
      <c r="G1614" t="s">
        <v>3394</v>
      </c>
      <c r="H1614" t="s">
        <v>3393</v>
      </c>
      <c r="I1614" t="s">
        <v>7207</v>
      </c>
      <c r="J1614" t="s">
        <v>3395</v>
      </c>
      <c r="K1614" t="s">
        <v>3394</v>
      </c>
      <c r="L1614" t="s">
        <v>3396</v>
      </c>
      <c r="M1614" t="s">
        <v>9957</v>
      </c>
      <c r="N1614" t="s">
        <v>9957</v>
      </c>
      <c r="O1614" t="s">
        <v>9836</v>
      </c>
      <c r="P1614" t="s">
        <v>9837</v>
      </c>
      <c r="Q1614">
        <v>1</v>
      </c>
      <c r="R1614" t="s">
        <v>3397</v>
      </c>
      <c r="S1614" t="s">
        <v>7208</v>
      </c>
      <c r="U1614" t="s">
        <v>7209</v>
      </c>
      <c r="V1614" t="s">
        <v>7210</v>
      </c>
      <c r="W1614" t="s">
        <v>7211</v>
      </c>
      <c r="X1614" t="s">
        <v>7212</v>
      </c>
      <c r="Y1614" t="s">
        <v>6630</v>
      </c>
      <c r="Z1614" t="s">
        <v>6630</v>
      </c>
      <c r="AA1614" t="s">
        <v>6035</v>
      </c>
      <c r="AB1614" t="s">
        <v>6630</v>
      </c>
      <c r="AC1614" t="s">
        <v>4345</v>
      </c>
      <c r="AE1614" t="s">
        <v>3394</v>
      </c>
      <c r="AJ1614" t="s">
        <v>5731</v>
      </c>
      <c r="AK1614" t="s">
        <v>3394</v>
      </c>
      <c r="AL1614" t="s">
        <v>3394</v>
      </c>
      <c r="AM1614" t="s">
        <v>3394</v>
      </c>
      <c r="AN1614" t="s">
        <v>3394</v>
      </c>
      <c r="AO1614" t="s">
        <v>3394</v>
      </c>
      <c r="AP1614" t="s">
        <v>3394</v>
      </c>
      <c r="AQ1614" t="s">
        <v>3394</v>
      </c>
      <c r="AR1614" t="s">
        <v>3394</v>
      </c>
      <c r="AS1614" t="s">
        <v>3394</v>
      </c>
      <c r="AT1614" t="s">
        <v>3394</v>
      </c>
      <c r="AU1614" t="s">
        <v>3394</v>
      </c>
      <c r="AV1614" t="s">
        <v>3394</v>
      </c>
      <c r="AW1614" t="s">
        <v>3394</v>
      </c>
      <c r="AX1614" t="s">
        <v>3394</v>
      </c>
      <c r="AZ1614" t="s">
        <v>3393</v>
      </c>
    </row>
    <row r="1615" spans="1:52" x14ac:dyDescent="0.3">
      <c r="A1615" s="1" t="s">
        <v>451</v>
      </c>
      <c r="B1615" t="s">
        <v>452</v>
      </c>
      <c r="C1615" t="s">
        <v>4983</v>
      </c>
      <c r="D1615" t="s">
        <v>62</v>
      </c>
      <c r="E1615" t="s">
        <v>453</v>
      </c>
      <c r="F1615" t="s">
        <v>3394</v>
      </c>
      <c r="G1615" t="s">
        <v>3394</v>
      </c>
      <c r="H1615" t="s">
        <v>3393</v>
      </c>
      <c r="I1615" t="s">
        <v>6958</v>
      </c>
      <c r="J1615" t="s">
        <v>3395</v>
      </c>
      <c r="K1615" t="s">
        <v>3394</v>
      </c>
      <c r="L1615" t="s">
        <v>3965</v>
      </c>
      <c r="M1615" t="s">
        <v>9820</v>
      </c>
      <c r="N1615" t="s">
        <v>9820</v>
      </c>
      <c r="O1615" t="s">
        <v>9820</v>
      </c>
      <c r="P1615" t="s">
        <v>9821</v>
      </c>
      <c r="Q1615">
        <v>1</v>
      </c>
      <c r="R1615" t="s">
        <v>5829</v>
      </c>
      <c r="S1615" t="s">
        <v>6959</v>
      </c>
      <c r="U1615" t="s">
        <v>6145</v>
      </c>
      <c r="V1615" t="s">
        <v>5954</v>
      </c>
      <c r="W1615" t="s">
        <v>6146</v>
      </c>
      <c r="X1615" t="s">
        <v>6147</v>
      </c>
      <c r="Y1615" t="s">
        <v>6148</v>
      </c>
      <c r="Z1615" t="s">
        <v>6149</v>
      </c>
      <c r="AA1615" t="s">
        <v>6150</v>
      </c>
      <c r="AB1615" t="s">
        <v>5951</v>
      </c>
      <c r="AC1615" t="s">
        <v>4345</v>
      </c>
      <c r="AE1615" t="s">
        <v>3394</v>
      </c>
      <c r="AJ1615" t="s">
        <v>4484</v>
      </c>
      <c r="AK1615" t="s">
        <v>3394</v>
      </c>
      <c r="AM1615" t="s">
        <v>3394</v>
      </c>
      <c r="AN1615" t="s">
        <v>3394</v>
      </c>
      <c r="AO1615" t="s">
        <v>3394</v>
      </c>
      <c r="AP1615" t="s">
        <v>3394</v>
      </c>
      <c r="AQ1615" t="s">
        <v>3394</v>
      </c>
      <c r="AR1615" t="s">
        <v>3394</v>
      </c>
      <c r="AS1615" t="s">
        <v>3394</v>
      </c>
      <c r="AT1615" t="s">
        <v>3394</v>
      </c>
      <c r="AU1615" t="s">
        <v>3394</v>
      </c>
      <c r="AV1615" t="s">
        <v>3394</v>
      </c>
      <c r="AW1615" t="s">
        <v>3394</v>
      </c>
      <c r="AX1615" t="s">
        <v>3394</v>
      </c>
      <c r="AZ1615" t="s">
        <v>3394</v>
      </c>
    </row>
    <row r="1616" spans="1:52" x14ac:dyDescent="0.3">
      <c r="A1616" s="1" t="s">
        <v>1935</v>
      </c>
      <c r="B1616" t="s">
        <v>9974</v>
      </c>
      <c r="C1616" t="s">
        <v>616</v>
      </c>
      <c r="D1616" t="s">
        <v>4191</v>
      </c>
      <c r="E1616" t="s">
        <v>1936</v>
      </c>
      <c r="F1616" t="s">
        <v>3393</v>
      </c>
      <c r="G1616" t="s">
        <v>3394</v>
      </c>
      <c r="H1616" t="s">
        <v>3393</v>
      </c>
      <c r="I1616" t="s">
        <v>9853</v>
      </c>
      <c r="J1616" t="s">
        <v>3395</v>
      </c>
      <c r="K1616" t="s">
        <v>3394</v>
      </c>
      <c r="L1616" t="s">
        <v>4448</v>
      </c>
      <c r="M1616" t="s">
        <v>66</v>
      </c>
      <c r="N1616" t="s">
        <v>66</v>
      </c>
      <c r="O1616" t="s">
        <v>9836</v>
      </c>
      <c r="P1616" t="s">
        <v>9862</v>
      </c>
      <c r="Q1616">
        <v>25</v>
      </c>
      <c r="R1616" t="s">
        <v>3397</v>
      </c>
      <c r="S1616" t="s">
        <v>6725</v>
      </c>
      <c r="U1616" t="s">
        <v>6726</v>
      </c>
      <c r="V1616" t="s">
        <v>6727</v>
      </c>
      <c r="W1616" t="s">
        <v>6032</v>
      </c>
      <c r="X1616" t="s">
        <v>6728</v>
      </c>
      <c r="Y1616" t="s">
        <v>6025</v>
      </c>
      <c r="Z1616" t="s">
        <v>6729</v>
      </c>
      <c r="AA1616" t="s">
        <v>6730</v>
      </c>
      <c r="AB1616" t="s">
        <v>6731</v>
      </c>
      <c r="AC1616" t="s">
        <v>4345</v>
      </c>
      <c r="AE1616" t="s">
        <v>3394</v>
      </c>
      <c r="AJ1616" t="s">
        <v>4484</v>
      </c>
      <c r="AK1616" t="s">
        <v>3394</v>
      </c>
      <c r="AL1616" t="s">
        <v>3394</v>
      </c>
      <c r="AM1616" t="s">
        <v>3394</v>
      </c>
      <c r="AN1616" t="s">
        <v>3394</v>
      </c>
      <c r="AO1616" t="s">
        <v>3394</v>
      </c>
      <c r="AP1616" t="s">
        <v>3394</v>
      </c>
      <c r="AQ1616" t="s">
        <v>3394</v>
      </c>
      <c r="AR1616" t="s">
        <v>3394</v>
      </c>
      <c r="AS1616" t="s">
        <v>3394</v>
      </c>
      <c r="AT1616" t="s">
        <v>3394</v>
      </c>
      <c r="AU1616" t="s">
        <v>3394</v>
      </c>
      <c r="AV1616" t="s">
        <v>3394</v>
      </c>
      <c r="AW1616" t="s">
        <v>3394</v>
      </c>
      <c r="AX1616" t="s">
        <v>3394</v>
      </c>
      <c r="AZ1616" t="s">
        <v>3394</v>
      </c>
    </row>
    <row r="1617" spans="1:52" x14ac:dyDescent="0.3">
      <c r="A1617" s="1" t="s">
        <v>1970</v>
      </c>
      <c r="B1617" t="s">
        <v>9724</v>
      </c>
      <c r="C1617" t="s">
        <v>616</v>
      </c>
      <c r="D1617" t="s">
        <v>4191</v>
      </c>
      <c r="E1617" t="s">
        <v>1971</v>
      </c>
      <c r="F1617" t="s">
        <v>3393</v>
      </c>
      <c r="G1617" t="s">
        <v>3394</v>
      </c>
      <c r="H1617" t="s">
        <v>3393</v>
      </c>
      <c r="I1617" t="s">
        <v>11612</v>
      </c>
      <c r="J1617" t="s">
        <v>3395</v>
      </c>
      <c r="K1617" t="s">
        <v>3394</v>
      </c>
      <c r="L1617" t="s">
        <v>4448</v>
      </c>
      <c r="M1617" t="s">
        <v>66</v>
      </c>
      <c r="N1617" t="s">
        <v>66</v>
      </c>
      <c r="O1617" t="s">
        <v>9836</v>
      </c>
      <c r="P1617" t="s">
        <v>9821</v>
      </c>
      <c r="Q1617">
        <v>25</v>
      </c>
      <c r="R1617" t="s">
        <v>3397</v>
      </c>
      <c r="S1617" t="s">
        <v>6732</v>
      </c>
      <c r="U1617" t="s">
        <v>6733</v>
      </c>
      <c r="V1617" t="s">
        <v>6137</v>
      </c>
      <c r="W1617" t="s">
        <v>6734</v>
      </c>
      <c r="X1617" t="s">
        <v>6735</v>
      </c>
      <c r="Y1617" t="s">
        <v>6112</v>
      </c>
      <c r="Z1617" t="s">
        <v>6736</v>
      </c>
      <c r="AA1617" t="s">
        <v>6141</v>
      </c>
      <c r="AB1617" t="s">
        <v>6737</v>
      </c>
      <c r="AC1617" t="s">
        <v>4345</v>
      </c>
      <c r="AE1617" t="s">
        <v>3394</v>
      </c>
      <c r="AJ1617" t="s">
        <v>4484</v>
      </c>
      <c r="AK1617" t="s">
        <v>3394</v>
      </c>
      <c r="AL1617" t="s">
        <v>3394</v>
      </c>
      <c r="AM1617" t="s">
        <v>3394</v>
      </c>
      <c r="AN1617" t="s">
        <v>3394</v>
      </c>
      <c r="AO1617" t="s">
        <v>3394</v>
      </c>
      <c r="AP1617" t="s">
        <v>3394</v>
      </c>
      <c r="AQ1617" t="s">
        <v>3394</v>
      </c>
      <c r="AR1617" t="s">
        <v>3394</v>
      </c>
      <c r="AS1617" t="s">
        <v>3394</v>
      </c>
      <c r="AT1617" t="s">
        <v>3394</v>
      </c>
      <c r="AU1617" t="s">
        <v>3394</v>
      </c>
      <c r="AV1617" t="s">
        <v>3394</v>
      </c>
      <c r="AW1617" t="s">
        <v>3394</v>
      </c>
      <c r="AX1617" t="s">
        <v>3394</v>
      </c>
      <c r="AZ1617" t="s">
        <v>3394</v>
      </c>
    </row>
    <row r="1618" spans="1:52" x14ac:dyDescent="0.3">
      <c r="A1618" s="1" t="s">
        <v>1976</v>
      </c>
      <c r="B1618" t="s">
        <v>9975</v>
      </c>
      <c r="C1618" t="s">
        <v>616</v>
      </c>
      <c r="D1618" t="s">
        <v>4191</v>
      </c>
      <c r="E1618" t="s">
        <v>1977</v>
      </c>
      <c r="F1618" t="s">
        <v>3393</v>
      </c>
      <c r="G1618" t="s">
        <v>3394</v>
      </c>
      <c r="H1618" t="s">
        <v>3393</v>
      </c>
      <c r="I1618" t="s">
        <v>11613</v>
      </c>
      <c r="J1618" t="s">
        <v>3395</v>
      </c>
      <c r="K1618" t="s">
        <v>3394</v>
      </c>
      <c r="L1618" t="s">
        <v>4448</v>
      </c>
      <c r="M1618" t="s">
        <v>66</v>
      </c>
      <c r="N1618" t="s">
        <v>66</v>
      </c>
      <c r="O1618" t="s">
        <v>9836</v>
      </c>
      <c r="P1618" t="s">
        <v>9862</v>
      </c>
      <c r="Q1618">
        <v>10</v>
      </c>
      <c r="R1618" t="s">
        <v>3397</v>
      </c>
      <c r="S1618" t="s">
        <v>6427</v>
      </c>
      <c r="U1618" t="s">
        <v>6738</v>
      </c>
      <c r="V1618" t="s">
        <v>6429</v>
      </c>
      <c r="W1618" t="s">
        <v>6739</v>
      </c>
      <c r="X1618" t="s">
        <v>6740</v>
      </c>
      <c r="Y1618" t="s">
        <v>6741</v>
      </c>
      <c r="Z1618" t="s">
        <v>6742</v>
      </c>
      <c r="AA1618" t="s">
        <v>6743</v>
      </c>
      <c r="AB1618" t="s">
        <v>6744</v>
      </c>
      <c r="AC1618" t="s">
        <v>4345</v>
      </c>
      <c r="AE1618" t="s">
        <v>3394</v>
      </c>
      <c r="AJ1618" t="s">
        <v>4484</v>
      </c>
      <c r="AK1618" t="s">
        <v>3394</v>
      </c>
      <c r="AL1618" t="s">
        <v>3394</v>
      </c>
      <c r="AM1618" t="s">
        <v>3394</v>
      </c>
      <c r="AN1618" t="s">
        <v>3394</v>
      </c>
      <c r="AO1618" t="s">
        <v>3394</v>
      </c>
      <c r="AP1618" t="s">
        <v>3394</v>
      </c>
      <c r="AQ1618" t="s">
        <v>3394</v>
      </c>
      <c r="AR1618" t="s">
        <v>4195</v>
      </c>
      <c r="AS1618" t="s">
        <v>3394</v>
      </c>
      <c r="AT1618" t="s">
        <v>3394</v>
      </c>
      <c r="AU1618" t="s">
        <v>3394</v>
      </c>
      <c r="AV1618" t="s">
        <v>3394</v>
      </c>
      <c r="AW1618" t="s">
        <v>3394</v>
      </c>
      <c r="AX1618" t="s">
        <v>3394</v>
      </c>
      <c r="AZ1618" t="s">
        <v>3394</v>
      </c>
    </row>
    <row r="1619" spans="1:52" x14ac:dyDescent="0.3">
      <c r="A1619" s="1" t="s">
        <v>2437</v>
      </c>
      <c r="B1619" t="s">
        <v>2438</v>
      </c>
      <c r="C1619" t="s">
        <v>683</v>
      </c>
      <c r="D1619" t="s">
        <v>74</v>
      </c>
      <c r="E1619" t="s">
        <v>2439</v>
      </c>
      <c r="F1619" t="s">
        <v>3393</v>
      </c>
      <c r="G1619" t="s">
        <v>3393</v>
      </c>
      <c r="H1619" t="s">
        <v>3393</v>
      </c>
      <c r="I1619" t="s">
        <v>10768</v>
      </c>
      <c r="J1619" t="s">
        <v>3395</v>
      </c>
      <c r="K1619" t="s">
        <v>4342</v>
      </c>
      <c r="L1619" t="s">
        <v>3965</v>
      </c>
      <c r="M1619" t="s">
        <v>11362</v>
      </c>
      <c r="N1619" t="s">
        <v>11416</v>
      </c>
      <c r="O1619" t="s">
        <v>9836</v>
      </c>
      <c r="P1619" t="s">
        <v>9821</v>
      </c>
      <c r="Q1619">
        <v>12</v>
      </c>
      <c r="R1619" t="s">
        <v>3397</v>
      </c>
      <c r="S1619" t="s">
        <v>6785</v>
      </c>
      <c r="U1619" t="s">
        <v>6786</v>
      </c>
      <c r="V1619" t="s">
        <v>6787</v>
      </c>
      <c r="W1619" t="s">
        <v>6084</v>
      </c>
      <c r="X1619" t="s">
        <v>6084</v>
      </c>
      <c r="Y1619" t="s">
        <v>6788</v>
      </c>
      <c r="Z1619" t="s">
        <v>6789</v>
      </c>
      <c r="AA1619" t="s">
        <v>6790</v>
      </c>
      <c r="AB1619" t="s">
        <v>6791</v>
      </c>
      <c r="AC1619" t="s">
        <v>4345</v>
      </c>
      <c r="AE1619" t="s">
        <v>3394</v>
      </c>
      <c r="AJ1619" t="s">
        <v>3234</v>
      </c>
      <c r="AK1619" t="s">
        <v>3394</v>
      </c>
      <c r="AL1619" t="s">
        <v>3394</v>
      </c>
      <c r="AM1619" t="s">
        <v>3394</v>
      </c>
      <c r="AN1619" t="s">
        <v>3394</v>
      </c>
      <c r="AO1619" t="s">
        <v>3394</v>
      </c>
      <c r="AP1619" t="s">
        <v>3394</v>
      </c>
      <c r="AQ1619" t="s">
        <v>3394</v>
      </c>
      <c r="AR1619" t="s">
        <v>3394</v>
      </c>
      <c r="AS1619" t="s">
        <v>3394</v>
      </c>
      <c r="AT1619" t="s">
        <v>3394</v>
      </c>
      <c r="AU1619" t="s">
        <v>3394</v>
      </c>
      <c r="AV1619" t="s">
        <v>3394</v>
      </c>
      <c r="AW1619" t="s">
        <v>3394</v>
      </c>
      <c r="AX1619" t="s">
        <v>3394</v>
      </c>
      <c r="AZ1619" t="s">
        <v>3394</v>
      </c>
    </row>
    <row r="1620" spans="1:52" x14ac:dyDescent="0.3">
      <c r="A1620" s="1" t="s">
        <v>3087</v>
      </c>
      <c r="B1620" t="s">
        <v>9976</v>
      </c>
      <c r="C1620" t="s">
        <v>616</v>
      </c>
      <c r="D1620" t="s">
        <v>4191</v>
      </c>
      <c r="E1620" t="s">
        <v>3088</v>
      </c>
      <c r="F1620" t="s">
        <v>3393</v>
      </c>
      <c r="G1620" t="s">
        <v>3394</v>
      </c>
      <c r="H1620" t="s">
        <v>3393</v>
      </c>
      <c r="I1620" t="s">
        <v>12055</v>
      </c>
      <c r="J1620" t="s">
        <v>3395</v>
      </c>
      <c r="K1620" t="s">
        <v>3394</v>
      </c>
      <c r="L1620" t="s">
        <v>4448</v>
      </c>
      <c r="M1620" t="s">
        <v>66</v>
      </c>
      <c r="N1620" t="s">
        <v>66</v>
      </c>
      <c r="O1620" t="s">
        <v>9836</v>
      </c>
      <c r="P1620" t="s">
        <v>9862</v>
      </c>
      <c r="Q1620">
        <v>10</v>
      </c>
      <c r="R1620" t="s">
        <v>3397</v>
      </c>
      <c r="S1620" t="s">
        <v>6810</v>
      </c>
      <c r="U1620" t="s">
        <v>6811</v>
      </c>
      <c r="V1620" t="s">
        <v>6812</v>
      </c>
      <c r="W1620" t="s">
        <v>6813</v>
      </c>
      <c r="X1620" t="s">
        <v>6814</v>
      </c>
      <c r="Y1620" t="s">
        <v>6815</v>
      </c>
      <c r="Z1620" t="s">
        <v>6816</v>
      </c>
      <c r="AA1620" t="s">
        <v>6817</v>
      </c>
      <c r="AB1620" t="s">
        <v>6630</v>
      </c>
      <c r="AC1620" t="s">
        <v>4345</v>
      </c>
      <c r="AE1620" t="s">
        <v>3394</v>
      </c>
      <c r="AJ1620" t="s">
        <v>4484</v>
      </c>
      <c r="AK1620" t="s">
        <v>3394</v>
      </c>
      <c r="AL1620" t="s">
        <v>3394</v>
      </c>
      <c r="AM1620" t="s">
        <v>3394</v>
      </c>
      <c r="AN1620" t="s">
        <v>3394</v>
      </c>
      <c r="AO1620" t="s">
        <v>3394</v>
      </c>
      <c r="AP1620" t="s">
        <v>3394</v>
      </c>
      <c r="AQ1620" t="s">
        <v>3394</v>
      </c>
      <c r="AR1620" t="s">
        <v>3394</v>
      </c>
      <c r="AS1620" t="s">
        <v>3394</v>
      </c>
      <c r="AT1620" t="s">
        <v>3394</v>
      </c>
      <c r="AU1620" t="s">
        <v>3394</v>
      </c>
      <c r="AV1620" t="s">
        <v>4195</v>
      </c>
      <c r="AW1620" t="s">
        <v>3394</v>
      </c>
      <c r="AX1620" t="s">
        <v>3394</v>
      </c>
      <c r="AZ1620" t="s">
        <v>3394</v>
      </c>
    </row>
    <row r="1621" spans="1:52" x14ac:dyDescent="0.3">
      <c r="A1621" s="1" t="s">
        <v>7541</v>
      </c>
      <c r="B1621" t="s">
        <v>11660</v>
      </c>
      <c r="C1621" t="s">
        <v>616</v>
      </c>
      <c r="D1621" t="s">
        <v>4191</v>
      </c>
      <c r="F1621" t="s">
        <v>3393</v>
      </c>
      <c r="G1621" t="s">
        <v>3394</v>
      </c>
      <c r="H1621" t="s">
        <v>3393</v>
      </c>
      <c r="I1621" t="s">
        <v>4766</v>
      </c>
      <c r="J1621" t="s">
        <v>3395</v>
      </c>
      <c r="K1621" t="s">
        <v>3394</v>
      </c>
      <c r="L1621" t="s">
        <v>4448</v>
      </c>
      <c r="M1621" t="s">
        <v>11309</v>
      </c>
      <c r="N1621" t="s">
        <v>11310</v>
      </c>
      <c r="O1621" t="s">
        <v>9820</v>
      </c>
      <c r="P1621" t="s">
        <v>9821</v>
      </c>
      <c r="Q1621">
        <v>1</v>
      </c>
      <c r="R1621" t="s">
        <v>3397</v>
      </c>
      <c r="S1621" t="s">
        <v>7542</v>
      </c>
      <c r="AC1621" t="s">
        <v>4345</v>
      </c>
      <c r="AE1621" t="s">
        <v>3394</v>
      </c>
      <c r="AK1621" t="s">
        <v>3394</v>
      </c>
      <c r="AM1621" t="s">
        <v>3394</v>
      </c>
      <c r="AN1621" t="s">
        <v>3394</v>
      </c>
      <c r="AO1621" t="s">
        <v>3394</v>
      </c>
      <c r="AP1621" t="s">
        <v>3394</v>
      </c>
      <c r="AQ1621" t="s">
        <v>3394</v>
      </c>
      <c r="AR1621" t="s">
        <v>3394</v>
      </c>
      <c r="AS1621" t="s">
        <v>3394</v>
      </c>
      <c r="AT1621" t="s">
        <v>3394</v>
      </c>
      <c r="AU1621" t="s">
        <v>3394</v>
      </c>
      <c r="AV1621" t="s">
        <v>3394</v>
      </c>
      <c r="AW1621" t="s">
        <v>3394</v>
      </c>
      <c r="AX1621" t="s">
        <v>3394</v>
      </c>
      <c r="AZ1621" t="s">
        <v>3394</v>
      </c>
    </row>
    <row r="1622" spans="1:52" x14ac:dyDescent="0.3">
      <c r="A1622" s="1" t="s">
        <v>7556</v>
      </c>
      <c r="B1622" t="s">
        <v>7557</v>
      </c>
      <c r="C1622" t="s">
        <v>538</v>
      </c>
      <c r="D1622" t="s">
        <v>67</v>
      </c>
      <c r="F1622" t="s">
        <v>3393</v>
      </c>
      <c r="G1622" t="s">
        <v>3394</v>
      </c>
      <c r="H1622" t="s">
        <v>3393</v>
      </c>
      <c r="I1622" t="s">
        <v>7558</v>
      </c>
      <c r="J1622" t="s">
        <v>3395</v>
      </c>
      <c r="K1622" t="s">
        <v>3394</v>
      </c>
      <c r="L1622" t="s">
        <v>4448</v>
      </c>
      <c r="M1622" t="s">
        <v>9820</v>
      </c>
      <c r="N1622" t="s">
        <v>9820</v>
      </c>
      <c r="O1622" t="s">
        <v>9820</v>
      </c>
      <c r="P1622" t="s">
        <v>9821</v>
      </c>
      <c r="Q1622">
        <v>1</v>
      </c>
      <c r="R1622" t="s">
        <v>3397</v>
      </c>
      <c r="S1622" t="s">
        <v>7559</v>
      </c>
      <c r="AC1622" t="s">
        <v>4345</v>
      </c>
      <c r="AE1622" t="s">
        <v>3394</v>
      </c>
      <c r="AK1622" t="s">
        <v>3394</v>
      </c>
      <c r="AM1622" t="s">
        <v>3394</v>
      </c>
      <c r="AN1622" t="s">
        <v>3394</v>
      </c>
      <c r="AO1622" t="s">
        <v>3394</v>
      </c>
      <c r="AP1622" t="s">
        <v>3394</v>
      </c>
      <c r="AQ1622" t="s">
        <v>3394</v>
      </c>
      <c r="AR1622" t="s">
        <v>3394</v>
      </c>
      <c r="AS1622" t="s">
        <v>3394</v>
      </c>
      <c r="AT1622" t="s">
        <v>3394</v>
      </c>
      <c r="AU1622" t="s">
        <v>3394</v>
      </c>
      <c r="AV1622" t="s">
        <v>3394</v>
      </c>
      <c r="AW1622" t="s">
        <v>3394</v>
      </c>
      <c r="AX1622" t="s">
        <v>3394</v>
      </c>
      <c r="AZ1622" t="s">
        <v>3394</v>
      </c>
    </row>
    <row r="1623" spans="1:52" x14ac:dyDescent="0.3">
      <c r="A1623" s="1" t="s">
        <v>277</v>
      </c>
      <c r="B1623" t="s">
        <v>278</v>
      </c>
      <c r="C1623" t="s">
        <v>5816</v>
      </c>
      <c r="D1623" t="s">
        <v>5817</v>
      </c>
      <c r="E1623" t="s">
        <v>279</v>
      </c>
      <c r="F1623" t="s">
        <v>3393</v>
      </c>
      <c r="G1623" t="s">
        <v>3394</v>
      </c>
      <c r="H1623" t="s">
        <v>3393</v>
      </c>
      <c r="I1623" t="s">
        <v>6864</v>
      </c>
      <c r="J1623" t="s">
        <v>3395</v>
      </c>
      <c r="K1623" t="s">
        <v>3394</v>
      </c>
      <c r="L1623" t="s">
        <v>3396</v>
      </c>
      <c r="M1623" t="s">
        <v>9820</v>
      </c>
      <c r="N1623" t="s">
        <v>9820</v>
      </c>
      <c r="O1623" t="s">
        <v>9820</v>
      </c>
      <c r="P1623" t="s">
        <v>9821</v>
      </c>
      <c r="Q1623">
        <v>1</v>
      </c>
      <c r="R1623" t="s">
        <v>5629</v>
      </c>
      <c r="S1623" t="s">
        <v>6530</v>
      </c>
      <c r="U1623" t="s">
        <v>6531</v>
      </c>
      <c r="V1623" t="s">
        <v>6532</v>
      </c>
      <c r="W1623" t="s">
        <v>6533</v>
      </c>
      <c r="X1623" t="s">
        <v>6191</v>
      </c>
      <c r="Y1623" t="s">
        <v>6534</v>
      </c>
      <c r="Z1623" t="s">
        <v>6535</v>
      </c>
      <c r="AA1623" t="s">
        <v>6070</v>
      </c>
      <c r="AB1623" t="s">
        <v>6194</v>
      </c>
      <c r="AC1623" t="s">
        <v>4345</v>
      </c>
      <c r="AE1623" t="s">
        <v>3394</v>
      </c>
      <c r="AK1623" t="s">
        <v>4195</v>
      </c>
      <c r="AL1623" t="s">
        <v>3394</v>
      </c>
      <c r="AM1623" t="s">
        <v>3394</v>
      </c>
      <c r="AN1623" t="s">
        <v>3394</v>
      </c>
      <c r="AO1623" t="s">
        <v>4195</v>
      </c>
      <c r="AP1623" t="s">
        <v>4195</v>
      </c>
      <c r="AQ1623" t="s">
        <v>4195</v>
      </c>
      <c r="AR1623" t="s">
        <v>4195</v>
      </c>
      <c r="AS1623" t="s">
        <v>3394</v>
      </c>
      <c r="AT1623" t="s">
        <v>3394</v>
      </c>
      <c r="AU1623" t="s">
        <v>4195</v>
      </c>
      <c r="AV1623" t="s">
        <v>4195</v>
      </c>
      <c r="AW1623" t="s">
        <v>3394</v>
      </c>
      <c r="AX1623" t="s">
        <v>3394</v>
      </c>
      <c r="AZ1623" t="s">
        <v>3394</v>
      </c>
    </row>
    <row r="1624" spans="1:52" x14ac:dyDescent="0.3">
      <c r="A1624" s="1" t="s">
        <v>295</v>
      </c>
      <c r="B1624" t="s">
        <v>296</v>
      </c>
      <c r="C1624" t="s">
        <v>5816</v>
      </c>
      <c r="D1624" t="s">
        <v>5817</v>
      </c>
      <c r="E1624" t="s">
        <v>297</v>
      </c>
      <c r="F1624" t="s">
        <v>3393</v>
      </c>
      <c r="G1624" t="s">
        <v>3393</v>
      </c>
      <c r="H1624" t="s">
        <v>3393</v>
      </c>
      <c r="I1624" t="s">
        <v>6874</v>
      </c>
      <c r="J1624" t="s">
        <v>3395</v>
      </c>
      <c r="K1624" t="s">
        <v>3394</v>
      </c>
      <c r="L1624" t="s">
        <v>3396</v>
      </c>
      <c r="M1624" t="s">
        <v>9820</v>
      </c>
      <c r="N1624" t="s">
        <v>9820</v>
      </c>
      <c r="O1624" t="s">
        <v>9820</v>
      </c>
      <c r="P1624" t="s">
        <v>9821</v>
      </c>
      <c r="Q1624">
        <v>1</v>
      </c>
      <c r="R1624" t="s">
        <v>5629</v>
      </c>
      <c r="S1624" t="s">
        <v>6875</v>
      </c>
      <c r="U1624" t="s">
        <v>6876</v>
      </c>
      <c r="V1624" t="s">
        <v>6877</v>
      </c>
      <c r="W1624" t="s">
        <v>6878</v>
      </c>
      <c r="X1624" t="s">
        <v>6840</v>
      </c>
      <c r="Y1624" t="s">
        <v>6081</v>
      </c>
      <c r="Z1624" t="s">
        <v>6193</v>
      </c>
      <c r="AA1624" t="s">
        <v>6695</v>
      </c>
      <c r="AB1624" t="s">
        <v>6879</v>
      </c>
      <c r="AC1624" t="s">
        <v>4345</v>
      </c>
      <c r="AE1624" t="s">
        <v>3394</v>
      </c>
      <c r="AK1624" t="s">
        <v>4195</v>
      </c>
      <c r="AL1624" t="s">
        <v>3394</v>
      </c>
      <c r="AM1624" t="s">
        <v>4195</v>
      </c>
      <c r="AN1624" t="s">
        <v>3394</v>
      </c>
      <c r="AO1624" t="s">
        <v>4195</v>
      </c>
      <c r="AP1624" t="s">
        <v>4195</v>
      </c>
      <c r="AQ1624" t="s">
        <v>4195</v>
      </c>
      <c r="AR1624" t="s">
        <v>4195</v>
      </c>
      <c r="AS1624" t="s">
        <v>3394</v>
      </c>
      <c r="AT1624" t="s">
        <v>3394</v>
      </c>
      <c r="AU1624" t="s">
        <v>4195</v>
      </c>
      <c r="AV1624" t="s">
        <v>4195</v>
      </c>
      <c r="AW1624" t="s">
        <v>3394</v>
      </c>
      <c r="AX1624" t="s">
        <v>3394</v>
      </c>
      <c r="AZ1624" t="s">
        <v>3394</v>
      </c>
    </row>
    <row r="1625" spans="1:52" x14ac:dyDescent="0.3">
      <c r="A1625" s="1" t="s">
        <v>334</v>
      </c>
      <c r="B1625" t="s">
        <v>335</v>
      </c>
      <c r="C1625" t="s">
        <v>5816</v>
      </c>
      <c r="D1625" t="s">
        <v>5817</v>
      </c>
      <c r="E1625" t="s">
        <v>336</v>
      </c>
      <c r="F1625" t="s">
        <v>3393</v>
      </c>
      <c r="G1625" t="s">
        <v>3394</v>
      </c>
      <c r="H1625" t="s">
        <v>3393</v>
      </c>
      <c r="I1625" t="s">
        <v>6930</v>
      </c>
      <c r="J1625" t="s">
        <v>3395</v>
      </c>
      <c r="K1625" t="s">
        <v>3394</v>
      </c>
      <c r="L1625" t="s">
        <v>3396</v>
      </c>
      <c r="M1625" t="s">
        <v>9820</v>
      </c>
      <c r="N1625" t="s">
        <v>9820</v>
      </c>
      <c r="O1625" t="s">
        <v>9820</v>
      </c>
      <c r="P1625" t="s">
        <v>9821</v>
      </c>
      <c r="Q1625">
        <v>1</v>
      </c>
      <c r="R1625" t="s">
        <v>5629</v>
      </c>
      <c r="S1625" t="s">
        <v>6931</v>
      </c>
      <c r="U1625" t="s">
        <v>6932</v>
      </c>
      <c r="V1625" t="s">
        <v>6933</v>
      </c>
      <c r="W1625" t="s">
        <v>6808</v>
      </c>
      <c r="X1625" t="s">
        <v>6450</v>
      </c>
      <c r="Y1625" t="s">
        <v>6535</v>
      </c>
      <c r="Z1625" t="s">
        <v>6589</v>
      </c>
      <c r="AA1625" t="s">
        <v>6156</v>
      </c>
      <c r="AB1625" t="s">
        <v>6194</v>
      </c>
      <c r="AC1625" t="s">
        <v>4345</v>
      </c>
      <c r="AE1625" t="s">
        <v>3394</v>
      </c>
      <c r="AK1625" t="s">
        <v>4195</v>
      </c>
      <c r="AL1625" t="s">
        <v>3394</v>
      </c>
      <c r="AM1625" t="s">
        <v>3394</v>
      </c>
      <c r="AN1625" t="s">
        <v>3394</v>
      </c>
      <c r="AO1625" t="s">
        <v>4195</v>
      </c>
      <c r="AP1625" t="s">
        <v>3394</v>
      </c>
      <c r="AQ1625" t="s">
        <v>4195</v>
      </c>
      <c r="AR1625" t="s">
        <v>4195</v>
      </c>
      <c r="AS1625" t="s">
        <v>3394</v>
      </c>
      <c r="AT1625" t="s">
        <v>3394</v>
      </c>
      <c r="AU1625" t="s">
        <v>4195</v>
      </c>
      <c r="AV1625" t="s">
        <v>4195</v>
      </c>
      <c r="AW1625" t="s">
        <v>3394</v>
      </c>
      <c r="AX1625" t="s">
        <v>3394</v>
      </c>
      <c r="AZ1625" t="s">
        <v>3394</v>
      </c>
    </row>
    <row r="1626" spans="1:52" x14ac:dyDescent="0.3">
      <c r="A1626" s="1" t="s">
        <v>352</v>
      </c>
      <c r="B1626" t="s">
        <v>353</v>
      </c>
      <c r="C1626" t="s">
        <v>5816</v>
      </c>
      <c r="D1626" t="s">
        <v>5817</v>
      </c>
      <c r="E1626" t="s">
        <v>354</v>
      </c>
      <c r="F1626" t="s">
        <v>3393</v>
      </c>
      <c r="G1626" t="s">
        <v>3394</v>
      </c>
      <c r="H1626" t="s">
        <v>3393</v>
      </c>
      <c r="I1626" t="s">
        <v>6941</v>
      </c>
      <c r="J1626" t="s">
        <v>3395</v>
      </c>
      <c r="K1626" t="s">
        <v>3394</v>
      </c>
      <c r="L1626" t="s">
        <v>3396</v>
      </c>
      <c r="M1626" t="s">
        <v>9820</v>
      </c>
      <c r="N1626" t="s">
        <v>9820</v>
      </c>
      <c r="O1626" t="s">
        <v>9820</v>
      </c>
      <c r="P1626" t="s">
        <v>9821</v>
      </c>
      <c r="Q1626">
        <v>1</v>
      </c>
      <c r="R1626" t="s">
        <v>5629</v>
      </c>
      <c r="S1626" t="s">
        <v>6153</v>
      </c>
      <c r="U1626" t="s">
        <v>6154</v>
      </c>
      <c r="V1626" t="s">
        <v>6155</v>
      </c>
      <c r="W1626" t="s">
        <v>6156</v>
      </c>
      <c r="X1626" t="s">
        <v>6157</v>
      </c>
      <c r="Y1626" t="s">
        <v>6158</v>
      </c>
      <c r="Z1626" t="s">
        <v>6159</v>
      </c>
      <c r="AA1626" t="s">
        <v>6160</v>
      </c>
      <c r="AB1626" t="s">
        <v>6161</v>
      </c>
      <c r="AC1626" t="s">
        <v>4345</v>
      </c>
      <c r="AE1626" t="s">
        <v>3394</v>
      </c>
      <c r="AK1626" t="s">
        <v>4195</v>
      </c>
      <c r="AL1626" t="s">
        <v>3394</v>
      </c>
      <c r="AM1626" t="s">
        <v>4195</v>
      </c>
      <c r="AN1626" t="s">
        <v>3394</v>
      </c>
      <c r="AO1626" t="s">
        <v>4195</v>
      </c>
      <c r="AP1626" t="s">
        <v>4195</v>
      </c>
      <c r="AQ1626" t="s">
        <v>4195</v>
      </c>
      <c r="AR1626" t="s">
        <v>4195</v>
      </c>
      <c r="AS1626" t="s">
        <v>3394</v>
      </c>
      <c r="AT1626" t="s">
        <v>3394</v>
      </c>
      <c r="AU1626" t="s">
        <v>4195</v>
      </c>
      <c r="AV1626" t="s">
        <v>4195</v>
      </c>
      <c r="AW1626" t="s">
        <v>3394</v>
      </c>
      <c r="AX1626" t="s">
        <v>3394</v>
      </c>
      <c r="AZ1626" t="s">
        <v>3394</v>
      </c>
    </row>
    <row r="1627" spans="1:52" x14ac:dyDescent="0.3">
      <c r="A1627" s="1" t="s">
        <v>370</v>
      </c>
      <c r="B1627" t="s">
        <v>371</v>
      </c>
      <c r="C1627" t="s">
        <v>208</v>
      </c>
      <c r="D1627" t="s">
        <v>57</v>
      </c>
      <c r="E1627" t="s">
        <v>372</v>
      </c>
      <c r="F1627" t="s">
        <v>3394</v>
      </c>
      <c r="G1627" t="s">
        <v>3393</v>
      </c>
      <c r="H1627" t="s">
        <v>3393</v>
      </c>
      <c r="I1627" t="s">
        <v>10772</v>
      </c>
      <c r="J1627" t="s">
        <v>3395</v>
      </c>
      <c r="K1627" t="s">
        <v>3394</v>
      </c>
      <c r="L1627" t="s">
        <v>3396</v>
      </c>
      <c r="M1627" t="s">
        <v>9820</v>
      </c>
      <c r="N1627" t="s">
        <v>9820</v>
      </c>
      <c r="O1627" t="s">
        <v>9820</v>
      </c>
      <c r="P1627" t="s">
        <v>9821</v>
      </c>
      <c r="Q1627">
        <v>1</v>
      </c>
      <c r="R1627" t="s">
        <v>5633</v>
      </c>
      <c r="S1627" t="s">
        <v>6949</v>
      </c>
      <c r="U1627" t="s">
        <v>6950</v>
      </c>
      <c r="V1627" t="s">
        <v>6951</v>
      </c>
      <c r="W1627" t="s">
        <v>6200</v>
      </c>
      <c r="X1627" t="s">
        <v>5956</v>
      </c>
      <c r="Y1627" t="s">
        <v>6535</v>
      </c>
      <c r="Z1627" t="s">
        <v>6193</v>
      </c>
      <c r="AA1627" t="s">
        <v>6590</v>
      </c>
      <c r="AB1627" t="s">
        <v>6940</v>
      </c>
      <c r="AC1627" t="s">
        <v>4345</v>
      </c>
      <c r="AE1627" t="s">
        <v>3394</v>
      </c>
      <c r="AK1627" t="s">
        <v>4195</v>
      </c>
      <c r="AL1627" t="s">
        <v>3394</v>
      </c>
      <c r="AM1627" t="s">
        <v>4195</v>
      </c>
      <c r="AN1627" t="s">
        <v>3394</v>
      </c>
      <c r="AO1627" t="s">
        <v>4195</v>
      </c>
      <c r="AP1627" t="s">
        <v>4195</v>
      </c>
      <c r="AQ1627" t="s">
        <v>4195</v>
      </c>
      <c r="AR1627" t="s">
        <v>4195</v>
      </c>
      <c r="AS1627" t="s">
        <v>3394</v>
      </c>
      <c r="AT1627" t="s">
        <v>3394</v>
      </c>
      <c r="AU1627" t="s">
        <v>4195</v>
      </c>
      <c r="AV1627" t="s">
        <v>4195</v>
      </c>
      <c r="AW1627" t="s">
        <v>3394</v>
      </c>
      <c r="AX1627" t="s">
        <v>3394</v>
      </c>
      <c r="AZ1627" t="s">
        <v>3394</v>
      </c>
    </row>
    <row r="1628" spans="1:52" x14ac:dyDescent="0.3">
      <c r="A1628" s="1" t="s">
        <v>383</v>
      </c>
      <c r="B1628" t="s">
        <v>384</v>
      </c>
      <c r="C1628" t="s">
        <v>5816</v>
      </c>
      <c r="D1628" t="s">
        <v>5817</v>
      </c>
      <c r="E1628" t="s">
        <v>385</v>
      </c>
      <c r="F1628" t="s">
        <v>3393</v>
      </c>
      <c r="G1628" t="s">
        <v>3393</v>
      </c>
      <c r="H1628" t="s">
        <v>3393</v>
      </c>
      <c r="I1628" t="s">
        <v>6957</v>
      </c>
      <c r="J1628" t="s">
        <v>3395</v>
      </c>
      <c r="K1628" t="s">
        <v>3394</v>
      </c>
      <c r="L1628" t="s">
        <v>3396</v>
      </c>
      <c r="M1628" t="s">
        <v>9820</v>
      </c>
      <c r="N1628" t="s">
        <v>9820</v>
      </c>
      <c r="O1628" t="s">
        <v>9820</v>
      </c>
      <c r="P1628" t="s">
        <v>9821</v>
      </c>
      <c r="Q1628">
        <v>1</v>
      </c>
      <c r="R1628" t="s">
        <v>5629</v>
      </c>
      <c r="S1628" t="s">
        <v>6076</v>
      </c>
      <c r="U1628" t="s">
        <v>6077</v>
      </c>
      <c r="V1628" t="s">
        <v>6078</v>
      </c>
      <c r="W1628" t="s">
        <v>6079</v>
      </c>
      <c r="X1628" t="s">
        <v>6080</v>
      </c>
      <c r="Y1628" t="s">
        <v>6081</v>
      </c>
      <c r="Z1628" t="s">
        <v>6082</v>
      </c>
      <c r="AA1628" t="s">
        <v>6083</v>
      </c>
      <c r="AB1628" t="s">
        <v>6084</v>
      </c>
      <c r="AC1628" t="s">
        <v>4345</v>
      </c>
      <c r="AE1628" t="s">
        <v>3394</v>
      </c>
      <c r="AK1628" t="s">
        <v>4195</v>
      </c>
      <c r="AL1628" t="s">
        <v>3394</v>
      </c>
      <c r="AM1628" t="s">
        <v>3394</v>
      </c>
      <c r="AN1628" t="s">
        <v>3394</v>
      </c>
      <c r="AO1628" t="s">
        <v>4195</v>
      </c>
      <c r="AP1628" t="s">
        <v>4195</v>
      </c>
      <c r="AQ1628" t="s">
        <v>4195</v>
      </c>
      <c r="AR1628" t="s">
        <v>4195</v>
      </c>
      <c r="AS1628" t="s">
        <v>3394</v>
      </c>
      <c r="AT1628" t="s">
        <v>3394</v>
      </c>
      <c r="AU1628" t="s">
        <v>4195</v>
      </c>
      <c r="AV1628" t="s">
        <v>3394</v>
      </c>
      <c r="AW1628" t="s">
        <v>3394</v>
      </c>
      <c r="AX1628" t="s">
        <v>3394</v>
      </c>
      <c r="AZ1628" t="s">
        <v>3394</v>
      </c>
    </row>
    <row r="1629" spans="1:52" x14ac:dyDescent="0.3">
      <c r="A1629" s="1" t="s">
        <v>571</v>
      </c>
      <c r="B1629" t="s">
        <v>572</v>
      </c>
      <c r="C1629" t="s">
        <v>4828</v>
      </c>
      <c r="D1629" t="s">
        <v>4829</v>
      </c>
      <c r="E1629" t="s">
        <v>573</v>
      </c>
      <c r="F1629" t="s">
        <v>3394</v>
      </c>
      <c r="G1629" t="s">
        <v>3393</v>
      </c>
      <c r="H1629" t="s">
        <v>3393</v>
      </c>
      <c r="I1629" t="s">
        <v>6984</v>
      </c>
      <c r="J1629" t="s">
        <v>3395</v>
      </c>
      <c r="K1629" t="s">
        <v>3394</v>
      </c>
      <c r="L1629" t="s">
        <v>3396</v>
      </c>
      <c r="M1629" t="s">
        <v>9820</v>
      </c>
      <c r="N1629" t="s">
        <v>9820</v>
      </c>
      <c r="O1629" t="s">
        <v>9820</v>
      </c>
      <c r="P1629" t="s">
        <v>9821</v>
      </c>
      <c r="Q1629">
        <v>1</v>
      </c>
      <c r="R1629" t="s">
        <v>5735</v>
      </c>
      <c r="S1629" t="s">
        <v>6985</v>
      </c>
      <c r="U1629" t="s">
        <v>6986</v>
      </c>
      <c r="V1629" t="s">
        <v>6532</v>
      </c>
      <c r="W1629" t="s">
        <v>6987</v>
      </c>
      <c r="X1629" t="s">
        <v>6988</v>
      </c>
      <c r="Y1629" t="s">
        <v>6989</v>
      </c>
      <c r="Z1629" t="s">
        <v>6990</v>
      </c>
      <c r="AA1629" t="s">
        <v>6991</v>
      </c>
      <c r="AB1629" t="s">
        <v>6992</v>
      </c>
      <c r="AC1629" t="s">
        <v>4345</v>
      </c>
      <c r="AE1629" t="s">
        <v>3394</v>
      </c>
      <c r="AK1629" t="s">
        <v>4195</v>
      </c>
      <c r="AL1629" t="s">
        <v>3394</v>
      </c>
      <c r="AM1629" t="s">
        <v>4195</v>
      </c>
      <c r="AN1629" t="s">
        <v>3394</v>
      </c>
      <c r="AO1629" t="s">
        <v>3394</v>
      </c>
      <c r="AP1629" t="s">
        <v>4195</v>
      </c>
      <c r="AQ1629" t="s">
        <v>4195</v>
      </c>
      <c r="AR1629" t="s">
        <v>4195</v>
      </c>
      <c r="AS1629" t="s">
        <v>3394</v>
      </c>
      <c r="AT1629" t="s">
        <v>3394</v>
      </c>
      <c r="AU1629" t="s">
        <v>4195</v>
      </c>
      <c r="AV1629" t="s">
        <v>3394</v>
      </c>
      <c r="AW1629" t="s">
        <v>3394</v>
      </c>
      <c r="AX1629" t="s">
        <v>3394</v>
      </c>
      <c r="AZ1629" t="s">
        <v>3394</v>
      </c>
    </row>
    <row r="1630" spans="1:52" x14ac:dyDescent="0.3">
      <c r="A1630" s="1" t="s">
        <v>603</v>
      </c>
      <c r="B1630" t="s">
        <v>604</v>
      </c>
      <c r="C1630" t="s">
        <v>4828</v>
      </c>
      <c r="D1630" t="s">
        <v>4829</v>
      </c>
      <c r="E1630" t="s">
        <v>605</v>
      </c>
      <c r="F1630" t="s">
        <v>3394</v>
      </c>
      <c r="G1630" t="s">
        <v>3393</v>
      </c>
      <c r="H1630" t="s">
        <v>3393</v>
      </c>
      <c r="I1630" t="s">
        <v>6996</v>
      </c>
      <c r="J1630" t="s">
        <v>3395</v>
      </c>
      <c r="K1630" t="s">
        <v>3394</v>
      </c>
      <c r="L1630" t="s">
        <v>3396</v>
      </c>
      <c r="M1630" t="s">
        <v>9820</v>
      </c>
      <c r="N1630" t="s">
        <v>9820</v>
      </c>
      <c r="O1630" t="s">
        <v>9820</v>
      </c>
      <c r="P1630" t="s">
        <v>9821</v>
      </c>
      <c r="Q1630">
        <v>1</v>
      </c>
      <c r="R1630" t="s">
        <v>5710</v>
      </c>
      <c r="S1630" t="s">
        <v>6997</v>
      </c>
      <c r="U1630" t="s">
        <v>6998</v>
      </c>
      <c r="V1630" t="s">
        <v>6999</v>
      </c>
      <c r="W1630" t="s">
        <v>7000</v>
      </c>
      <c r="X1630" t="s">
        <v>6481</v>
      </c>
      <c r="Y1630" t="s">
        <v>7001</v>
      </c>
      <c r="Z1630" t="s">
        <v>7002</v>
      </c>
      <c r="AA1630" t="s">
        <v>6971</v>
      </c>
      <c r="AB1630" t="s">
        <v>7003</v>
      </c>
      <c r="AC1630" t="s">
        <v>4345</v>
      </c>
      <c r="AE1630" t="s">
        <v>3394</v>
      </c>
      <c r="AK1630" t="s">
        <v>3394</v>
      </c>
      <c r="AM1630" t="s">
        <v>3394</v>
      </c>
      <c r="AN1630" t="s">
        <v>3394</v>
      </c>
      <c r="AO1630" t="s">
        <v>4195</v>
      </c>
      <c r="AP1630" t="s">
        <v>4195</v>
      </c>
      <c r="AQ1630" t="s">
        <v>4195</v>
      </c>
      <c r="AR1630" t="s">
        <v>4195</v>
      </c>
      <c r="AS1630" t="s">
        <v>3394</v>
      </c>
      <c r="AT1630" t="s">
        <v>3394</v>
      </c>
      <c r="AU1630" t="s">
        <v>4195</v>
      </c>
      <c r="AV1630" t="s">
        <v>3394</v>
      </c>
      <c r="AW1630" t="s">
        <v>3394</v>
      </c>
      <c r="AX1630" t="s">
        <v>3394</v>
      </c>
      <c r="AZ1630" t="s">
        <v>3394</v>
      </c>
    </row>
    <row r="1631" spans="1:52" x14ac:dyDescent="0.3">
      <c r="A1631" s="1" t="s">
        <v>634</v>
      </c>
      <c r="B1631" t="s">
        <v>635</v>
      </c>
      <c r="C1631" t="s">
        <v>5816</v>
      </c>
      <c r="D1631" t="s">
        <v>5817</v>
      </c>
      <c r="E1631" t="s">
        <v>636</v>
      </c>
      <c r="F1631" t="s">
        <v>3393</v>
      </c>
      <c r="G1631" t="s">
        <v>3393</v>
      </c>
      <c r="H1631" t="s">
        <v>3393</v>
      </c>
      <c r="I1631" t="s">
        <v>7023</v>
      </c>
      <c r="J1631" t="s">
        <v>3395</v>
      </c>
      <c r="K1631" t="s">
        <v>3394</v>
      </c>
      <c r="L1631" t="s">
        <v>3396</v>
      </c>
      <c r="M1631" t="s">
        <v>9820</v>
      </c>
      <c r="N1631" t="s">
        <v>9820</v>
      </c>
      <c r="O1631" t="s">
        <v>9820</v>
      </c>
      <c r="P1631" t="s">
        <v>9821</v>
      </c>
      <c r="Q1631">
        <v>1</v>
      </c>
      <c r="R1631" t="s">
        <v>5735</v>
      </c>
      <c r="S1631" t="s">
        <v>7024</v>
      </c>
      <c r="U1631" t="s">
        <v>7025</v>
      </c>
      <c r="V1631" t="s">
        <v>6641</v>
      </c>
      <c r="W1631" t="s">
        <v>6695</v>
      </c>
      <c r="X1631" t="s">
        <v>6282</v>
      </c>
      <c r="Y1631" t="s">
        <v>7026</v>
      </c>
      <c r="Z1631" t="s">
        <v>7027</v>
      </c>
      <c r="AA1631" t="s">
        <v>6332</v>
      </c>
      <c r="AB1631" t="s">
        <v>6527</v>
      </c>
      <c r="AC1631" t="s">
        <v>4345</v>
      </c>
      <c r="AE1631" t="s">
        <v>3394</v>
      </c>
      <c r="AK1631" t="s">
        <v>4195</v>
      </c>
      <c r="AL1631" t="s">
        <v>3394</v>
      </c>
      <c r="AM1631" t="s">
        <v>3394</v>
      </c>
      <c r="AN1631" t="s">
        <v>3394</v>
      </c>
      <c r="AO1631" t="s">
        <v>4195</v>
      </c>
      <c r="AP1631" t="s">
        <v>4195</v>
      </c>
      <c r="AQ1631" t="s">
        <v>4195</v>
      </c>
      <c r="AR1631" t="s">
        <v>4195</v>
      </c>
      <c r="AS1631" t="s">
        <v>3394</v>
      </c>
      <c r="AT1631" t="s">
        <v>3394</v>
      </c>
      <c r="AU1631" t="s">
        <v>4195</v>
      </c>
      <c r="AV1631" t="s">
        <v>4195</v>
      </c>
      <c r="AW1631" t="s">
        <v>3394</v>
      </c>
      <c r="AX1631" t="s">
        <v>3394</v>
      </c>
      <c r="AZ1631" t="s">
        <v>3394</v>
      </c>
    </row>
    <row r="1632" spans="1:52" x14ac:dyDescent="0.3">
      <c r="A1632" s="1" t="s">
        <v>1870</v>
      </c>
      <c r="B1632" t="s">
        <v>1871</v>
      </c>
      <c r="C1632" t="s">
        <v>5816</v>
      </c>
      <c r="D1632" t="s">
        <v>5817</v>
      </c>
      <c r="E1632" t="s">
        <v>1872</v>
      </c>
      <c r="F1632" t="s">
        <v>3393</v>
      </c>
      <c r="G1632" t="s">
        <v>3394</v>
      </c>
      <c r="H1632" t="s">
        <v>3393</v>
      </c>
      <c r="I1632" t="s">
        <v>7150</v>
      </c>
      <c r="J1632" t="s">
        <v>3395</v>
      </c>
      <c r="K1632" t="s">
        <v>3394</v>
      </c>
      <c r="L1632" t="s">
        <v>3396</v>
      </c>
      <c r="M1632" t="s">
        <v>9820</v>
      </c>
      <c r="N1632" t="s">
        <v>9820</v>
      </c>
      <c r="O1632" t="s">
        <v>9820</v>
      </c>
      <c r="P1632" t="s">
        <v>9821</v>
      </c>
      <c r="Q1632">
        <v>1</v>
      </c>
      <c r="R1632" t="s">
        <v>5735</v>
      </c>
      <c r="S1632" t="s">
        <v>7151</v>
      </c>
      <c r="U1632" t="s">
        <v>7152</v>
      </c>
      <c r="V1632" t="s">
        <v>7153</v>
      </c>
      <c r="W1632" t="s">
        <v>6112</v>
      </c>
      <c r="X1632" t="s">
        <v>6062</v>
      </c>
      <c r="Y1632" t="s">
        <v>6534</v>
      </c>
      <c r="Z1632" t="s">
        <v>6584</v>
      </c>
      <c r="AA1632" t="s">
        <v>6622</v>
      </c>
      <c r="AB1632" t="s">
        <v>6879</v>
      </c>
      <c r="AC1632" t="s">
        <v>4345</v>
      </c>
      <c r="AE1632" t="s">
        <v>3394</v>
      </c>
      <c r="AK1632" t="s">
        <v>4195</v>
      </c>
      <c r="AL1632" t="s">
        <v>3394</v>
      </c>
      <c r="AM1632" t="s">
        <v>4195</v>
      </c>
      <c r="AN1632" t="s">
        <v>3394</v>
      </c>
      <c r="AO1632" t="s">
        <v>4195</v>
      </c>
      <c r="AP1632" t="s">
        <v>4195</v>
      </c>
      <c r="AQ1632" t="s">
        <v>4195</v>
      </c>
      <c r="AR1632" t="s">
        <v>4195</v>
      </c>
      <c r="AS1632" t="s">
        <v>3394</v>
      </c>
      <c r="AT1632" t="s">
        <v>3394</v>
      </c>
      <c r="AU1632" t="s">
        <v>4195</v>
      </c>
      <c r="AV1632" t="s">
        <v>4195</v>
      </c>
      <c r="AW1632" t="s">
        <v>3394</v>
      </c>
      <c r="AX1632" t="s">
        <v>3394</v>
      </c>
      <c r="AZ1632" t="s">
        <v>3394</v>
      </c>
    </row>
    <row r="1633" spans="1:52" x14ac:dyDescent="0.3">
      <c r="A1633" s="1" t="s">
        <v>2233</v>
      </c>
      <c r="B1633" t="s">
        <v>2234</v>
      </c>
      <c r="C1633" t="s">
        <v>5816</v>
      </c>
      <c r="D1633" t="s">
        <v>5817</v>
      </c>
      <c r="E1633" t="s">
        <v>2235</v>
      </c>
      <c r="F1633" t="s">
        <v>3393</v>
      </c>
      <c r="G1633" t="s">
        <v>3394</v>
      </c>
      <c r="H1633" t="s">
        <v>3393</v>
      </c>
      <c r="I1633" t="s">
        <v>7195</v>
      </c>
      <c r="J1633" t="s">
        <v>3395</v>
      </c>
      <c r="K1633" t="s">
        <v>3394</v>
      </c>
      <c r="L1633" t="s">
        <v>3396</v>
      </c>
      <c r="M1633" t="s">
        <v>9820</v>
      </c>
      <c r="N1633" t="s">
        <v>9820</v>
      </c>
      <c r="O1633" t="s">
        <v>9820</v>
      </c>
      <c r="P1633" t="s">
        <v>9821</v>
      </c>
      <c r="Q1633">
        <v>1</v>
      </c>
      <c r="R1633" t="s">
        <v>3397</v>
      </c>
      <c r="S1633" t="s">
        <v>7196</v>
      </c>
      <c r="U1633" t="s">
        <v>7152</v>
      </c>
      <c r="V1633" t="s">
        <v>7153</v>
      </c>
      <c r="W1633" t="s">
        <v>6112</v>
      </c>
      <c r="X1633" t="s">
        <v>6062</v>
      </c>
      <c r="Y1633" t="s">
        <v>6534</v>
      </c>
      <c r="Z1633" t="s">
        <v>6584</v>
      </c>
      <c r="AA1633" t="s">
        <v>6622</v>
      </c>
      <c r="AB1633" t="s">
        <v>7197</v>
      </c>
      <c r="AC1633" t="s">
        <v>4345</v>
      </c>
      <c r="AE1633" t="s">
        <v>3394</v>
      </c>
      <c r="AK1633" t="s">
        <v>4195</v>
      </c>
      <c r="AL1633" t="s">
        <v>3394</v>
      </c>
      <c r="AM1633" t="s">
        <v>4195</v>
      </c>
      <c r="AN1633" t="s">
        <v>3394</v>
      </c>
      <c r="AO1633" t="s">
        <v>4195</v>
      </c>
      <c r="AP1633" t="s">
        <v>4195</v>
      </c>
      <c r="AQ1633" t="s">
        <v>4195</v>
      </c>
      <c r="AR1633" t="s">
        <v>4195</v>
      </c>
      <c r="AS1633" t="s">
        <v>3394</v>
      </c>
      <c r="AT1633" t="s">
        <v>3394</v>
      </c>
      <c r="AU1633" t="s">
        <v>4195</v>
      </c>
      <c r="AV1633" t="s">
        <v>4195</v>
      </c>
      <c r="AW1633" t="s">
        <v>3394</v>
      </c>
      <c r="AX1633" t="s">
        <v>3394</v>
      </c>
      <c r="AZ1633" t="s">
        <v>3394</v>
      </c>
    </row>
    <row r="1634" spans="1:52" x14ac:dyDescent="0.3">
      <c r="A1634" s="1" t="s">
        <v>2648</v>
      </c>
      <c r="B1634" t="s">
        <v>2649</v>
      </c>
      <c r="C1634" t="s">
        <v>5816</v>
      </c>
      <c r="D1634" t="s">
        <v>5817</v>
      </c>
      <c r="E1634" t="s">
        <v>2650</v>
      </c>
      <c r="F1634" t="s">
        <v>3393</v>
      </c>
      <c r="G1634" t="s">
        <v>3393</v>
      </c>
      <c r="H1634" t="s">
        <v>3393</v>
      </c>
      <c r="I1634" t="s">
        <v>7227</v>
      </c>
      <c r="J1634" t="s">
        <v>3395</v>
      </c>
      <c r="K1634" t="s">
        <v>3394</v>
      </c>
      <c r="L1634" t="s">
        <v>3396</v>
      </c>
      <c r="M1634" t="s">
        <v>9820</v>
      </c>
      <c r="N1634" t="s">
        <v>9820</v>
      </c>
      <c r="O1634" t="s">
        <v>9820</v>
      </c>
      <c r="P1634" t="s">
        <v>9821</v>
      </c>
      <c r="Q1634">
        <v>1</v>
      </c>
      <c r="R1634" t="s">
        <v>5735</v>
      </c>
      <c r="S1634" t="s">
        <v>6875</v>
      </c>
      <c r="U1634" t="s">
        <v>6876</v>
      </c>
      <c r="V1634" t="s">
        <v>6877</v>
      </c>
      <c r="W1634" t="s">
        <v>6878</v>
      </c>
      <c r="X1634" t="s">
        <v>6840</v>
      </c>
      <c r="Y1634" t="s">
        <v>6081</v>
      </c>
      <c r="Z1634" t="s">
        <v>6193</v>
      </c>
      <c r="AA1634" t="s">
        <v>6695</v>
      </c>
      <c r="AB1634" t="s">
        <v>6879</v>
      </c>
      <c r="AC1634" t="s">
        <v>4345</v>
      </c>
      <c r="AE1634" t="s">
        <v>3394</v>
      </c>
      <c r="AK1634" t="s">
        <v>3394</v>
      </c>
      <c r="AL1634" t="s">
        <v>3394</v>
      </c>
      <c r="AM1634" t="s">
        <v>4195</v>
      </c>
      <c r="AN1634" t="s">
        <v>3394</v>
      </c>
      <c r="AO1634" t="s">
        <v>4195</v>
      </c>
      <c r="AP1634" t="s">
        <v>4195</v>
      </c>
      <c r="AQ1634" t="s">
        <v>4195</v>
      </c>
      <c r="AR1634" t="s">
        <v>4195</v>
      </c>
      <c r="AS1634" t="s">
        <v>3394</v>
      </c>
      <c r="AT1634" t="s">
        <v>3394</v>
      </c>
      <c r="AU1634" t="s">
        <v>4195</v>
      </c>
      <c r="AV1634" t="s">
        <v>4195</v>
      </c>
      <c r="AW1634" t="s">
        <v>3394</v>
      </c>
      <c r="AX1634" t="s">
        <v>3394</v>
      </c>
      <c r="AZ1634" t="s">
        <v>3394</v>
      </c>
    </row>
    <row r="1635" spans="1:52" x14ac:dyDescent="0.3">
      <c r="A1635" s="1" t="s">
        <v>2747</v>
      </c>
      <c r="B1635" t="s">
        <v>2748</v>
      </c>
      <c r="C1635" t="s">
        <v>4828</v>
      </c>
      <c r="D1635" t="s">
        <v>4829</v>
      </c>
      <c r="E1635" t="s">
        <v>2749</v>
      </c>
      <c r="F1635" t="s">
        <v>3394</v>
      </c>
      <c r="G1635" t="s">
        <v>3393</v>
      </c>
      <c r="H1635" t="s">
        <v>3393</v>
      </c>
      <c r="I1635" t="s">
        <v>7306</v>
      </c>
      <c r="J1635" t="s">
        <v>3395</v>
      </c>
      <c r="K1635" t="s">
        <v>3394</v>
      </c>
      <c r="L1635" t="s">
        <v>3396</v>
      </c>
      <c r="M1635" t="s">
        <v>9820</v>
      </c>
      <c r="N1635" t="s">
        <v>9820</v>
      </c>
      <c r="O1635" t="s">
        <v>9820</v>
      </c>
      <c r="P1635" t="s">
        <v>9821</v>
      </c>
      <c r="Q1635">
        <v>1</v>
      </c>
      <c r="R1635" t="s">
        <v>6797</v>
      </c>
      <c r="S1635" t="s">
        <v>7307</v>
      </c>
      <c r="U1635" t="s">
        <v>7308</v>
      </c>
      <c r="V1635" t="s">
        <v>7309</v>
      </c>
      <c r="W1635" t="s">
        <v>7310</v>
      </c>
      <c r="X1635" t="s">
        <v>7311</v>
      </c>
      <c r="Y1635" t="s">
        <v>7312</v>
      </c>
      <c r="Z1635" t="s">
        <v>7313</v>
      </c>
      <c r="AA1635" t="s">
        <v>6955</v>
      </c>
      <c r="AB1635" t="s">
        <v>7003</v>
      </c>
      <c r="AC1635" t="s">
        <v>4345</v>
      </c>
      <c r="AE1635" t="s">
        <v>3394</v>
      </c>
      <c r="AK1635" t="s">
        <v>4195</v>
      </c>
      <c r="AL1635" t="s">
        <v>3394</v>
      </c>
      <c r="AM1635" t="s">
        <v>4195</v>
      </c>
      <c r="AN1635" t="s">
        <v>3394</v>
      </c>
      <c r="AO1635" t="s">
        <v>3394</v>
      </c>
      <c r="AP1635" t="s">
        <v>4195</v>
      </c>
      <c r="AQ1635" t="s">
        <v>4195</v>
      </c>
      <c r="AR1635" t="s">
        <v>4195</v>
      </c>
      <c r="AS1635" t="s">
        <v>3394</v>
      </c>
      <c r="AT1635" t="s">
        <v>3394</v>
      </c>
      <c r="AU1635" t="s">
        <v>4195</v>
      </c>
      <c r="AV1635" t="s">
        <v>3394</v>
      </c>
      <c r="AW1635" t="s">
        <v>3394</v>
      </c>
      <c r="AX1635" t="s">
        <v>3394</v>
      </c>
      <c r="AZ1635" t="s">
        <v>3394</v>
      </c>
    </row>
    <row r="1636" spans="1:52" x14ac:dyDescent="0.3">
      <c r="A1636" s="1" t="s">
        <v>2756</v>
      </c>
      <c r="B1636" t="s">
        <v>2757</v>
      </c>
      <c r="C1636" t="s">
        <v>4828</v>
      </c>
      <c r="D1636" t="s">
        <v>4829</v>
      </c>
      <c r="E1636" t="s">
        <v>2758</v>
      </c>
      <c r="F1636" t="s">
        <v>3394</v>
      </c>
      <c r="G1636" t="s">
        <v>3393</v>
      </c>
      <c r="H1636" t="s">
        <v>3393</v>
      </c>
      <c r="I1636" t="s">
        <v>7314</v>
      </c>
      <c r="J1636" t="s">
        <v>3395</v>
      </c>
      <c r="K1636" t="s">
        <v>3394</v>
      </c>
      <c r="L1636" t="s">
        <v>3396</v>
      </c>
      <c r="M1636" t="s">
        <v>9820</v>
      </c>
      <c r="N1636" t="s">
        <v>9820</v>
      </c>
      <c r="O1636" t="s">
        <v>9820</v>
      </c>
      <c r="P1636" t="s">
        <v>9821</v>
      </c>
      <c r="Q1636">
        <v>1</v>
      </c>
      <c r="R1636" t="s">
        <v>5614</v>
      </c>
      <c r="S1636" t="s">
        <v>7315</v>
      </c>
      <c r="U1636" t="s">
        <v>7316</v>
      </c>
      <c r="V1636" t="s">
        <v>7317</v>
      </c>
      <c r="W1636" t="s">
        <v>7318</v>
      </c>
      <c r="X1636" t="s">
        <v>7319</v>
      </c>
      <c r="Y1636" t="s">
        <v>7320</v>
      </c>
      <c r="Z1636" t="s">
        <v>7321</v>
      </c>
      <c r="AA1636" t="s">
        <v>7322</v>
      </c>
      <c r="AB1636" t="s">
        <v>6385</v>
      </c>
      <c r="AC1636" t="s">
        <v>4345</v>
      </c>
      <c r="AE1636" t="s">
        <v>3394</v>
      </c>
      <c r="AK1636" t="s">
        <v>4195</v>
      </c>
      <c r="AL1636" t="s">
        <v>3394</v>
      </c>
      <c r="AM1636" t="s">
        <v>4195</v>
      </c>
      <c r="AN1636" t="s">
        <v>3394</v>
      </c>
      <c r="AO1636" t="s">
        <v>3394</v>
      </c>
      <c r="AP1636" t="s">
        <v>4195</v>
      </c>
      <c r="AQ1636" t="s">
        <v>4195</v>
      </c>
      <c r="AR1636" t="s">
        <v>4195</v>
      </c>
      <c r="AS1636" t="s">
        <v>3394</v>
      </c>
      <c r="AT1636" t="s">
        <v>3394</v>
      </c>
      <c r="AU1636" t="s">
        <v>4195</v>
      </c>
      <c r="AV1636" t="s">
        <v>3394</v>
      </c>
      <c r="AW1636" t="s">
        <v>3394</v>
      </c>
      <c r="AX1636" t="s">
        <v>3394</v>
      </c>
      <c r="AZ1636" t="s">
        <v>3394</v>
      </c>
    </row>
    <row r="1637" spans="1:52" x14ac:dyDescent="0.3">
      <c r="A1637" s="1" t="s">
        <v>2830</v>
      </c>
      <c r="B1637" t="s">
        <v>2831</v>
      </c>
      <c r="C1637" t="s">
        <v>5816</v>
      </c>
      <c r="D1637" t="s">
        <v>5817</v>
      </c>
      <c r="E1637" t="s">
        <v>2832</v>
      </c>
      <c r="F1637" t="s">
        <v>3393</v>
      </c>
      <c r="G1637" t="s">
        <v>3394</v>
      </c>
      <c r="H1637" t="s">
        <v>3393</v>
      </c>
      <c r="I1637" t="s">
        <v>7369</v>
      </c>
      <c r="J1637" t="s">
        <v>3395</v>
      </c>
      <c r="K1637" t="s">
        <v>3394</v>
      </c>
      <c r="L1637" t="s">
        <v>3396</v>
      </c>
      <c r="M1637" t="s">
        <v>9820</v>
      </c>
      <c r="N1637" t="s">
        <v>9820</v>
      </c>
      <c r="O1637" t="s">
        <v>9820</v>
      </c>
      <c r="P1637" t="s">
        <v>9821</v>
      </c>
      <c r="Q1637">
        <v>1</v>
      </c>
      <c r="R1637" t="s">
        <v>5735</v>
      </c>
      <c r="S1637" t="s">
        <v>7370</v>
      </c>
      <c r="U1637" t="s">
        <v>6876</v>
      </c>
      <c r="V1637" t="s">
        <v>6877</v>
      </c>
      <c r="W1637" t="s">
        <v>6190</v>
      </c>
      <c r="X1637" t="s">
        <v>6062</v>
      </c>
      <c r="Y1637" t="s">
        <v>6534</v>
      </c>
      <c r="Z1637" t="s">
        <v>6584</v>
      </c>
      <c r="AA1637" t="s">
        <v>6156</v>
      </c>
      <c r="AB1637" t="s">
        <v>7225</v>
      </c>
      <c r="AC1637" t="s">
        <v>4345</v>
      </c>
      <c r="AE1637" t="s">
        <v>3394</v>
      </c>
      <c r="AK1637" t="s">
        <v>4195</v>
      </c>
      <c r="AL1637" t="s">
        <v>3394</v>
      </c>
      <c r="AM1637" t="s">
        <v>4195</v>
      </c>
      <c r="AN1637" t="s">
        <v>3394</v>
      </c>
      <c r="AO1637" t="s">
        <v>4195</v>
      </c>
      <c r="AP1637" t="s">
        <v>4195</v>
      </c>
      <c r="AQ1637" t="s">
        <v>4195</v>
      </c>
      <c r="AR1637" t="s">
        <v>4195</v>
      </c>
      <c r="AS1637" t="s">
        <v>3394</v>
      </c>
      <c r="AT1637" t="s">
        <v>3394</v>
      </c>
      <c r="AU1637" t="s">
        <v>4195</v>
      </c>
      <c r="AV1637" t="s">
        <v>4195</v>
      </c>
      <c r="AW1637" t="s">
        <v>3394</v>
      </c>
      <c r="AX1637" t="s">
        <v>3394</v>
      </c>
      <c r="AZ1637" t="s">
        <v>3394</v>
      </c>
    </row>
    <row r="1638" spans="1:52" x14ac:dyDescent="0.3">
      <c r="A1638" s="1" t="s">
        <v>3015</v>
      </c>
      <c r="B1638" t="s">
        <v>3016</v>
      </c>
      <c r="C1638" t="s">
        <v>4828</v>
      </c>
      <c r="D1638" t="s">
        <v>4829</v>
      </c>
      <c r="E1638" t="s">
        <v>3017</v>
      </c>
      <c r="F1638" t="s">
        <v>3394</v>
      </c>
      <c r="G1638" t="s">
        <v>3393</v>
      </c>
      <c r="H1638" t="s">
        <v>3393</v>
      </c>
      <c r="I1638" t="s">
        <v>5937</v>
      </c>
      <c r="J1638" t="s">
        <v>3395</v>
      </c>
      <c r="K1638" t="s">
        <v>3394</v>
      </c>
      <c r="L1638" t="s">
        <v>3396</v>
      </c>
      <c r="M1638" t="s">
        <v>9820</v>
      </c>
      <c r="N1638" t="s">
        <v>9820</v>
      </c>
      <c r="O1638" t="s">
        <v>9820</v>
      </c>
      <c r="P1638" t="s">
        <v>9821</v>
      </c>
      <c r="Q1638">
        <v>1</v>
      </c>
      <c r="R1638" t="s">
        <v>5831</v>
      </c>
      <c r="S1638" t="s">
        <v>7466</v>
      </c>
      <c r="U1638" t="s">
        <v>7467</v>
      </c>
      <c r="V1638" t="s">
        <v>6976</v>
      </c>
      <c r="W1638" t="s">
        <v>7468</v>
      </c>
      <c r="X1638" t="s">
        <v>7469</v>
      </c>
      <c r="Y1638" t="s">
        <v>7462</v>
      </c>
      <c r="Z1638" t="s">
        <v>7470</v>
      </c>
      <c r="AA1638" t="s">
        <v>7471</v>
      </c>
      <c r="AB1638" t="s">
        <v>7250</v>
      </c>
      <c r="AC1638" t="s">
        <v>4345</v>
      </c>
      <c r="AE1638" t="s">
        <v>3394</v>
      </c>
      <c r="AK1638" t="s">
        <v>4195</v>
      </c>
      <c r="AL1638" t="s">
        <v>3394</v>
      </c>
      <c r="AM1638" t="s">
        <v>4195</v>
      </c>
      <c r="AN1638" t="s">
        <v>3394</v>
      </c>
      <c r="AO1638" t="s">
        <v>4195</v>
      </c>
      <c r="AP1638" t="s">
        <v>4195</v>
      </c>
      <c r="AQ1638" t="s">
        <v>4195</v>
      </c>
      <c r="AR1638" t="s">
        <v>4195</v>
      </c>
      <c r="AS1638" t="s">
        <v>3394</v>
      </c>
      <c r="AT1638" t="s">
        <v>3394</v>
      </c>
      <c r="AU1638" t="s">
        <v>4195</v>
      </c>
      <c r="AV1638" t="s">
        <v>4195</v>
      </c>
      <c r="AW1638" t="s">
        <v>3394</v>
      </c>
      <c r="AX1638" t="s">
        <v>3394</v>
      </c>
      <c r="AZ1638" t="s">
        <v>3394</v>
      </c>
    </row>
    <row r="1639" spans="1:52" x14ac:dyDescent="0.3">
      <c r="A1639" s="1" t="s">
        <v>3054</v>
      </c>
      <c r="B1639" t="s">
        <v>3055</v>
      </c>
      <c r="C1639" t="s">
        <v>5816</v>
      </c>
      <c r="D1639" t="s">
        <v>5817</v>
      </c>
      <c r="E1639" t="s">
        <v>3056</v>
      </c>
      <c r="F1639" t="s">
        <v>3393</v>
      </c>
      <c r="G1639" t="s">
        <v>3394</v>
      </c>
      <c r="H1639" t="s">
        <v>3393</v>
      </c>
      <c r="I1639" t="s">
        <v>7490</v>
      </c>
      <c r="J1639" t="s">
        <v>3395</v>
      </c>
      <c r="K1639" t="s">
        <v>3394</v>
      </c>
      <c r="L1639" t="s">
        <v>3396</v>
      </c>
      <c r="M1639" t="s">
        <v>9820</v>
      </c>
      <c r="N1639" t="s">
        <v>9820</v>
      </c>
      <c r="O1639" t="s">
        <v>9820</v>
      </c>
      <c r="P1639" t="s">
        <v>9821</v>
      </c>
      <c r="Q1639">
        <v>1</v>
      </c>
      <c r="R1639" t="s">
        <v>6612</v>
      </c>
      <c r="S1639" t="s">
        <v>7491</v>
      </c>
      <c r="U1639" t="s">
        <v>6876</v>
      </c>
      <c r="V1639" t="s">
        <v>6877</v>
      </c>
      <c r="W1639" t="s">
        <v>6190</v>
      </c>
      <c r="X1639" t="s">
        <v>6062</v>
      </c>
      <c r="Y1639" t="s">
        <v>6534</v>
      </c>
      <c r="Z1639" t="s">
        <v>6584</v>
      </c>
      <c r="AA1639" t="s">
        <v>6156</v>
      </c>
      <c r="AB1639" t="s">
        <v>7492</v>
      </c>
      <c r="AC1639" t="s">
        <v>4345</v>
      </c>
      <c r="AE1639" t="s">
        <v>3394</v>
      </c>
      <c r="AK1639" t="s">
        <v>4195</v>
      </c>
      <c r="AL1639" t="s">
        <v>3394</v>
      </c>
      <c r="AM1639" t="s">
        <v>4195</v>
      </c>
      <c r="AN1639" t="s">
        <v>3394</v>
      </c>
      <c r="AO1639" t="s">
        <v>4195</v>
      </c>
      <c r="AP1639" t="s">
        <v>4195</v>
      </c>
      <c r="AQ1639" t="s">
        <v>4195</v>
      </c>
      <c r="AR1639" t="s">
        <v>4195</v>
      </c>
      <c r="AS1639" t="s">
        <v>3394</v>
      </c>
      <c r="AT1639" t="s">
        <v>3394</v>
      </c>
      <c r="AU1639" t="s">
        <v>4195</v>
      </c>
      <c r="AV1639" t="s">
        <v>4195</v>
      </c>
      <c r="AW1639" t="s">
        <v>3394</v>
      </c>
      <c r="AX1639" t="s">
        <v>3394</v>
      </c>
      <c r="AZ1639" t="s">
        <v>3394</v>
      </c>
    </row>
    <row r="1640" spans="1:52" x14ac:dyDescent="0.3">
      <c r="A1640" s="1" t="s">
        <v>3155</v>
      </c>
      <c r="B1640" t="s">
        <v>3156</v>
      </c>
      <c r="C1640" t="s">
        <v>4828</v>
      </c>
      <c r="D1640" t="s">
        <v>4829</v>
      </c>
      <c r="E1640" t="s">
        <v>3157</v>
      </c>
      <c r="F1640" t="s">
        <v>3394</v>
      </c>
      <c r="G1640" t="s">
        <v>3393</v>
      </c>
      <c r="H1640" t="s">
        <v>3393</v>
      </c>
      <c r="I1640" t="s">
        <v>7543</v>
      </c>
      <c r="J1640" t="s">
        <v>3395</v>
      </c>
      <c r="K1640" t="s">
        <v>3394</v>
      </c>
      <c r="L1640" t="s">
        <v>3396</v>
      </c>
      <c r="M1640" t="s">
        <v>9820</v>
      </c>
      <c r="N1640" t="s">
        <v>9820</v>
      </c>
      <c r="O1640" t="s">
        <v>9820</v>
      </c>
      <c r="P1640" t="s">
        <v>9821</v>
      </c>
      <c r="Q1640">
        <v>1</v>
      </c>
      <c r="R1640" t="s">
        <v>3397</v>
      </c>
      <c r="S1640" t="s">
        <v>7544</v>
      </c>
      <c r="U1640" t="s">
        <v>7545</v>
      </c>
      <c r="V1640" t="s">
        <v>7546</v>
      </c>
      <c r="W1640" t="s">
        <v>6200</v>
      </c>
      <c r="X1640" t="s">
        <v>7205</v>
      </c>
      <c r="Y1640" t="s">
        <v>6130</v>
      </c>
      <c r="Z1640" t="s">
        <v>6594</v>
      </c>
      <c r="AA1640" t="s">
        <v>6607</v>
      </c>
      <c r="AB1640" t="s">
        <v>6940</v>
      </c>
      <c r="AC1640" t="s">
        <v>4345</v>
      </c>
      <c r="AE1640" t="s">
        <v>3394</v>
      </c>
      <c r="AK1640" t="s">
        <v>4195</v>
      </c>
      <c r="AL1640" t="s">
        <v>3394</v>
      </c>
      <c r="AM1640" t="s">
        <v>3394</v>
      </c>
      <c r="AN1640" t="s">
        <v>3394</v>
      </c>
      <c r="AO1640" t="s">
        <v>4195</v>
      </c>
      <c r="AP1640" t="s">
        <v>3394</v>
      </c>
      <c r="AQ1640" t="s">
        <v>3394</v>
      </c>
      <c r="AR1640" t="s">
        <v>4195</v>
      </c>
      <c r="AS1640" t="s">
        <v>3394</v>
      </c>
      <c r="AT1640" t="s">
        <v>3394</v>
      </c>
      <c r="AU1640" t="s">
        <v>4195</v>
      </c>
      <c r="AV1640" t="s">
        <v>4195</v>
      </c>
      <c r="AW1640" t="s">
        <v>3394</v>
      </c>
      <c r="AX1640" t="s">
        <v>3394</v>
      </c>
      <c r="AZ1640" t="s">
        <v>3394</v>
      </c>
    </row>
    <row r="1641" spans="1:52" x14ac:dyDescent="0.3">
      <c r="A1641" s="1" t="s">
        <v>3158</v>
      </c>
      <c r="B1641" t="s">
        <v>3159</v>
      </c>
      <c r="C1641" t="s">
        <v>4828</v>
      </c>
      <c r="D1641" t="s">
        <v>4829</v>
      </c>
      <c r="E1641" t="s">
        <v>3160</v>
      </c>
      <c r="F1641" t="s">
        <v>3394</v>
      </c>
      <c r="G1641" t="s">
        <v>3393</v>
      </c>
      <c r="H1641" t="s">
        <v>3393</v>
      </c>
      <c r="I1641" t="s">
        <v>7547</v>
      </c>
      <c r="J1641" t="s">
        <v>3395</v>
      </c>
      <c r="K1641" t="s">
        <v>3394</v>
      </c>
      <c r="L1641" t="s">
        <v>3396</v>
      </c>
      <c r="M1641" t="s">
        <v>9820</v>
      </c>
      <c r="N1641" t="s">
        <v>9820</v>
      </c>
      <c r="O1641" t="s">
        <v>9820</v>
      </c>
      <c r="P1641" t="s">
        <v>9821</v>
      </c>
      <c r="Q1641">
        <v>1</v>
      </c>
      <c r="R1641" t="s">
        <v>6797</v>
      </c>
      <c r="S1641" t="s">
        <v>7548</v>
      </c>
      <c r="U1641" t="s">
        <v>7549</v>
      </c>
      <c r="V1641" t="s">
        <v>7550</v>
      </c>
      <c r="W1641" t="s">
        <v>6533</v>
      </c>
      <c r="X1641" t="s">
        <v>7551</v>
      </c>
      <c r="Y1641" t="s">
        <v>6584</v>
      </c>
      <c r="Z1641" t="s">
        <v>7489</v>
      </c>
      <c r="AA1641" t="s">
        <v>6955</v>
      </c>
      <c r="AB1641" t="s">
        <v>7552</v>
      </c>
      <c r="AC1641" t="s">
        <v>4345</v>
      </c>
      <c r="AE1641" t="s">
        <v>3394</v>
      </c>
      <c r="AK1641" t="s">
        <v>4195</v>
      </c>
      <c r="AL1641" t="s">
        <v>3394</v>
      </c>
      <c r="AM1641" t="s">
        <v>4195</v>
      </c>
      <c r="AN1641" t="s">
        <v>3394</v>
      </c>
      <c r="AO1641" t="s">
        <v>3394</v>
      </c>
      <c r="AP1641" t="s">
        <v>3394</v>
      </c>
      <c r="AQ1641" t="s">
        <v>4195</v>
      </c>
      <c r="AR1641" t="s">
        <v>4195</v>
      </c>
      <c r="AS1641" t="s">
        <v>3394</v>
      </c>
      <c r="AT1641" t="s">
        <v>3394</v>
      </c>
      <c r="AU1641" t="s">
        <v>4195</v>
      </c>
      <c r="AV1641" t="s">
        <v>3394</v>
      </c>
      <c r="AW1641" t="s">
        <v>3394</v>
      </c>
      <c r="AX1641" t="s">
        <v>3394</v>
      </c>
      <c r="AZ1641" t="s">
        <v>3394</v>
      </c>
    </row>
    <row r="1642" spans="1:52" x14ac:dyDescent="0.3">
      <c r="A1642" s="1" t="s">
        <v>3203</v>
      </c>
      <c r="B1642" t="s">
        <v>3204</v>
      </c>
      <c r="C1642" t="s">
        <v>954</v>
      </c>
      <c r="D1642" t="s">
        <v>7572</v>
      </c>
      <c r="E1642" t="s">
        <v>3205</v>
      </c>
      <c r="F1642" t="s">
        <v>3394</v>
      </c>
      <c r="G1642" t="s">
        <v>3393</v>
      </c>
      <c r="H1642" t="s">
        <v>3393</v>
      </c>
      <c r="I1642" t="s">
        <v>7573</v>
      </c>
      <c r="J1642" t="s">
        <v>3395</v>
      </c>
      <c r="K1642" t="s">
        <v>3394</v>
      </c>
      <c r="L1642" t="s">
        <v>3396</v>
      </c>
      <c r="M1642" t="s">
        <v>9820</v>
      </c>
      <c r="N1642" t="s">
        <v>9820</v>
      </c>
      <c r="O1642" t="s">
        <v>9820</v>
      </c>
      <c r="P1642" t="s">
        <v>9821</v>
      </c>
      <c r="Q1642">
        <v>1</v>
      </c>
      <c r="R1642" t="s">
        <v>5629</v>
      </c>
      <c r="S1642" t="s">
        <v>7574</v>
      </c>
      <c r="U1642" t="s">
        <v>7575</v>
      </c>
      <c r="V1642" t="s">
        <v>7576</v>
      </c>
      <c r="W1642" t="s">
        <v>7577</v>
      </c>
      <c r="X1642" t="s">
        <v>7109</v>
      </c>
      <c r="Y1642" t="s">
        <v>7578</v>
      </c>
      <c r="Z1642" t="s">
        <v>6059</v>
      </c>
      <c r="AA1642" t="s">
        <v>7579</v>
      </c>
      <c r="AB1642" t="s">
        <v>7407</v>
      </c>
      <c r="AC1642" t="s">
        <v>4345</v>
      </c>
      <c r="AE1642" t="s">
        <v>3394</v>
      </c>
      <c r="AK1642" t="s">
        <v>4195</v>
      </c>
      <c r="AL1642" t="s">
        <v>3394</v>
      </c>
      <c r="AM1642" t="s">
        <v>4195</v>
      </c>
      <c r="AN1642" t="s">
        <v>3394</v>
      </c>
      <c r="AO1642" t="s">
        <v>3394</v>
      </c>
      <c r="AP1642" t="s">
        <v>4195</v>
      </c>
      <c r="AQ1642" t="s">
        <v>4195</v>
      </c>
      <c r="AR1642" t="s">
        <v>4195</v>
      </c>
      <c r="AS1642" t="s">
        <v>3394</v>
      </c>
      <c r="AT1642" t="s">
        <v>3394</v>
      </c>
      <c r="AU1642" t="s">
        <v>4195</v>
      </c>
      <c r="AV1642" t="s">
        <v>3394</v>
      </c>
      <c r="AW1642" t="s">
        <v>3394</v>
      </c>
      <c r="AX1642" t="s">
        <v>3394</v>
      </c>
      <c r="AZ1642" t="s">
        <v>3394</v>
      </c>
    </row>
    <row r="1643" spans="1:52" x14ac:dyDescent="0.3">
      <c r="A1643" s="1" t="s">
        <v>108</v>
      </c>
      <c r="B1643" t="s">
        <v>109</v>
      </c>
      <c r="C1643" t="s">
        <v>220</v>
      </c>
      <c r="D1643" t="s">
        <v>59</v>
      </c>
      <c r="E1643" t="s">
        <v>110</v>
      </c>
      <c r="F1643" t="s">
        <v>3393</v>
      </c>
      <c r="G1643" t="s">
        <v>3394</v>
      </c>
      <c r="H1643" t="s">
        <v>3393</v>
      </c>
      <c r="I1643" t="s">
        <v>6819</v>
      </c>
      <c r="J1643" t="s">
        <v>3395</v>
      </c>
      <c r="K1643" t="s">
        <v>3394</v>
      </c>
      <c r="L1643" t="s">
        <v>3396</v>
      </c>
      <c r="M1643" t="s">
        <v>54</v>
      </c>
      <c r="N1643" t="s">
        <v>59</v>
      </c>
      <c r="O1643" t="s">
        <v>9820</v>
      </c>
      <c r="P1643" t="s">
        <v>9821</v>
      </c>
      <c r="Q1643">
        <v>1</v>
      </c>
      <c r="R1643" t="s">
        <v>5821</v>
      </c>
      <c r="S1643" t="s">
        <v>6517</v>
      </c>
      <c r="U1643" t="s">
        <v>6502</v>
      </c>
      <c r="V1643" t="s">
        <v>6330</v>
      </c>
      <c r="W1643" t="s">
        <v>6331</v>
      </c>
      <c r="X1643" t="s">
        <v>6503</v>
      </c>
      <c r="Y1643" t="s">
        <v>6069</v>
      </c>
      <c r="Z1643" t="s">
        <v>6307</v>
      </c>
      <c r="AA1643" t="s">
        <v>6333</v>
      </c>
      <c r="AB1643" t="s">
        <v>6334</v>
      </c>
      <c r="AC1643" t="s">
        <v>4345</v>
      </c>
      <c r="AE1643" t="s">
        <v>3394</v>
      </c>
      <c r="AK1643" t="s">
        <v>3394</v>
      </c>
      <c r="AL1643" t="s">
        <v>3394</v>
      </c>
      <c r="AM1643" t="s">
        <v>4195</v>
      </c>
      <c r="AN1643" t="s">
        <v>3394</v>
      </c>
      <c r="AO1643" t="s">
        <v>3394</v>
      </c>
      <c r="AP1643" t="s">
        <v>3394</v>
      </c>
      <c r="AQ1643" t="s">
        <v>3394</v>
      </c>
      <c r="AR1643" t="s">
        <v>4195</v>
      </c>
      <c r="AS1643" t="s">
        <v>3394</v>
      </c>
      <c r="AT1643" t="s">
        <v>3394</v>
      </c>
      <c r="AU1643" t="s">
        <v>3394</v>
      </c>
      <c r="AV1643" t="s">
        <v>3394</v>
      </c>
      <c r="AW1643" t="s">
        <v>3394</v>
      </c>
      <c r="AX1643" t="s">
        <v>3394</v>
      </c>
      <c r="AZ1643" t="s">
        <v>3394</v>
      </c>
    </row>
    <row r="1644" spans="1:52" x14ac:dyDescent="0.3">
      <c r="A1644" s="1" t="s">
        <v>117</v>
      </c>
      <c r="B1644" t="s">
        <v>118</v>
      </c>
      <c r="C1644" t="s">
        <v>4828</v>
      </c>
      <c r="D1644" t="s">
        <v>4829</v>
      </c>
      <c r="E1644" t="s">
        <v>119</v>
      </c>
      <c r="F1644" t="s">
        <v>3394</v>
      </c>
      <c r="G1644" t="s">
        <v>3393</v>
      </c>
      <c r="H1644" t="s">
        <v>3393</v>
      </c>
      <c r="I1644" t="s">
        <v>3395</v>
      </c>
      <c r="J1644" t="s">
        <v>3395</v>
      </c>
      <c r="K1644" t="s">
        <v>3394</v>
      </c>
      <c r="L1644" t="s">
        <v>3396</v>
      </c>
      <c r="M1644" t="s">
        <v>9820</v>
      </c>
      <c r="N1644" t="s">
        <v>9820</v>
      </c>
      <c r="O1644" t="s">
        <v>9820</v>
      </c>
      <c r="P1644" t="s">
        <v>9821</v>
      </c>
      <c r="Q1644">
        <v>1</v>
      </c>
      <c r="R1644" t="s">
        <v>5657</v>
      </c>
      <c r="S1644" t="s">
        <v>6820</v>
      </c>
      <c r="U1644" t="s">
        <v>6600</v>
      </c>
      <c r="V1644" t="s">
        <v>6606</v>
      </c>
      <c r="W1644" t="s">
        <v>6251</v>
      </c>
      <c r="X1644" t="s">
        <v>6178</v>
      </c>
      <c r="Y1644" t="s">
        <v>6821</v>
      </c>
      <c r="Z1644" t="s">
        <v>6583</v>
      </c>
      <c r="AA1644" t="s">
        <v>6431</v>
      </c>
      <c r="AB1644" t="s">
        <v>6822</v>
      </c>
      <c r="AC1644" t="s">
        <v>4345</v>
      </c>
      <c r="AE1644" t="s">
        <v>3394</v>
      </c>
      <c r="AK1644" t="s">
        <v>3394</v>
      </c>
      <c r="AM1644" t="s">
        <v>3394</v>
      </c>
      <c r="AN1644" t="s">
        <v>3394</v>
      </c>
      <c r="AO1644" t="s">
        <v>3394</v>
      </c>
      <c r="AP1644" t="s">
        <v>3394</v>
      </c>
      <c r="AQ1644" t="s">
        <v>3394</v>
      </c>
      <c r="AR1644" t="s">
        <v>3394</v>
      </c>
      <c r="AS1644" t="s">
        <v>3394</v>
      </c>
      <c r="AT1644" t="s">
        <v>3394</v>
      </c>
      <c r="AU1644" t="s">
        <v>3394</v>
      </c>
      <c r="AV1644" t="s">
        <v>3394</v>
      </c>
      <c r="AW1644" t="s">
        <v>3394</v>
      </c>
      <c r="AX1644" t="s">
        <v>3394</v>
      </c>
      <c r="AZ1644" t="s">
        <v>3394</v>
      </c>
    </row>
    <row r="1645" spans="1:52" x14ac:dyDescent="0.3">
      <c r="A1645" s="1" t="s">
        <v>120</v>
      </c>
      <c r="B1645" t="s">
        <v>121</v>
      </c>
      <c r="C1645" t="s">
        <v>220</v>
      </c>
      <c r="D1645" t="s">
        <v>59</v>
      </c>
      <c r="E1645" t="s">
        <v>122</v>
      </c>
      <c r="F1645" t="s">
        <v>3393</v>
      </c>
      <c r="G1645" t="s">
        <v>3394</v>
      </c>
      <c r="H1645" t="s">
        <v>3393</v>
      </c>
      <c r="I1645" t="s">
        <v>6823</v>
      </c>
      <c r="J1645" t="s">
        <v>3395</v>
      </c>
      <c r="K1645" t="s">
        <v>3394</v>
      </c>
      <c r="L1645" t="s">
        <v>3396</v>
      </c>
      <c r="M1645" t="s">
        <v>9820</v>
      </c>
      <c r="N1645" t="s">
        <v>9820</v>
      </c>
      <c r="O1645" t="s">
        <v>9820</v>
      </c>
      <c r="P1645" t="s">
        <v>9821</v>
      </c>
      <c r="Q1645">
        <v>1</v>
      </c>
      <c r="R1645" t="s">
        <v>5633</v>
      </c>
      <c r="S1645" t="s">
        <v>6824</v>
      </c>
      <c r="U1645" t="s">
        <v>6825</v>
      </c>
      <c r="V1645" t="s">
        <v>6826</v>
      </c>
      <c r="W1645" t="s">
        <v>6827</v>
      </c>
      <c r="X1645" t="s">
        <v>3416</v>
      </c>
      <c r="Y1645" t="s">
        <v>6828</v>
      </c>
      <c r="Z1645" t="s">
        <v>6829</v>
      </c>
      <c r="AA1645" t="s">
        <v>6830</v>
      </c>
      <c r="AB1645" t="s">
        <v>6831</v>
      </c>
      <c r="AC1645" t="s">
        <v>4345</v>
      </c>
      <c r="AE1645" t="s">
        <v>3394</v>
      </c>
      <c r="AK1645" t="s">
        <v>3394</v>
      </c>
      <c r="AM1645" t="s">
        <v>3394</v>
      </c>
      <c r="AN1645" t="s">
        <v>3394</v>
      </c>
      <c r="AO1645" t="s">
        <v>3394</v>
      </c>
      <c r="AP1645" t="s">
        <v>3394</v>
      </c>
      <c r="AQ1645" t="s">
        <v>3394</v>
      </c>
      <c r="AR1645" t="s">
        <v>3394</v>
      </c>
      <c r="AS1645" t="s">
        <v>3394</v>
      </c>
      <c r="AT1645" t="s">
        <v>3394</v>
      </c>
      <c r="AU1645" t="s">
        <v>3394</v>
      </c>
      <c r="AV1645" t="s">
        <v>3394</v>
      </c>
      <c r="AW1645" t="s">
        <v>3394</v>
      </c>
      <c r="AX1645" t="s">
        <v>3394</v>
      </c>
      <c r="AZ1645" t="s">
        <v>3394</v>
      </c>
    </row>
    <row r="1646" spans="1:52" x14ac:dyDescent="0.3">
      <c r="A1646" s="1" t="s">
        <v>125</v>
      </c>
      <c r="B1646" t="s">
        <v>126</v>
      </c>
      <c r="C1646" t="s">
        <v>5755</v>
      </c>
      <c r="D1646" t="s">
        <v>5756</v>
      </c>
      <c r="E1646" t="s">
        <v>127</v>
      </c>
      <c r="F1646" t="s">
        <v>3394</v>
      </c>
      <c r="G1646" t="s">
        <v>3393</v>
      </c>
      <c r="H1646" t="s">
        <v>3393</v>
      </c>
      <c r="I1646" t="s">
        <v>6832</v>
      </c>
      <c r="J1646" t="s">
        <v>3395</v>
      </c>
      <c r="K1646" t="s">
        <v>3394</v>
      </c>
      <c r="L1646" t="s">
        <v>3396</v>
      </c>
      <c r="M1646" t="s">
        <v>9820</v>
      </c>
      <c r="N1646" t="s">
        <v>9820</v>
      </c>
      <c r="O1646" t="s">
        <v>9820</v>
      </c>
      <c r="P1646" t="s">
        <v>9821</v>
      </c>
      <c r="Q1646">
        <v>1</v>
      </c>
      <c r="R1646" t="s">
        <v>5909</v>
      </c>
      <c r="S1646" t="s">
        <v>6833</v>
      </c>
      <c r="U1646" t="s">
        <v>6834</v>
      </c>
      <c r="V1646" t="s">
        <v>6835</v>
      </c>
      <c r="W1646" t="s">
        <v>6836</v>
      </c>
      <c r="X1646" t="s">
        <v>6203</v>
      </c>
      <c r="Y1646" t="s">
        <v>6837</v>
      </c>
      <c r="Z1646" t="s">
        <v>6534</v>
      </c>
      <c r="AA1646" t="s">
        <v>6673</v>
      </c>
      <c r="AB1646" t="s">
        <v>6512</v>
      </c>
      <c r="AC1646" t="s">
        <v>4345</v>
      </c>
      <c r="AE1646" t="s">
        <v>3394</v>
      </c>
      <c r="AK1646" t="s">
        <v>3394</v>
      </c>
      <c r="AM1646" t="s">
        <v>3394</v>
      </c>
      <c r="AN1646" t="s">
        <v>3394</v>
      </c>
      <c r="AO1646" t="s">
        <v>3394</v>
      </c>
      <c r="AP1646" t="s">
        <v>3394</v>
      </c>
      <c r="AQ1646" t="s">
        <v>3394</v>
      </c>
      <c r="AR1646" t="s">
        <v>3394</v>
      </c>
      <c r="AS1646" t="s">
        <v>3394</v>
      </c>
      <c r="AT1646" t="s">
        <v>3394</v>
      </c>
      <c r="AU1646" t="s">
        <v>3394</v>
      </c>
      <c r="AV1646" t="s">
        <v>3394</v>
      </c>
      <c r="AW1646" t="s">
        <v>3394</v>
      </c>
      <c r="AX1646" t="s">
        <v>3394</v>
      </c>
      <c r="AZ1646" t="s">
        <v>3394</v>
      </c>
    </row>
    <row r="1647" spans="1:52" x14ac:dyDescent="0.3">
      <c r="A1647" s="1" t="s">
        <v>132</v>
      </c>
      <c r="B1647" t="s">
        <v>133</v>
      </c>
      <c r="C1647" t="s">
        <v>220</v>
      </c>
      <c r="D1647" t="s">
        <v>59</v>
      </c>
      <c r="E1647" t="s">
        <v>134</v>
      </c>
      <c r="F1647" t="s">
        <v>3393</v>
      </c>
      <c r="G1647" t="s">
        <v>3393</v>
      </c>
      <c r="H1647" t="s">
        <v>3393</v>
      </c>
      <c r="I1647" t="s">
        <v>6838</v>
      </c>
      <c r="J1647" t="s">
        <v>3395</v>
      </c>
      <c r="K1647" t="s">
        <v>3394</v>
      </c>
      <c r="L1647" t="s">
        <v>3396</v>
      </c>
      <c r="M1647" t="s">
        <v>9820</v>
      </c>
      <c r="N1647" t="s">
        <v>9820</v>
      </c>
      <c r="O1647" t="s">
        <v>9820</v>
      </c>
      <c r="P1647" t="s">
        <v>9821</v>
      </c>
      <c r="Q1647">
        <v>1</v>
      </c>
      <c r="R1647" t="s">
        <v>5633</v>
      </c>
      <c r="S1647" t="s">
        <v>6839</v>
      </c>
      <c r="U1647" t="s">
        <v>6521</v>
      </c>
      <c r="V1647" t="s">
        <v>6312</v>
      </c>
      <c r="W1647" t="s">
        <v>6313</v>
      </c>
      <c r="X1647" t="s">
        <v>6314</v>
      </c>
      <c r="Y1647" t="s">
        <v>6315</v>
      </c>
      <c r="Z1647" t="s">
        <v>6237</v>
      </c>
      <c r="AA1647" t="s">
        <v>6840</v>
      </c>
      <c r="AB1647" t="s">
        <v>6316</v>
      </c>
      <c r="AC1647" t="s">
        <v>4345</v>
      </c>
      <c r="AE1647" t="s">
        <v>3394</v>
      </c>
      <c r="AK1647" t="s">
        <v>3394</v>
      </c>
      <c r="AM1647" t="s">
        <v>3394</v>
      </c>
      <c r="AN1647" t="s">
        <v>3394</v>
      </c>
      <c r="AO1647" t="s">
        <v>3394</v>
      </c>
      <c r="AP1647" t="s">
        <v>3394</v>
      </c>
      <c r="AQ1647" t="s">
        <v>4195</v>
      </c>
      <c r="AR1647" t="s">
        <v>4195</v>
      </c>
      <c r="AS1647" t="s">
        <v>3394</v>
      </c>
      <c r="AT1647" t="s">
        <v>3394</v>
      </c>
      <c r="AU1647" t="s">
        <v>3394</v>
      </c>
      <c r="AV1647" t="s">
        <v>3394</v>
      </c>
      <c r="AW1647" t="s">
        <v>3394</v>
      </c>
      <c r="AX1647" t="s">
        <v>3394</v>
      </c>
      <c r="AZ1647" t="s">
        <v>3394</v>
      </c>
    </row>
    <row r="1648" spans="1:52" x14ac:dyDescent="0.3">
      <c r="A1648" s="1" t="s">
        <v>208</v>
      </c>
      <c r="B1648" t="s">
        <v>209</v>
      </c>
      <c r="C1648" t="s">
        <v>220</v>
      </c>
      <c r="D1648" t="s">
        <v>59</v>
      </c>
      <c r="E1648" t="s">
        <v>210</v>
      </c>
      <c r="F1648" t="s">
        <v>3393</v>
      </c>
      <c r="G1648" t="s">
        <v>3394</v>
      </c>
      <c r="H1648" t="s">
        <v>3393</v>
      </c>
      <c r="I1648" t="s">
        <v>6841</v>
      </c>
      <c r="J1648" t="s">
        <v>3395</v>
      </c>
      <c r="K1648" t="s">
        <v>3394</v>
      </c>
      <c r="L1648" t="s">
        <v>3396</v>
      </c>
      <c r="M1648" t="s">
        <v>9820</v>
      </c>
      <c r="N1648" t="s">
        <v>9820</v>
      </c>
      <c r="O1648" t="s">
        <v>9820</v>
      </c>
      <c r="P1648" t="s">
        <v>9821</v>
      </c>
      <c r="Q1648">
        <v>1</v>
      </c>
      <c r="R1648" t="s">
        <v>5633</v>
      </c>
      <c r="S1648" t="s">
        <v>6517</v>
      </c>
      <c r="U1648" t="s">
        <v>6502</v>
      </c>
      <c r="V1648" t="s">
        <v>6330</v>
      </c>
      <c r="W1648" t="s">
        <v>6331</v>
      </c>
      <c r="X1648" t="s">
        <v>6332</v>
      </c>
      <c r="Y1648" t="s">
        <v>6069</v>
      </c>
      <c r="Z1648" t="s">
        <v>6307</v>
      </c>
      <c r="AA1648" t="s">
        <v>6333</v>
      </c>
      <c r="AB1648" t="s">
        <v>6334</v>
      </c>
      <c r="AC1648" t="s">
        <v>4345</v>
      </c>
      <c r="AE1648" t="s">
        <v>3394</v>
      </c>
      <c r="AK1648" t="s">
        <v>3394</v>
      </c>
      <c r="AL1648" t="s">
        <v>3394</v>
      </c>
      <c r="AM1648" t="s">
        <v>4195</v>
      </c>
      <c r="AN1648" t="s">
        <v>3394</v>
      </c>
      <c r="AO1648" t="s">
        <v>3394</v>
      </c>
      <c r="AP1648" t="s">
        <v>3394</v>
      </c>
      <c r="AQ1648" t="s">
        <v>3394</v>
      </c>
      <c r="AR1648" t="s">
        <v>4195</v>
      </c>
      <c r="AS1648" t="s">
        <v>3394</v>
      </c>
      <c r="AT1648" t="s">
        <v>3394</v>
      </c>
      <c r="AU1648" t="s">
        <v>3394</v>
      </c>
      <c r="AV1648" t="s">
        <v>3394</v>
      </c>
      <c r="AW1648" t="s">
        <v>3394</v>
      </c>
      <c r="AX1648" t="s">
        <v>3394</v>
      </c>
      <c r="AZ1648" t="s">
        <v>3394</v>
      </c>
    </row>
    <row r="1649" spans="1:52" x14ac:dyDescent="0.3">
      <c r="A1649" s="1" t="s">
        <v>220</v>
      </c>
      <c r="B1649" t="s">
        <v>221</v>
      </c>
      <c r="C1649" t="s">
        <v>4828</v>
      </c>
      <c r="D1649" t="s">
        <v>4829</v>
      </c>
      <c r="E1649" t="s">
        <v>222</v>
      </c>
      <c r="F1649" t="s">
        <v>3393</v>
      </c>
      <c r="G1649" t="s">
        <v>3394</v>
      </c>
      <c r="H1649" t="s">
        <v>3393</v>
      </c>
      <c r="I1649" t="s">
        <v>5770</v>
      </c>
      <c r="J1649" t="s">
        <v>3395</v>
      </c>
      <c r="K1649" t="s">
        <v>3394</v>
      </c>
      <c r="L1649" t="s">
        <v>3396</v>
      </c>
      <c r="M1649" t="s">
        <v>9820</v>
      </c>
      <c r="N1649" t="s">
        <v>9820</v>
      </c>
      <c r="O1649" t="s">
        <v>9820</v>
      </c>
      <c r="P1649" t="s">
        <v>9821</v>
      </c>
      <c r="Q1649">
        <v>1</v>
      </c>
      <c r="R1649" t="s">
        <v>3397</v>
      </c>
      <c r="S1649" t="s">
        <v>6842</v>
      </c>
      <c r="U1649" t="s">
        <v>6843</v>
      </c>
      <c r="V1649" t="s">
        <v>6280</v>
      </c>
      <c r="W1649" t="s">
        <v>6167</v>
      </c>
      <c r="X1649" t="s">
        <v>6607</v>
      </c>
      <c r="Y1649" t="s">
        <v>6844</v>
      </c>
      <c r="Z1649" t="s">
        <v>6450</v>
      </c>
      <c r="AA1649" t="s">
        <v>6284</v>
      </c>
      <c r="AB1649" t="s">
        <v>5951</v>
      </c>
      <c r="AC1649" t="s">
        <v>4345</v>
      </c>
      <c r="AE1649" t="s">
        <v>3394</v>
      </c>
      <c r="AK1649" t="s">
        <v>3394</v>
      </c>
      <c r="AM1649" t="s">
        <v>3394</v>
      </c>
      <c r="AN1649" t="s">
        <v>3394</v>
      </c>
      <c r="AO1649" t="s">
        <v>3394</v>
      </c>
      <c r="AP1649" t="s">
        <v>3394</v>
      </c>
      <c r="AQ1649" t="s">
        <v>3394</v>
      </c>
      <c r="AR1649" t="s">
        <v>3394</v>
      </c>
      <c r="AS1649" t="s">
        <v>3394</v>
      </c>
      <c r="AT1649" t="s">
        <v>3394</v>
      </c>
      <c r="AU1649" t="s">
        <v>3394</v>
      </c>
      <c r="AV1649" t="s">
        <v>3394</v>
      </c>
      <c r="AW1649" t="s">
        <v>3394</v>
      </c>
      <c r="AX1649" t="s">
        <v>3394</v>
      </c>
      <c r="AZ1649" t="s">
        <v>3394</v>
      </c>
    </row>
    <row r="1650" spans="1:52" x14ac:dyDescent="0.3">
      <c r="A1650" s="1" t="s">
        <v>244</v>
      </c>
      <c r="B1650" t="s">
        <v>245</v>
      </c>
      <c r="C1650" t="s">
        <v>4987</v>
      </c>
      <c r="D1650" t="s">
        <v>4988</v>
      </c>
      <c r="E1650" t="s">
        <v>246</v>
      </c>
      <c r="F1650" t="s">
        <v>3394</v>
      </c>
      <c r="G1650" t="s">
        <v>3394</v>
      </c>
      <c r="H1650" t="s">
        <v>3393</v>
      </c>
      <c r="I1650" t="s">
        <v>3395</v>
      </c>
      <c r="J1650" t="s">
        <v>3395</v>
      </c>
      <c r="K1650" t="s">
        <v>3394</v>
      </c>
      <c r="L1650" t="s">
        <v>3396</v>
      </c>
      <c r="M1650" t="s">
        <v>9820</v>
      </c>
      <c r="N1650" t="s">
        <v>9820</v>
      </c>
      <c r="O1650" t="s">
        <v>9820</v>
      </c>
      <c r="P1650" t="s">
        <v>9821</v>
      </c>
      <c r="Q1650">
        <v>1</v>
      </c>
      <c r="R1650" t="s">
        <v>5633</v>
      </c>
      <c r="S1650" t="s">
        <v>6845</v>
      </c>
      <c r="U1650" t="s">
        <v>6846</v>
      </c>
      <c r="V1650" t="s">
        <v>5954</v>
      </c>
      <c r="W1650" t="s">
        <v>6146</v>
      </c>
      <c r="X1650" t="s">
        <v>6847</v>
      </c>
      <c r="Y1650" t="s">
        <v>6848</v>
      </c>
      <c r="Z1650" t="s">
        <v>6849</v>
      </c>
      <c r="AA1650" t="s">
        <v>6850</v>
      </c>
      <c r="AB1650" t="s">
        <v>6203</v>
      </c>
      <c r="AC1650" t="s">
        <v>4345</v>
      </c>
      <c r="AE1650" t="s">
        <v>3394</v>
      </c>
      <c r="AK1650" t="s">
        <v>3394</v>
      </c>
      <c r="AM1650" t="s">
        <v>3394</v>
      </c>
      <c r="AN1650" t="s">
        <v>3394</v>
      </c>
      <c r="AO1650" t="s">
        <v>3394</v>
      </c>
      <c r="AP1650" t="s">
        <v>3394</v>
      </c>
      <c r="AQ1650" t="s">
        <v>3394</v>
      </c>
      <c r="AR1650" t="s">
        <v>3394</v>
      </c>
      <c r="AS1650" t="s">
        <v>3394</v>
      </c>
      <c r="AT1650" t="s">
        <v>3394</v>
      </c>
      <c r="AU1650" t="s">
        <v>3394</v>
      </c>
      <c r="AV1650" t="s">
        <v>3394</v>
      </c>
      <c r="AW1650" t="s">
        <v>3394</v>
      </c>
      <c r="AX1650" t="s">
        <v>3394</v>
      </c>
      <c r="AZ1650" t="s">
        <v>3394</v>
      </c>
    </row>
    <row r="1651" spans="1:52" x14ac:dyDescent="0.3">
      <c r="A1651" s="1" t="s">
        <v>247</v>
      </c>
      <c r="B1651" t="s">
        <v>248</v>
      </c>
      <c r="C1651" t="s">
        <v>4987</v>
      </c>
      <c r="D1651" t="s">
        <v>4988</v>
      </c>
      <c r="E1651" t="s">
        <v>249</v>
      </c>
      <c r="F1651" t="s">
        <v>3394</v>
      </c>
      <c r="G1651" t="s">
        <v>3394</v>
      </c>
      <c r="H1651" t="s">
        <v>3393</v>
      </c>
      <c r="I1651" t="s">
        <v>3395</v>
      </c>
      <c r="J1651" t="s">
        <v>3395</v>
      </c>
      <c r="K1651" t="s">
        <v>3394</v>
      </c>
      <c r="L1651" t="s">
        <v>3396</v>
      </c>
      <c r="M1651" t="s">
        <v>9820</v>
      </c>
      <c r="N1651" t="s">
        <v>9820</v>
      </c>
      <c r="O1651" t="s">
        <v>9820</v>
      </c>
      <c r="P1651" t="s">
        <v>9821</v>
      </c>
      <c r="Q1651">
        <v>1</v>
      </c>
      <c r="R1651" t="s">
        <v>5633</v>
      </c>
      <c r="S1651" t="s">
        <v>6851</v>
      </c>
      <c r="U1651" t="s">
        <v>6852</v>
      </c>
      <c r="V1651" t="s">
        <v>6853</v>
      </c>
      <c r="W1651" t="s">
        <v>6854</v>
      </c>
      <c r="X1651" t="s">
        <v>6855</v>
      </c>
      <c r="Y1651" t="s">
        <v>6856</v>
      </c>
      <c r="Z1651" t="s">
        <v>6857</v>
      </c>
      <c r="AA1651" t="s">
        <v>6858</v>
      </c>
      <c r="AB1651" t="s">
        <v>5951</v>
      </c>
      <c r="AC1651" t="s">
        <v>4345</v>
      </c>
      <c r="AE1651" t="s">
        <v>3394</v>
      </c>
      <c r="AK1651" t="s">
        <v>3394</v>
      </c>
      <c r="AM1651" t="s">
        <v>3394</v>
      </c>
      <c r="AN1651" t="s">
        <v>3394</v>
      </c>
      <c r="AO1651" t="s">
        <v>3394</v>
      </c>
      <c r="AP1651" t="s">
        <v>3394</v>
      </c>
      <c r="AQ1651" t="s">
        <v>3394</v>
      </c>
      <c r="AR1651" t="s">
        <v>3394</v>
      </c>
      <c r="AS1651" t="s">
        <v>3394</v>
      </c>
      <c r="AT1651" t="s">
        <v>3394</v>
      </c>
      <c r="AU1651" t="s">
        <v>3394</v>
      </c>
      <c r="AV1651" t="s">
        <v>3394</v>
      </c>
      <c r="AW1651" t="s">
        <v>3394</v>
      </c>
      <c r="AX1651" t="s">
        <v>3394</v>
      </c>
      <c r="AZ1651" t="s">
        <v>3394</v>
      </c>
    </row>
    <row r="1652" spans="1:52" x14ac:dyDescent="0.3">
      <c r="A1652" s="1" t="s">
        <v>250</v>
      </c>
      <c r="B1652" t="s">
        <v>251</v>
      </c>
      <c r="C1652" t="s">
        <v>298</v>
      </c>
      <c r="D1652" t="s">
        <v>6246</v>
      </c>
      <c r="E1652" t="s">
        <v>252</v>
      </c>
      <c r="F1652" t="s">
        <v>3394</v>
      </c>
      <c r="G1652" t="s">
        <v>3394</v>
      </c>
      <c r="H1652" t="s">
        <v>3393</v>
      </c>
      <c r="I1652" t="s">
        <v>6859</v>
      </c>
      <c r="J1652" t="s">
        <v>3395</v>
      </c>
      <c r="K1652" t="s">
        <v>3394</v>
      </c>
      <c r="L1652" t="s">
        <v>3396</v>
      </c>
      <c r="M1652" t="s">
        <v>56</v>
      </c>
      <c r="N1652" t="s">
        <v>6246</v>
      </c>
      <c r="O1652" t="s">
        <v>9820</v>
      </c>
      <c r="P1652" t="s">
        <v>9821</v>
      </c>
      <c r="Q1652">
        <v>1</v>
      </c>
      <c r="R1652" t="s">
        <v>6860</v>
      </c>
      <c r="S1652" t="s">
        <v>6861</v>
      </c>
      <c r="U1652" t="s">
        <v>6465</v>
      </c>
      <c r="V1652" t="s">
        <v>6466</v>
      </c>
      <c r="W1652" t="s">
        <v>6467</v>
      </c>
      <c r="X1652" t="s">
        <v>6468</v>
      </c>
      <c r="Y1652" t="s">
        <v>6469</v>
      </c>
      <c r="Z1652" t="s">
        <v>6470</v>
      </c>
      <c r="AA1652" t="s">
        <v>6471</v>
      </c>
      <c r="AB1652" t="s">
        <v>6472</v>
      </c>
      <c r="AC1652" t="s">
        <v>4345</v>
      </c>
      <c r="AE1652" t="s">
        <v>3394</v>
      </c>
      <c r="AJ1652" t="s">
        <v>4484</v>
      </c>
      <c r="AK1652" t="s">
        <v>3394</v>
      </c>
      <c r="AM1652" t="s">
        <v>3394</v>
      </c>
      <c r="AN1652" t="s">
        <v>3394</v>
      </c>
      <c r="AO1652" t="s">
        <v>3394</v>
      </c>
      <c r="AP1652" t="s">
        <v>3394</v>
      </c>
      <c r="AQ1652" t="s">
        <v>3394</v>
      </c>
      <c r="AR1652" t="s">
        <v>3394</v>
      </c>
      <c r="AS1652" t="s">
        <v>3394</v>
      </c>
      <c r="AT1652" t="s">
        <v>3394</v>
      </c>
      <c r="AU1652" t="s">
        <v>3394</v>
      </c>
      <c r="AV1652" t="s">
        <v>3394</v>
      </c>
      <c r="AW1652" t="s">
        <v>3394</v>
      </c>
      <c r="AX1652" t="s">
        <v>3394</v>
      </c>
      <c r="AZ1652" t="s">
        <v>3394</v>
      </c>
    </row>
    <row r="1653" spans="1:52" x14ac:dyDescent="0.3">
      <c r="A1653" s="1" t="s">
        <v>253</v>
      </c>
      <c r="B1653" t="s">
        <v>254</v>
      </c>
      <c r="C1653" t="s">
        <v>277</v>
      </c>
      <c r="D1653" t="s">
        <v>4307</v>
      </c>
      <c r="E1653" t="s">
        <v>255</v>
      </c>
      <c r="F1653" t="s">
        <v>3393</v>
      </c>
      <c r="G1653" t="s">
        <v>3394</v>
      </c>
      <c r="H1653" t="s">
        <v>3393</v>
      </c>
      <c r="I1653" t="s">
        <v>6862</v>
      </c>
      <c r="J1653" t="s">
        <v>3395</v>
      </c>
      <c r="K1653" t="s">
        <v>3394</v>
      </c>
      <c r="L1653" t="s">
        <v>3396</v>
      </c>
      <c r="M1653" t="s">
        <v>9820</v>
      </c>
      <c r="N1653" t="s">
        <v>9820</v>
      </c>
      <c r="O1653" t="s">
        <v>9820</v>
      </c>
      <c r="P1653" t="s">
        <v>9821</v>
      </c>
      <c r="Q1653">
        <v>1</v>
      </c>
      <c r="R1653" t="s">
        <v>5682</v>
      </c>
      <c r="S1653" t="s">
        <v>6863</v>
      </c>
      <c r="AC1653" t="s">
        <v>4345</v>
      </c>
      <c r="AE1653" t="s">
        <v>3394</v>
      </c>
      <c r="AK1653" t="s">
        <v>4195</v>
      </c>
      <c r="AL1653" t="s">
        <v>3394</v>
      </c>
      <c r="AM1653" t="s">
        <v>4195</v>
      </c>
      <c r="AN1653" t="s">
        <v>3394</v>
      </c>
      <c r="AO1653" t="s">
        <v>4195</v>
      </c>
      <c r="AP1653" t="s">
        <v>4195</v>
      </c>
      <c r="AQ1653" t="s">
        <v>4195</v>
      </c>
      <c r="AR1653" t="s">
        <v>4195</v>
      </c>
      <c r="AS1653" t="s">
        <v>3394</v>
      </c>
      <c r="AT1653" t="s">
        <v>3394</v>
      </c>
      <c r="AU1653" t="s">
        <v>3394</v>
      </c>
      <c r="AV1653" t="s">
        <v>4195</v>
      </c>
      <c r="AW1653" t="s">
        <v>3394</v>
      </c>
      <c r="AX1653" t="s">
        <v>3394</v>
      </c>
      <c r="AZ1653" t="s">
        <v>3394</v>
      </c>
    </row>
    <row r="1654" spans="1:52" x14ac:dyDescent="0.3">
      <c r="A1654" s="1" t="s">
        <v>283</v>
      </c>
      <c r="B1654" t="s">
        <v>284</v>
      </c>
      <c r="C1654" t="s">
        <v>277</v>
      </c>
      <c r="D1654" t="s">
        <v>4307</v>
      </c>
      <c r="E1654" t="s">
        <v>285</v>
      </c>
      <c r="F1654" t="s">
        <v>3393</v>
      </c>
      <c r="G1654" t="s">
        <v>3394</v>
      </c>
      <c r="H1654" t="s">
        <v>3393</v>
      </c>
      <c r="I1654" t="s">
        <v>5025</v>
      </c>
      <c r="J1654" t="s">
        <v>3395</v>
      </c>
      <c r="K1654" t="s">
        <v>3394</v>
      </c>
      <c r="L1654" t="s">
        <v>3396</v>
      </c>
      <c r="M1654" t="s">
        <v>9820</v>
      </c>
      <c r="N1654" t="s">
        <v>9820</v>
      </c>
      <c r="O1654" t="s">
        <v>9820</v>
      </c>
      <c r="P1654" t="s">
        <v>9821</v>
      </c>
      <c r="Q1654">
        <v>1</v>
      </c>
      <c r="R1654" t="s">
        <v>6865</v>
      </c>
      <c r="S1654" t="s">
        <v>6866</v>
      </c>
      <c r="AC1654" t="s">
        <v>4345</v>
      </c>
      <c r="AE1654" t="s">
        <v>3394</v>
      </c>
      <c r="AK1654" t="s">
        <v>4195</v>
      </c>
      <c r="AL1654" t="s">
        <v>3394</v>
      </c>
      <c r="AM1654" t="s">
        <v>4195</v>
      </c>
      <c r="AN1654" t="s">
        <v>3394</v>
      </c>
      <c r="AO1654" t="s">
        <v>4195</v>
      </c>
      <c r="AP1654" t="s">
        <v>4195</v>
      </c>
      <c r="AQ1654" t="s">
        <v>4195</v>
      </c>
      <c r="AR1654" t="s">
        <v>4195</v>
      </c>
      <c r="AS1654" t="s">
        <v>3394</v>
      </c>
      <c r="AT1654" t="s">
        <v>3394</v>
      </c>
      <c r="AU1654" t="s">
        <v>3394</v>
      </c>
      <c r="AV1654" t="s">
        <v>4195</v>
      </c>
      <c r="AW1654" t="s">
        <v>3394</v>
      </c>
      <c r="AX1654" t="s">
        <v>3394</v>
      </c>
      <c r="AZ1654" t="s">
        <v>3394</v>
      </c>
    </row>
    <row r="1655" spans="1:52" x14ac:dyDescent="0.3">
      <c r="A1655" s="1" t="s">
        <v>286</v>
      </c>
      <c r="B1655" t="s">
        <v>287</v>
      </c>
      <c r="C1655" t="s">
        <v>277</v>
      </c>
      <c r="D1655" t="s">
        <v>4307</v>
      </c>
      <c r="E1655" t="s">
        <v>288</v>
      </c>
      <c r="F1655" t="s">
        <v>3393</v>
      </c>
      <c r="G1655" t="s">
        <v>3394</v>
      </c>
      <c r="H1655" t="s">
        <v>3393</v>
      </c>
      <c r="I1655" t="s">
        <v>6867</v>
      </c>
      <c r="J1655" t="s">
        <v>3395</v>
      </c>
      <c r="K1655" t="s">
        <v>3394</v>
      </c>
      <c r="L1655" t="s">
        <v>3396</v>
      </c>
      <c r="M1655" t="s">
        <v>9820</v>
      </c>
      <c r="N1655" t="s">
        <v>9820</v>
      </c>
      <c r="O1655" t="s">
        <v>9820</v>
      </c>
      <c r="P1655" t="s">
        <v>9821</v>
      </c>
      <c r="Q1655">
        <v>1</v>
      </c>
      <c r="R1655" t="s">
        <v>6868</v>
      </c>
      <c r="S1655" t="s">
        <v>6869</v>
      </c>
      <c r="AC1655" t="s">
        <v>4345</v>
      </c>
      <c r="AE1655" t="s">
        <v>3394</v>
      </c>
      <c r="AK1655" t="s">
        <v>4195</v>
      </c>
      <c r="AL1655" t="s">
        <v>3394</v>
      </c>
      <c r="AM1655" t="s">
        <v>4195</v>
      </c>
      <c r="AN1655" t="s">
        <v>3394</v>
      </c>
      <c r="AO1655" t="s">
        <v>4195</v>
      </c>
      <c r="AP1655" t="s">
        <v>4195</v>
      </c>
      <c r="AQ1655" t="s">
        <v>4195</v>
      </c>
      <c r="AR1655" t="s">
        <v>4195</v>
      </c>
      <c r="AS1655" t="s">
        <v>3394</v>
      </c>
      <c r="AT1655" t="s">
        <v>3394</v>
      </c>
      <c r="AU1655" t="s">
        <v>3394</v>
      </c>
      <c r="AV1655" t="s">
        <v>4195</v>
      </c>
      <c r="AW1655" t="s">
        <v>3394</v>
      </c>
      <c r="AX1655" t="s">
        <v>3394</v>
      </c>
      <c r="AZ1655" t="s">
        <v>3394</v>
      </c>
    </row>
    <row r="1656" spans="1:52" x14ac:dyDescent="0.3">
      <c r="A1656" s="1" t="s">
        <v>289</v>
      </c>
      <c r="B1656" t="s">
        <v>290</v>
      </c>
      <c r="C1656" t="s">
        <v>277</v>
      </c>
      <c r="D1656" t="s">
        <v>4307</v>
      </c>
      <c r="E1656" t="s">
        <v>291</v>
      </c>
      <c r="F1656" t="s">
        <v>3393</v>
      </c>
      <c r="G1656" t="s">
        <v>3394</v>
      </c>
      <c r="H1656" t="s">
        <v>3393</v>
      </c>
      <c r="I1656" t="s">
        <v>6870</v>
      </c>
      <c r="J1656" t="s">
        <v>3395</v>
      </c>
      <c r="K1656" t="s">
        <v>3394</v>
      </c>
      <c r="L1656" t="s">
        <v>3396</v>
      </c>
      <c r="M1656" t="s">
        <v>9820</v>
      </c>
      <c r="N1656" t="s">
        <v>9820</v>
      </c>
      <c r="O1656" t="s">
        <v>9820</v>
      </c>
      <c r="P1656" t="s">
        <v>9821</v>
      </c>
      <c r="Q1656">
        <v>1</v>
      </c>
      <c r="R1656" t="s">
        <v>6868</v>
      </c>
      <c r="S1656" t="s">
        <v>6871</v>
      </c>
      <c r="AC1656" t="s">
        <v>4345</v>
      </c>
      <c r="AE1656" t="s">
        <v>3394</v>
      </c>
      <c r="AK1656" t="s">
        <v>4195</v>
      </c>
      <c r="AL1656" t="s">
        <v>3394</v>
      </c>
      <c r="AM1656" t="s">
        <v>4195</v>
      </c>
      <c r="AN1656" t="s">
        <v>3394</v>
      </c>
      <c r="AO1656" t="s">
        <v>4195</v>
      </c>
      <c r="AP1656" t="s">
        <v>4195</v>
      </c>
      <c r="AQ1656" t="s">
        <v>4195</v>
      </c>
      <c r="AR1656" t="s">
        <v>4195</v>
      </c>
      <c r="AS1656" t="s">
        <v>3394</v>
      </c>
      <c r="AT1656" t="s">
        <v>3394</v>
      </c>
      <c r="AU1656" t="s">
        <v>3394</v>
      </c>
      <c r="AV1656" t="s">
        <v>4195</v>
      </c>
      <c r="AW1656" t="s">
        <v>3394</v>
      </c>
      <c r="AX1656" t="s">
        <v>3394</v>
      </c>
      <c r="AZ1656" t="s">
        <v>3394</v>
      </c>
    </row>
    <row r="1657" spans="1:52" x14ac:dyDescent="0.3">
      <c r="A1657" s="1" t="s">
        <v>292</v>
      </c>
      <c r="B1657" t="s">
        <v>293</v>
      </c>
      <c r="C1657" t="s">
        <v>277</v>
      </c>
      <c r="D1657" t="s">
        <v>4307</v>
      </c>
      <c r="E1657" t="s">
        <v>294</v>
      </c>
      <c r="F1657" t="s">
        <v>3393</v>
      </c>
      <c r="G1657" t="s">
        <v>3393</v>
      </c>
      <c r="H1657" t="s">
        <v>3393</v>
      </c>
      <c r="I1657" t="s">
        <v>6872</v>
      </c>
      <c r="J1657" t="s">
        <v>3395</v>
      </c>
      <c r="K1657" t="s">
        <v>3394</v>
      </c>
      <c r="L1657" t="s">
        <v>3396</v>
      </c>
      <c r="M1657" t="s">
        <v>9820</v>
      </c>
      <c r="N1657" t="s">
        <v>9820</v>
      </c>
      <c r="O1657" t="s">
        <v>9820</v>
      </c>
      <c r="P1657" t="s">
        <v>9821</v>
      </c>
      <c r="Q1657">
        <v>1</v>
      </c>
      <c r="R1657" t="s">
        <v>6868</v>
      </c>
      <c r="S1657" t="s">
        <v>6873</v>
      </c>
      <c r="AC1657" t="s">
        <v>4345</v>
      </c>
      <c r="AE1657" t="s">
        <v>3394</v>
      </c>
      <c r="AK1657" t="s">
        <v>4195</v>
      </c>
      <c r="AL1657" t="s">
        <v>3394</v>
      </c>
      <c r="AM1657" t="s">
        <v>4195</v>
      </c>
      <c r="AN1657" t="s">
        <v>3394</v>
      </c>
      <c r="AO1657" t="s">
        <v>4195</v>
      </c>
      <c r="AP1657" t="s">
        <v>4195</v>
      </c>
      <c r="AQ1657" t="s">
        <v>4195</v>
      </c>
      <c r="AR1657" t="s">
        <v>4195</v>
      </c>
      <c r="AS1657" t="s">
        <v>3394</v>
      </c>
      <c r="AT1657" t="s">
        <v>3394</v>
      </c>
      <c r="AU1657" t="s">
        <v>3394</v>
      </c>
      <c r="AV1657" t="s">
        <v>4195</v>
      </c>
      <c r="AW1657" t="s">
        <v>3394</v>
      </c>
      <c r="AX1657" t="s">
        <v>3394</v>
      </c>
      <c r="AZ1657" t="s">
        <v>3394</v>
      </c>
    </row>
    <row r="1658" spans="1:52" x14ac:dyDescent="0.3">
      <c r="A1658" s="1" t="s">
        <v>301</v>
      </c>
      <c r="B1658" t="s">
        <v>302</v>
      </c>
      <c r="C1658" t="s">
        <v>277</v>
      </c>
      <c r="D1658" t="s">
        <v>4307</v>
      </c>
      <c r="E1658" t="s">
        <v>303</v>
      </c>
      <c r="F1658" t="s">
        <v>3394</v>
      </c>
      <c r="G1658" t="s">
        <v>3393</v>
      </c>
      <c r="H1658" t="s">
        <v>3393</v>
      </c>
      <c r="I1658" t="s">
        <v>6880</v>
      </c>
      <c r="J1658" t="s">
        <v>3395</v>
      </c>
      <c r="K1658" t="s">
        <v>3394</v>
      </c>
      <c r="L1658" t="s">
        <v>3396</v>
      </c>
      <c r="M1658" t="s">
        <v>9820</v>
      </c>
      <c r="N1658" t="s">
        <v>9820</v>
      </c>
      <c r="O1658" t="s">
        <v>9820</v>
      </c>
      <c r="P1658" t="s">
        <v>9821</v>
      </c>
      <c r="Q1658">
        <v>1</v>
      </c>
      <c r="R1658" t="s">
        <v>5682</v>
      </c>
      <c r="S1658" t="s">
        <v>6881</v>
      </c>
      <c r="U1658" t="s">
        <v>6882</v>
      </c>
      <c r="V1658" t="s">
        <v>6883</v>
      </c>
      <c r="W1658" t="s">
        <v>6884</v>
      </c>
      <c r="X1658" t="s">
        <v>6885</v>
      </c>
      <c r="Y1658" t="s">
        <v>6886</v>
      </c>
      <c r="Z1658" t="s">
        <v>6887</v>
      </c>
      <c r="AA1658" t="s">
        <v>6888</v>
      </c>
      <c r="AB1658" t="s">
        <v>5951</v>
      </c>
      <c r="AC1658" t="s">
        <v>4345</v>
      </c>
      <c r="AE1658" t="s">
        <v>3394</v>
      </c>
      <c r="AK1658" t="s">
        <v>4195</v>
      </c>
      <c r="AL1658" t="s">
        <v>3394</v>
      </c>
      <c r="AM1658" t="s">
        <v>4195</v>
      </c>
      <c r="AN1658" t="s">
        <v>3394</v>
      </c>
      <c r="AO1658" t="s">
        <v>4195</v>
      </c>
      <c r="AP1658" t="s">
        <v>4195</v>
      </c>
      <c r="AQ1658" t="s">
        <v>4195</v>
      </c>
      <c r="AR1658" t="s">
        <v>4195</v>
      </c>
      <c r="AS1658" t="s">
        <v>3394</v>
      </c>
      <c r="AT1658" t="s">
        <v>3394</v>
      </c>
      <c r="AU1658" t="s">
        <v>3394</v>
      </c>
      <c r="AV1658" t="s">
        <v>3394</v>
      </c>
      <c r="AW1658" t="s">
        <v>3394</v>
      </c>
      <c r="AX1658" t="s">
        <v>3394</v>
      </c>
      <c r="AZ1658" t="s">
        <v>3394</v>
      </c>
    </row>
    <row r="1659" spans="1:52" x14ac:dyDescent="0.3">
      <c r="A1659" s="1" t="s">
        <v>304</v>
      </c>
      <c r="B1659" t="s">
        <v>305</v>
      </c>
      <c r="C1659" t="s">
        <v>277</v>
      </c>
      <c r="D1659" t="s">
        <v>4307</v>
      </c>
      <c r="E1659" t="s">
        <v>306</v>
      </c>
      <c r="F1659" t="s">
        <v>3394</v>
      </c>
      <c r="G1659" t="s">
        <v>3393</v>
      </c>
      <c r="H1659" t="s">
        <v>3393</v>
      </c>
      <c r="I1659" t="s">
        <v>5937</v>
      </c>
      <c r="J1659" t="s">
        <v>3395</v>
      </c>
      <c r="K1659" t="s">
        <v>3394</v>
      </c>
      <c r="L1659" t="s">
        <v>3396</v>
      </c>
      <c r="M1659" t="s">
        <v>9820</v>
      </c>
      <c r="N1659" t="s">
        <v>9820</v>
      </c>
      <c r="O1659" t="s">
        <v>9820</v>
      </c>
      <c r="P1659" t="s">
        <v>9821</v>
      </c>
      <c r="Q1659">
        <v>1</v>
      </c>
      <c r="R1659" t="s">
        <v>5682</v>
      </c>
      <c r="S1659" t="s">
        <v>6889</v>
      </c>
      <c r="U1659" t="s">
        <v>6890</v>
      </c>
      <c r="V1659" t="s">
        <v>6891</v>
      </c>
      <c r="W1659" t="s">
        <v>6892</v>
      </c>
      <c r="X1659" t="s">
        <v>6893</v>
      </c>
      <c r="Y1659" t="s">
        <v>6894</v>
      </c>
      <c r="Z1659" t="s">
        <v>6895</v>
      </c>
      <c r="AA1659" t="s">
        <v>6896</v>
      </c>
      <c r="AB1659" t="s">
        <v>6897</v>
      </c>
      <c r="AC1659" t="s">
        <v>4345</v>
      </c>
      <c r="AE1659" t="s">
        <v>3394</v>
      </c>
      <c r="AK1659" t="s">
        <v>3394</v>
      </c>
      <c r="AM1659" t="s">
        <v>3394</v>
      </c>
      <c r="AN1659" t="s">
        <v>3394</v>
      </c>
      <c r="AO1659" t="s">
        <v>3394</v>
      </c>
      <c r="AP1659" t="s">
        <v>3394</v>
      </c>
      <c r="AQ1659" t="s">
        <v>3394</v>
      </c>
      <c r="AR1659" t="s">
        <v>3394</v>
      </c>
      <c r="AS1659" t="s">
        <v>3394</v>
      </c>
      <c r="AT1659" t="s">
        <v>3394</v>
      </c>
      <c r="AU1659" t="s">
        <v>3394</v>
      </c>
      <c r="AV1659" t="s">
        <v>3394</v>
      </c>
      <c r="AW1659" t="s">
        <v>3394</v>
      </c>
      <c r="AX1659" t="s">
        <v>3394</v>
      </c>
      <c r="AZ1659" t="s">
        <v>3394</v>
      </c>
    </row>
    <row r="1660" spans="1:52" x14ac:dyDescent="0.3">
      <c r="A1660" s="1" t="s">
        <v>310</v>
      </c>
      <c r="B1660" t="s">
        <v>311</v>
      </c>
      <c r="C1660" t="s">
        <v>208</v>
      </c>
      <c r="D1660" t="s">
        <v>57</v>
      </c>
      <c r="E1660" t="s">
        <v>312</v>
      </c>
      <c r="F1660" t="s">
        <v>3393</v>
      </c>
      <c r="G1660" t="s">
        <v>3394</v>
      </c>
      <c r="H1660" t="s">
        <v>3393</v>
      </c>
      <c r="I1660" t="s">
        <v>6898</v>
      </c>
      <c r="J1660" t="s">
        <v>3395</v>
      </c>
      <c r="K1660" t="s">
        <v>3394</v>
      </c>
      <c r="L1660" t="s">
        <v>3396</v>
      </c>
      <c r="M1660" t="s">
        <v>9820</v>
      </c>
      <c r="N1660" t="s">
        <v>9820</v>
      </c>
      <c r="O1660" t="s">
        <v>9820</v>
      </c>
      <c r="P1660" t="s">
        <v>9821</v>
      </c>
      <c r="Q1660">
        <v>1</v>
      </c>
      <c r="R1660" t="s">
        <v>3397</v>
      </c>
      <c r="S1660" t="s">
        <v>6899</v>
      </c>
      <c r="U1660" t="s">
        <v>6900</v>
      </c>
      <c r="V1660" t="s">
        <v>6901</v>
      </c>
      <c r="W1660" t="s">
        <v>6821</v>
      </c>
      <c r="X1660" t="s">
        <v>6431</v>
      </c>
      <c r="Y1660" t="s">
        <v>6305</v>
      </c>
      <c r="Z1660" t="s">
        <v>6821</v>
      </c>
      <c r="AA1660" t="s">
        <v>6128</v>
      </c>
      <c r="AB1660" t="s">
        <v>6194</v>
      </c>
      <c r="AC1660" t="s">
        <v>4345</v>
      </c>
      <c r="AE1660" t="s">
        <v>3394</v>
      </c>
      <c r="AK1660" t="s">
        <v>3394</v>
      </c>
      <c r="AM1660" t="s">
        <v>3394</v>
      </c>
      <c r="AN1660" t="s">
        <v>3394</v>
      </c>
      <c r="AO1660" t="s">
        <v>3394</v>
      </c>
      <c r="AP1660" t="s">
        <v>3394</v>
      </c>
      <c r="AQ1660" t="s">
        <v>3394</v>
      </c>
      <c r="AR1660" t="s">
        <v>3394</v>
      </c>
      <c r="AS1660" t="s">
        <v>3394</v>
      </c>
      <c r="AT1660" t="s">
        <v>3394</v>
      </c>
      <c r="AU1660" t="s">
        <v>3394</v>
      </c>
      <c r="AV1660" t="s">
        <v>3394</v>
      </c>
      <c r="AW1660" t="s">
        <v>3394</v>
      </c>
      <c r="AX1660" t="s">
        <v>3394</v>
      </c>
      <c r="AZ1660" t="s">
        <v>3394</v>
      </c>
    </row>
    <row r="1661" spans="1:52" x14ac:dyDescent="0.3">
      <c r="A1661" s="1" t="s">
        <v>316</v>
      </c>
      <c r="B1661" t="s">
        <v>317</v>
      </c>
      <c r="C1661" t="s">
        <v>310</v>
      </c>
      <c r="D1661" t="s">
        <v>4636</v>
      </c>
      <c r="E1661" t="s">
        <v>318</v>
      </c>
      <c r="F1661" t="s">
        <v>3394</v>
      </c>
      <c r="G1661" t="s">
        <v>3393</v>
      </c>
      <c r="H1661" t="s">
        <v>3393</v>
      </c>
      <c r="I1661" t="s">
        <v>6902</v>
      </c>
      <c r="J1661" t="s">
        <v>3395</v>
      </c>
      <c r="K1661" t="s">
        <v>3394</v>
      </c>
      <c r="L1661" t="s">
        <v>3396</v>
      </c>
      <c r="M1661" t="s">
        <v>9820</v>
      </c>
      <c r="N1661" t="s">
        <v>9820</v>
      </c>
      <c r="O1661" t="s">
        <v>9820</v>
      </c>
      <c r="P1661" t="s">
        <v>9821</v>
      </c>
      <c r="Q1661">
        <v>1</v>
      </c>
      <c r="R1661" t="s">
        <v>6454</v>
      </c>
      <c r="S1661" t="s">
        <v>6903</v>
      </c>
      <c r="U1661" t="s">
        <v>6904</v>
      </c>
      <c r="V1661" t="s">
        <v>6905</v>
      </c>
      <c r="W1661" t="s">
        <v>6906</v>
      </c>
      <c r="X1661" t="s">
        <v>6907</v>
      </c>
      <c r="Y1661" t="s">
        <v>6908</v>
      </c>
      <c r="Z1661" t="s">
        <v>6909</v>
      </c>
      <c r="AA1661" t="s">
        <v>6910</v>
      </c>
      <c r="AB1661" t="s">
        <v>6911</v>
      </c>
      <c r="AC1661" t="s">
        <v>4345</v>
      </c>
      <c r="AE1661" t="s">
        <v>3394</v>
      </c>
      <c r="AK1661" t="s">
        <v>3394</v>
      </c>
      <c r="AL1661" t="s">
        <v>3394</v>
      </c>
      <c r="AM1661" t="s">
        <v>3394</v>
      </c>
      <c r="AN1661" t="s">
        <v>3394</v>
      </c>
      <c r="AO1661" t="s">
        <v>3394</v>
      </c>
      <c r="AP1661" t="s">
        <v>3394</v>
      </c>
      <c r="AQ1661" t="s">
        <v>3394</v>
      </c>
      <c r="AR1661" t="s">
        <v>4195</v>
      </c>
      <c r="AS1661" t="s">
        <v>3394</v>
      </c>
      <c r="AT1661" t="s">
        <v>3394</v>
      </c>
      <c r="AU1661" t="s">
        <v>3394</v>
      </c>
      <c r="AV1661" t="s">
        <v>3394</v>
      </c>
      <c r="AW1661" t="s">
        <v>3394</v>
      </c>
      <c r="AX1661" t="s">
        <v>3394</v>
      </c>
      <c r="AZ1661" t="s">
        <v>3394</v>
      </c>
    </row>
    <row r="1662" spans="1:52" x14ac:dyDescent="0.3">
      <c r="A1662" s="1" t="s">
        <v>319</v>
      </c>
      <c r="B1662" t="s">
        <v>320</v>
      </c>
      <c r="C1662" t="s">
        <v>310</v>
      </c>
      <c r="D1662" t="s">
        <v>4636</v>
      </c>
      <c r="E1662" t="s">
        <v>321</v>
      </c>
      <c r="F1662" t="s">
        <v>3394</v>
      </c>
      <c r="G1662" t="s">
        <v>3393</v>
      </c>
      <c r="H1662" t="s">
        <v>3393</v>
      </c>
      <c r="I1662" t="s">
        <v>6912</v>
      </c>
      <c r="J1662" t="s">
        <v>3395</v>
      </c>
      <c r="K1662" t="s">
        <v>3394</v>
      </c>
      <c r="L1662" t="s">
        <v>3396</v>
      </c>
      <c r="M1662" t="s">
        <v>9820</v>
      </c>
      <c r="N1662" t="s">
        <v>9820</v>
      </c>
      <c r="O1662" t="s">
        <v>9820</v>
      </c>
      <c r="P1662" t="s">
        <v>9821</v>
      </c>
      <c r="Q1662">
        <v>1</v>
      </c>
      <c r="R1662" t="s">
        <v>6454</v>
      </c>
      <c r="S1662" t="s">
        <v>6913</v>
      </c>
      <c r="U1662" t="s">
        <v>6914</v>
      </c>
      <c r="V1662" t="s">
        <v>6915</v>
      </c>
      <c r="W1662" t="s">
        <v>6916</v>
      </c>
      <c r="X1662" t="s">
        <v>6917</v>
      </c>
      <c r="Y1662" t="s">
        <v>6918</v>
      </c>
      <c r="Z1662" t="s">
        <v>6919</v>
      </c>
      <c r="AA1662" t="s">
        <v>6920</v>
      </c>
      <c r="AB1662" t="s">
        <v>6921</v>
      </c>
      <c r="AC1662" t="s">
        <v>4345</v>
      </c>
      <c r="AE1662" t="s">
        <v>3394</v>
      </c>
      <c r="AK1662" t="s">
        <v>3394</v>
      </c>
      <c r="AM1662" t="s">
        <v>3394</v>
      </c>
      <c r="AN1662" t="s">
        <v>3394</v>
      </c>
      <c r="AO1662" t="s">
        <v>3394</v>
      </c>
      <c r="AP1662" t="s">
        <v>3394</v>
      </c>
      <c r="AQ1662" t="s">
        <v>3394</v>
      </c>
      <c r="AR1662" t="s">
        <v>3394</v>
      </c>
      <c r="AS1662" t="s">
        <v>3394</v>
      </c>
      <c r="AT1662" t="s">
        <v>3394</v>
      </c>
      <c r="AU1662" t="s">
        <v>3394</v>
      </c>
      <c r="AV1662" t="s">
        <v>3394</v>
      </c>
      <c r="AW1662" t="s">
        <v>3394</v>
      </c>
      <c r="AX1662" t="s">
        <v>3394</v>
      </c>
      <c r="AZ1662" t="s">
        <v>3394</v>
      </c>
    </row>
    <row r="1663" spans="1:52" x14ac:dyDescent="0.3">
      <c r="A1663" s="1" t="s">
        <v>322</v>
      </c>
      <c r="B1663" t="s">
        <v>323</v>
      </c>
      <c r="C1663" t="s">
        <v>401</v>
      </c>
      <c r="D1663" t="s">
        <v>6922</v>
      </c>
      <c r="E1663" t="s">
        <v>324</v>
      </c>
      <c r="F1663" t="s">
        <v>3393</v>
      </c>
      <c r="G1663" t="s">
        <v>3393</v>
      </c>
      <c r="H1663" t="s">
        <v>3393</v>
      </c>
      <c r="I1663" t="s">
        <v>6923</v>
      </c>
      <c r="J1663" t="s">
        <v>3395</v>
      </c>
      <c r="K1663" t="s">
        <v>3394</v>
      </c>
      <c r="L1663" t="s">
        <v>3396</v>
      </c>
      <c r="M1663" t="s">
        <v>9820</v>
      </c>
      <c r="N1663" t="s">
        <v>9820</v>
      </c>
      <c r="O1663" t="s">
        <v>9820</v>
      </c>
      <c r="P1663" t="s">
        <v>9821</v>
      </c>
      <c r="Q1663">
        <v>1</v>
      </c>
      <c r="R1663" t="s">
        <v>6580</v>
      </c>
      <c r="S1663" t="s">
        <v>6924</v>
      </c>
      <c r="AC1663" t="s">
        <v>4345</v>
      </c>
      <c r="AE1663" t="s">
        <v>3394</v>
      </c>
      <c r="AK1663" t="s">
        <v>3394</v>
      </c>
      <c r="AM1663" t="s">
        <v>3394</v>
      </c>
      <c r="AN1663" t="s">
        <v>3394</v>
      </c>
      <c r="AO1663" t="s">
        <v>3394</v>
      </c>
      <c r="AP1663" t="s">
        <v>3394</v>
      </c>
      <c r="AQ1663" t="s">
        <v>3394</v>
      </c>
      <c r="AR1663" t="s">
        <v>3394</v>
      </c>
      <c r="AS1663" t="s">
        <v>3394</v>
      </c>
      <c r="AT1663" t="s">
        <v>3394</v>
      </c>
      <c r="AU1663" t="s">
        <v>3394</v>
      </c>
      <c r="AV1663" t="s">
        <v>3394</v>
      </c>
      <c r="AW1663" t="s">
        <v>3394</v>
      </c>
      <c r="AX1663" t="s">
        <v>3394</v>
      </c>
      <c r="AZ1663" t="s">
        <v>3394</v>
      </c>
    </row>
    <row r="1664" spans="1:52" x14ac:dyDescent="0.3">
      <c r="A1664" s="1" t="s">
        <v>325</v>
      </c>
      <c r="B1664" t="s">
        <v>326</v>
      </c>
      <c r="C1664" t="s">
        <v>401</v>
      </c>
      <c r="D1664" t="s">
        <v>6922</v>
      </c>
      <c r="E1664" t="s">
        <v>327</v>
      </c>
      <c r="F1664" t="s">
        <v>3393</v>
      </c>
      <c r="G1664" t="s">
        <v>3394</v>
      </c>
      <c r="H1664" t="s">
        <v>3393</v>
      </c>
      <c r="I1664" t="s">
        <v>6925</v>
      </c>
      <c r="J1664" t="s">
        <v>3395</v>
      </c>
      <c r="K1664" t="s">
        <v>3394</v>
      </c>
      <c r="L1664" t="s">
        <v>3396</v>
      </c>
      <c r="M1664" t="s">
        <v>9820</v>
      </c>
      <c r="N1664" t="s">
        <v>9820</v>
      </c>
      <c r="O1664" t="s">
        <v>9820</v>
      </c>
      <c r="P1664" t="s">
        <v>9821</v>
      </c>
      <c r="Q1664">
        <v>1</v>
      </c>
      <c r="R1664" t="s">
        <v>6580</v>
      </c>
      <c r="S1664" t="s">
        <v>6926</v>
      </c>
      <c r="AC1664" t="s">
        <v>4345</v>
      </c>
      <c r="AE1664" t="s">
        <v>3394</v>
      </c>
      <c r="AK1664" t="s">
        <v>3394</v>
      </c>
      <c r="AM1664" t="s">
        <v>3394</v>
      </c>
      <c r="AN1664" t="s">
        <v>3394</v>
      </c>
      <c r="AO1664" t="s">
        <v>3394</v>
      </c>
      <c r="AP1664" t="s">
        <v>3394</v>
      </c>
      <c r="AQ1664" t="s">
        <v>3394</v>
      </c>
      <c r="AR1664" t="s">
        <v>3394</v>
      </c>
      <c r="AS1664" t="s">
        <v>3394</v>
      </c>
      <c r="AT1664" t="s">
        <v>3394</v>
      </c>
      <c r="AU1664" t="s">
        <v>3394</v>
      </c>
      <c r="AV1664" t="s">
        <v>3394</v>
      </c>
      <c r="AW1664" t="s">
        <v>3394</v>
      </c>
      <c r="AX1664" t="s">
        <v>3394</v>
      </c>
      <c r="AZ1664" t="s">
        <v>3394</v>
      </c>
    </row>
    <row r="1665" spans="1:52" x14ac:dyDescent="0.3">
      <c r="A1665" s="1" t="s">
        <v>328</v>
      </c>
      <c r="B1665" t="s">
        <v>329</v>
      </c>
      <c r="C1665" t="s">
        <v>401</v>
      </c>
      <c r="D1665" t="s">
        <v>6922</v>
      </c>
      <c r="E1665" t="s">
        <v>330</v>
      </c>
      <c r="F1665" t="s">
        <v>3393</v>
      </c>
      <c r="G1665" t="s">
        <v>3393</v>
      </c>
      <c r="H1665" t="s">
        <v>3393</v>
      </c>
      <c r="I1665" t="s">
        <v>6426</v>
      </c>
      <c r="J1665" t="s">
        <v>3395</v>
      </c>
      <c r="K1665" t="s">
        <v>3394</v>
      </c>
      <c r="L1665" t="s">
        <v>3396</v>
      </c>
      <c r="M1665" t="s">
        <v>9820</v>
      </c>
      <c r="N1665" t="s">
        <v>9820</v>
      </c>
      <c r="O1665" t="s">
        <v>9820</v>
      </c>
      <c r="P1665" t="s">
        <v>9821</v>
      </c>
      <c r="Q1665">
        <v>1</v>
      </c>
      <c r="R1665" t="s">
        <v>6580</v>
      </c>
      <c r="S1665" t="s">
        <v>6927</v>
      </c>
      <c r="AC1665" t="s">
        <v>4345</v>
      </c>
      <c r="AE1665" t="s">
        <v>3394</v>
      </c>
      <c r="AK1665" t="s">
        <v>3394</v>
      </c>
      <c r="AM1665" t="s">
        <v>3394</v>
      </c>
      <c r="AN1665" t="s">
        <v>3394</v>
      </c>
      <c r="AO1665" t="s">
        <v>3394</v>
      </c>
      <c r="AP1665" t="s">
        <v>3394</v>
      </c>
      <c r="AQ1665" t="s">
        <v>3394</v>
      </c>
      <c r="AR1665" t="s">
        <v>3394</v>
      </c>
      <c r="AS1665" t="s">
        <v>3394</v>
      </c>
      <c r="AT1665" t="s">
        <v>3394</v>
      </c>
      <c r="AU1665" t="s">
        <v>3394</v>
      </c>
      <c r="AV1665" t="s">
        <v>3394</v>
      </c>
      <c r="AW1665" t="s">
        <v>3394</v>
      </c>
      <c r="AX1665" t="s">
        <v>3394</v>
      </c>
      <c r="AZ1665" t="s">
        <v>3394</v>
      </c>
    </row>
    <row r="1666" spans="1:52" x14ac:dyDescent="0.3">
      <c r="A1666" s="1" t="s">
        <v>331</v>
      </c>
      <c r="B1666" t="s">
        <v>332</v>
      </c>
      <c r="C1666" t="s">
        <v>401</v>
      </c>
      <c r="D1666" t="s">
        <v>6922</v>
      </c>
      <c r="E1666" t="s">
        <v>333</v>
      </c>
      <c r="F1666" t="s">
        <v>3393</v>
      </c>
      <c r="G1666" t="s">
        <v>3394</v>
      </c>
      <c r="H1666" t="s">
        <v>3393</v>
      </c>
      <c r="I1666" t="s">
        <v>6928</v>
      </c>
      <c r="J1666" t="s">
        <v>3395</v>
      </c>
      <c r="K1666" t="s">
        <v>3394</v>
      </c>
      <c r="L1666" t="s">
        <v>3396</v>
      </c>
      <c r="M1666" t="s">
        <v>9820</v>
      </c>
      <c r="N1666" t="s">
        <v>9820</v>
      </c>
      <c r="O1666" t="s">
        <v>9820</v>
      </c>
      <c r="P1666" t="s">
        <v>9821</v>
      </c>
      <c r="Q1666">
        <v>1</v>
      </c>
      <c r="R1666" t="s">
        <v>6580</v>
      </c>
      <c r="S1666" t="s">
        <v>6929</v>
      </c>
      <c r="AC1666" t="s">
        <v>4345</v>
      </c>
      <c r="AE1666" t="s">
        <v>3394</v>
      </c>
      <c r="AK1666" t="s">
        <v>3394</v>
      </c>
      <c r="AM1666" t="s">
        <v>3394</v>
      </c>
      <c r="AN1666" t="s">
        <v>3394</v>
      </c>
      <c r="AO1666" t="s">
        <v>3394</v>
      </c>
      <c r="AP1666" t="s">
        <v>3394</v>
      </c>
      <c r="AQ1666" t="s">
        <v>3394</v>
      </c>
      <c r="AR1666" t="s">
        <v>3394</v>
      </c>
      <c r="AS1666" t="s">
        <v>3394</v>
      </c>
      <c r="AT1666" t="s">
        <v>3394</v>
      </c>
      <c r="AU1666" t="s">
        <v>3394</v>
      </c>
      <c r="AV1666" t="s">
        <v>3394</v>
      </c>
      <c r="AW1666" t="s">
        <v>3394</v>
      </c>
      <c r="AX1666" t="s">
        <v>3394</v>
      </c>
      <c r="AZ1666" t="s">
        <v>3394</v>
      </c>
    </row>
    <row r="1667" spans="1:52" x14ac:dyDescent="0.3">
      <c r="A1667" s="1" t="s">
        <v>349</v>
      </c>
      <c r="B1667" t="s">
        <v>350</v>
      </c>
      <c r="C1667" t="s">
        <v>4310</v>
      </c>
      <c r="D1667" t="s">
        <v>4311</v>
      </c>
      <c r="E1667" t="s">
        <v>351</v>
      </c>
      <c r="F1667" t="s">
        <v>3394</v>
      </c>
      <c r="G1667" t="s">
        <v>3393</v>
      </c>
      <c r="H1667" t="s">
        <v>3393</v>
      </c>
      <c r="I1667" t="s">
        <v>6934</v>
      </c>
      <c r="J1667" t="s">
        <v>3395</v>
      </c>
      <c r="K1667" t="s">
        <v>3394</v>
      </c>
      <c r="L1667" t="s">
        <v>3396</v>
      </c>
      <c r="M1667" t="s">
        <v>9820</v>
      </c>
      <c r="N1667" t="s">
        <v>9820</v>
      </c>
      <c r="O1667" t="s">
        <v>9820</v>
      </c>
      <c r="P1667" t="s">
        <v>9821</v>
      </c>
      <c r="Q1667">
        <v>1</v>
      </c>
      <c r="R1667" t="s">
        <v>5710</v>
      </c>
      <c r="S1667" t="s">
        <v>6935</v>
      </c>
      <c r="U1667" t="s">
        <v>6936</v>
      </c>
      <c r="V1667" t="s">
        <v>6937</v>
      </c>
      <c r="W1667" t="s">
        <v>6343</v>
      </c>
      <c r="X1667" t="s">
        <v>6673</v>
      </c>
      <c r="Y1667" t="s">
        <v>6938</v>
      </c>
      <c r="Z1667" t="s">
        <v>6611</v>
      </c>
      <c r="AA1667" t="s">
        <v>6939</v>
      </c>
      <c r="AB1667" t="s">
        <v>6940</v>
      </c>
      <c r="AC1667" t="s">
        <v>4345</v>
      </c>
      <c r="AE1667" t="s">
        <v>3394</v>
      </c>
      <c r="AK1667" t="s">
        <v>3394</v>
      </c>
      <c r="AM1667" t="s">
        <v>3394</v>
      </c>
      <c r="AN1667" t="s">
        <v>3394</v>
      </c>
      <c r="AO1667" t="s">
        <v>3394</v>
      </c>
      <c r="AP1667" t="s">
        <v>3394</v>
      </c>
      <c r="AQ1667" t="s">
        <v>3394</v>
      </c>
      <c r="AR1667" t="s">
        <v>3394</v>
      </c>
      <c r="AS1667" t="s">
        <v>3394</v>
      </c>
      <c r="AT1667" t="s">
        <v>3394</v>
      </c>
      <c r="AU1667" t="s">
        <v>3394</v>
      </c>
      <c r="AV1667" t="s">
        <v>3394</v>
      </c>
      <c r="AW1667" t="s">
        <v>3394</v>
      </c>
      <c r="AX1667" t="s">
        <v>3394</v>
      </c>
      <c r="AZ1667" t="s">
        <v>3394</v>
      </c>
    </row>
    <row r="1668" spans="1:52" x14ac:dyDescent="0.3">
      <c r="A1668" s="1" t="s">
        <v>355</v>
      </c>
      <c r="B1668" t="s">
        <v>356</v>
      </c>
      <c r="C1668" t="s">
        <v>921</v>
      </c>
      <c r="D1668" t="s">
        <v>5746</v>
      </c>
      <c r="E1668" t="s">
        <v>357</v>
      </c>
      <c r="F1668" t="s">
        <v>3394</v>
      </c>
      <c r="G1668" t="s">
        <v>3393</v>
      </c>
      <c r="H1668" t="s">
        <v>3393</v>
      </c>
      <c r="I1668" t="s">
        <v>6942</v>
      </c>
      <c r="J1668" t="s">
        <v>3395</v>
      </c>
      <c r="K1668" t="s">
        <v>3394</v>
      </c>
      <c r="L1668" t="s">
        <v>3396</v>
      </c>
      <c r="M1668" t="s">
        <v>9820</v>
      </c>
      <c r="N1668" t="s">
        <v>9820</v>
      </c>
      <c r="O1668" t="s">
        <v>9820</v>
      </c>
      <c r="P1668" t="s">
        <v>9821</v>
      </c>
      <c r="Q1668">
        <v>1</v>
      </c>
      <c r="R1668" t="s">
        <v>5710</v>
      </c>
      <c r="S1668" t="s">
        <v>6943</v>
      </c>
      <c r="U1668" t="s">
        <v>6944</v>
      </c>
      <c r="V1668" t="s">
        <v>6945</v>
      </c>
      <c r="W1668" t="s">
        <v>6946</v>
      </c>
      <c r="X1668" t="s">
        <v>5951</v>
      </c>
      <c r="Y1668" t="s">
        <v>6947</v>
      </c>
      <c r="Z1668" t="s">
        <v>6948</v>
      </c>
      <c r="AA1668" t="s">
        <v>5997</v>
      </c>
      <c r="AB1668" t="s">
        <v>6940</v>
      </c>
      <c r="AC1668" t="s">
        <v>4345</v>
      </c>
      <c r="AE1668" t="s">
        <v>3394</v>
      </c>
      <c r="AK1668" t="s">
        <v>3394</v>
      </c>
      <c r="AL1668" t="s">
        <v>3394</v>
      </c>
      <c r="AM1668" t="s">
        <v>3394</v>
      </c>
      <c r="AN1668" t="s">
        <v>3394</v>
      </c>
      <c r="AO1668" t="s">
        <v>3394</v>
      </c>
      <c r="AP1668" t="s">
        <v>3394</v>
      </c>
      <c r="AQ1668" t="s">
        <v>3394</v>
      </c>
      <c r="AR1668" t="s">
        <v>3394</v>
      </c>
      <c r="AS1668" t="s">
        <v>3394</v>
      </c>
      <c r="AT1668" t="s">
        <v>3394</v>
      </c>
      <c r="AU1668" t="s">
        <v>3394</v>
      </c>
      <c r="AV1668" t="s">
        <v>3394</v>
      </c>
      <c r="AW1668" t="s">
        <v>3394</v>
      </c>
      <c r="AX1668" t="s">
        <v>3394</v>
      </c>
      <c r="AZ1668" t="s">
        <v>3394</v>
      </c>
    </row>
    <row r="1669" spans="1:52" x14ac:dyDescent="0.3">
      <c r="A1669" s="1" t="s">
        <v>377</v>
      </c>
      <c r="B1669" t="s">
        <v>378</v>
      </c>
      <c r="C1669" t="s">
        <v>208</v>
      </c>
      <c r="D1669" t="s">
        <v>57</v>
      </c>
      <c r="E1669" t="s">
        <v>379</v>
      </c>
      <c r="F1669" t="s">
        <v>3394</v>
      </c>
      <c r="G1669" t="s">
        <v>3393</v>
      </c>
      <c r="H1669" t="s">
        <v>3393</v>
      </c>
      <c r="I1669" t="s">
        <v>6952</v>
      </c>
      <c r="J1669" t="s">
        <v>3395</v>
      </c>
      <c r="K1669" t="s">
        <v>3394</v>
      </c>
      <c r="L1669" t="s">
        <v>3396</v>
      </c>
      <c r="M1669" t="s">
        <v>9820</v>
      </c>
      <c r="N1669" t="s">
        <v>9820</v>
      </c>
      <c r="O1669" t="s">
        <v>9820</v>
      </c>
      <c r="P1669" t="s">
        <v>9821</v>
      </c>
      <c r="Q1669">
        <v>1</v>
      </c>
      <c r="R1669" t="s">
        <v>5633</v>
      </c>
      <c r="S1669" t="s">
        <v>6953</v>
      </c>
      <c r="U1669" t="s">
        <v>6954</v>
      </c>
      <c r="V1669" t="s">
        <v>6174</v>
      </c>
      <c r="W1669" t="s">
        <v>6598</v>
      </c>
      <c r="X1669" t="s">
        <v>6955</v>
      </c>
      <c r="Y1669" t="s">
        <v>6535</v>
      </c>
      <c r="Z1669" t="s">
        <v>6451</v>
      </c>
      <c r="AA1669" t="s">
        <v>6112</v>
      </c>
      <c r="AB1669" t="s">
        <v>6956</v>
      </c>
      <c r="AC1669" t="s">
        <v>4345</v>
      </c>
      <c r="AE1669" t="s">
        <v>3394</v>
      </c>
      <c r="AK1669" t="s">
        <v>3394</v>
      </c>
      <c r="AM1669" t="s">
        <v>3394</v>
      </c>
      <c r="AN1669" t="s">
        <v>3394</v>
      </c>
      <c r="AO1669" t="s">
        <v>3394</v>
      </c>
      <c r="AP1669" t="s">
        <v>3394</v>
      </c>
      <c r="AQ1669" t="s">
        <v>3394</v>
      </c>
      <c r="AR1669" t="s">
        <v>3394</v>
      </c>
      <c r="AS1669" t="s">
        <v>3394</v>
      </c>
      <c r="AT1669" t="s">
        <v>3394</v>
      </c>
      <c r="AU1669" t="s">
        <v>3394</v>
      </c>
      <c r="AV1669" t="s">
        <v>3394</v>
      </c>
      <c r="AW1669" t="s">
        <v>3394</v>
      </c>
      <c r="AX1669" t="s">
        <v>3394</v>
      </c>
      <c r="AZ1669" t="s">
        <v>3394</v>
      </c>
    </row>
    <row r="1670" spans="1:52" x14ac:dyDescent="0.3">
      <c r="A1670" s="1" t="s">
        <v>6960</v>
      </c>
      <c r="B1670" t="s">
        <v>9977</v>
      </c>
      <c r="C1670" t="s">
        <v>538</v>
      </c>
      <c r="D1670" t="s">
        <v>67</v>
      </c>
      <c r="F1670" t="s">
        <v>3393</v>
      </c>
      <c r="G1670" t="s">
        <v>3394</v>
      </c>
      <c r="H1670" t="s">
        <v>3393</v>
      </c>
      <c r="I1670" t="s">
        <v>12056</v>
      </c>
      <c r="J1670" t="s">
        <v>3395</v>
      </c>
      <c r="K1670" t="s">
        <v>3394</v>
      </c>
      <c r="L1670" t="s">
        <v>3396</v>
      </c>
      <c r="M1670" t="s">
        <v>66</v>
      </c>
      <c r="N1670" t="s">
        <v>66</v>
      </c>
      <c r="O1670" t="s">
        <v>9836</v>
      </c>
      <c r="P1670" t="s">
        <v>9862</v>
      </c>
      <c r="Q1670">
        <v>1</v>
      </c>
      <c r="R1670" t="s">
        <v>3397</v>
      </c>
      <c r="S1670" t="s">
        <v>6961</v>
      </c>
      <c r="U1670" t="s">
        <v>6962</v>
      </c>
      <c r="V1670" t="s">
        <v>6963</v>
      </c>
      <c r="W1670" t="s">
        <v>6964</v>
      </c>
      <c r="X1670" t="s">
        <v>6964</v>
      </c>
      <c r="Y1670" t="s">
        <v>6965</v>
      </c>
      <c r="Z1670" t="s">
        <v>6966</v>
      </c>
      <c r="AA1670" t="s">
        <v>6967</v>
      </c>
      <c r="AB1670" t="s">
        <v>5992</v>
      </c>
      <c r="AC1670" t="s">
        <v>4345</v>
      </c>
      <c r="AE1670" t="s">
        <v>3394</v>
      </c>
      <c r="AK1670" t="s">
        <v>3394</v>
      </c>
      <c r="AM1670" t="s">
        <v>3394</v>
      </c>
      <c r="AN1670" t="s">
        <v>3394</v>
      </c>
      <c r="AO1670" t="s">
        <v>3394</v>
      </c>
      <c r="AP1670" t="s">
        <v>3394</v>
      </c>
      <c r="AQ1670" t="s">
        <v>3394</v>
      </c>
      <c r="AR1670" t="s">
        <v>3394</v>
      </c>
      <c r="AS1670" t="s">
        <v>3394</v>
      </c>
      <c r="AT1670" t="s">
        <v>3394</v>
      </c>
      <c r="AU1670" t="s">
        <v>3394</v>
      </c>
      <c r="AV1670" t="s">
        <v>3394</v>
      </c>
      <c r="AW1670" t="s">
        <v>3394</v>
      </c>
      <c r="AX1670" t="s">
        <v>3394</v>
      </c>
      <c r="AZ1670" t="s">
        <v>3394</v>
      </c>
    </row>
    <row r="1671" spans="1:52" x14ac:dyDescent="0.3">
      <c r="A1671" s="1" t="s">
        <v>525</v>
      </c>
      <c r="B1671" t="s">
        <v>526</v>
      </c>
      <c r="C1671" t="s">
        <v>310</v>
      </c>
      <c r="D1671" t="s">
        <v>4636</v>
      </c>
      <c r="E1671" t="s">
        <v>527</v>
      </c>
      <c r="F1671" t="s">
        <v>3394</v>
      </c>
      <c r="G1671" t="s">
        <v>3394</v>
      </c>
      <c r="H1671" t="s">
        <v>3393</v>
      </c>
      <c r="I1671" t="s">
        <v>6973</v>
      </c>
      <c r="J1671" t="s">
        <v>3395</v>
      </c>
      <c r="K1671" t="s">
        <v>3394</v>
      </c>
      <c r="L1671" t="s">
        <v>3396</v>
      </c>
      <c r="M1671" t="s">
        <v>9820</v>
      </c>
      <c r="N1671" t="s">
        <v>9820</v>
      </c>
      <c r="O1671" t="s">
        <v>9820</v>
      </c>
      <c r="P1671" t="s">
        <v>9821</v>
      </c>
      <c r="Q1671">
        <v>1</v>
      </c>
      <c r="R1671" t="s">
        <v>6623</v>
      </c>
      <c r="S1671" t="s">
        <v>6974</v>
      </c>
      <c r="U1671" t="s">
        <v>6975</v>
      </c>
      <c r="V1671" t="s">
        <v>6976</v>
      </c>
      <c r="W1671" t="s">
        <v>6977</v>
      </c>
      <c r="X1671" t="s">
        <v>6978</v>
      </c>
      <c r="Y1671" t="s">
        <v>6979</v>
      </c>
      <c r="Z1671" t="s">
        <v>6980</v>
      </c>
      <c r="AA1671" t="s">
        <v>6981</v>
      </c>
      <c r="AC1671" t="s">
        <v>4345</v>
      </c>
      <c r="AE1671" t="s">
        <v>3394</v>
      </c>
      <c r="AK1671" t="s">
        <v>3394</v>
      </c>
      <c r="AM1671" t="s">
        <v>3394</v>
      </c>
      <c r="AN1671" t="s">
        <v>3394</v>
      </c>
      <c r="AO1671" t="s">
        <v>3394</v>
      </c>
      <c r="AP1671" t="s">
        <v>3394</v>
      </c>
      <c r="AQ1671" t="s">
        <v>3394</v>
      </c>
      <c r="AR1671" t="s">
        <v>3394</v>
      </c>
      <c r="AS1671" t="s">
        <v>3394</v>
      </c>
      <c r="AT1671" t="s">
        <v>3394</v>
      </c>
      <c r="AU1671" t="s">
        <v>3394</v>
      </c>
      <c r="AV1671" t="s">
        <v>3394</v>
      </c>
      <c r="AW1671" t="s">
        <v>3394</v>
      </c>
      <c r="AX1671" t="s">
        <v>3394</v>
      </c>
      <c r="AZ1671" t="s">
        <v>3394</v>
      </c>
    </row>
    <row r="1672" spans="1:52" x14ac:dyDescent="0.3">
      <c r="A1672" s="1" t="s">
        <v>538</v>
      </c>
      <c r="B1672" t="s">
        <v>539</v>
      </c>
      <c r="C1672" t="s">
        <v>220</v>
      </c>
      <c r="D1672" t="s">
        <v>59</v>
      </c>
      <c r="E1672" t="s">
        <v>540</v>
      </c>
      <c r="F1672" t="s">
        <v>3393</v>
      </c>
      <c r="G1672" t="s">
        <v>3393</v>
      </c>
      <c r="H1672" t="s">
        <v>3393</v>
      </c>
      <c r="I1672" t="s">
        <v>6982</v>
      </c>
      <c r="J1672" t="s">
        <v>3395</v>
      </c>
      <c r="K1672" t="s">
        <v>3394</v>
      </c>
      <c r="L1672" t="s">
        <v>3396</v>
      </c>
      <c r="M1672" t="s">
        <v>54</v>
      </c>
      <c r="N1672" t="s">
        <v>59</v>
      </c>
      <c r="O1672" t="s">
        <v>9820</v>
      </c>
      <c r="P1672" t="s">
        <v>9821</v>
      </c>
      <c r="Q1672">
        <v>1</v>
      </c>
      <c r="R1672" t="s">
        <v>5821</v>
      </c>
      <c r="S1672" t="s">
        <v>6501</v>
      </c>
      <c r="U1672" t="s">
        <v>6502</v>
      </c>
      <c r="V1672" t="s">
        <v>6330</v>
      </c>
      <c r="W1672" t="s">
        <v>6331</v>
      </c>
      <c r="X1672" t="s">
        <v>6332</v>
      </c>
      <c r="Y1672" t="s">
        <v>6069</v>
      </c>
      <c r="Z1672" t="s">
        <v>6307</v>
      </c>
      <c r="AA1672" t="s">
        <v>6333</v>
      </c>
      <c r="AB1672" t="s">
        <v>6334</v>
      </c>
      <c r="AC1672" t="s">
        <v>4345</v>
      </c>
      <c r="AE1672" t="s">
        <v>3394</v>
      </c>
      <c r="AK1672" t="s">
        <v>3394</v>
      </c>
      <c r="AM1672" t="s">
        <v>3394</v>
      </c>
      <c r="AN1672" t="s">
        <v>3394</v>
      </c>
      <c r="AO1672" t="s">
        <v>3394</v>
      </c>
      <c r="AP1672" t="s">
        <v>3394</v>
      </c>
      <c r="AQ1672" t="s">
        <v>3394</v>
      </c>
      <c r="AR1672" t="s">
        <v>3394</v>
      </c>
      <c r="AS1672" t="s">
        <v>3394</v>
      </c>
      <c r="AT1672" t="s">
        <v>3394</v>
      </c>
      <c r="AU1672" t="s">
        <v>3394</v>
      </c>
      <c r="AV1672" t="s">
        <v>3394</v>
      </c>
      <c r="AW1672" t="s">
        <v>3394</v>
      </c>
      <c r="AX1672" t="s">
        <v>3394</v>
      </c>
      <c r="AZ1672" t="s">
        <v>3394</v>
      </c>
    </row>
    <row r="1673" spans="1:52" x14ac:dyDescent="0.3">
      <c r="A1673" s="1" t="s">
        <v>555</v>
      </c>
      <c r="B1673" t="s">
        <v>556</v>
      </c>
      <c r="C1673" t="s">
        <v>5755</v>
      </c>
      <c r="D1673" t="s">
        <v>5756</v>
      </c>
      <c r="E1673" t="s">
        <v>557</v>
      </c>
      <c r="F1673" t="s">
        <v>3394</v>
      </c>
      <c r="G1673" t="s">
        <v>3393</v>
      </c>
      <c r="H1673" t="s">
        <v>3393</v>
      </c>
      <c r="I1673" t="s">
        <v>6095</v>
      </c>
      <c r="J1673" t="s">
        <v>3395</v>
      </c>
      <c r="K1673" t="s">
        <v>3394</v>
      </c>
      <c r="L1673" t="s">
        <v>3396</v>
      </c>
      <c r="M1673" t="s">
        <v>9820</v>
      </c>
      <c r="N1673" t="s">
        <v>9820</v>
      </c>
      <c r="O1673" t="s">
        <v>9820</v>
      </c>
      <c r="P1673" t="s">
        <v>9821</v>
      </c>
      <c r="Q1673">
        <v>1</v>
      </c>
      <c r="R1673" t="s">
        <v>5735</v>
      </c>
      <c r="S1673" t="s">
        <v>6983</v>
      </c>
      <c r="U1673" t="s">
        <v>6834</v>
      </c>
      <c r="V1673" t="s">
        <v>6835</v>
      </c>
      <c r="W1673" t="s">
        <v>6836</v>
      </c>
      <c r="X1673" t="s">
        <v>6203</v>
      </c>
      <c r="Y1673" t="s">
        <v>6837</v>
      </c>
      <c r="Z1673" t="s">
        <v>6534</v>
      </c>
      <c r="AA1673" t="s">
        <v>6673</v>
      </c>
      <c r="AB1673" t="s">
        <v>6512</v>
      </c>
      <c r="AC1673" t="s">
        <v>4345</v>
      </c>
      <c r="AE1673" t="s">
        <v>3394</v>
      </c>
      <c r="AK1673" t="s">
        <v>3394</v>
      </c>
      <c r="AM1673" t="s">
        <v>3394</v>
      </c>
      <c r="AN1673" t="s">
        <v>3394</v>
      </c>
      <c r="AO1673" t="s">
        <v>3394</v>
      </c>
      <c r="AP1673" t="s">
        <v>3394</v>
      </c>
      <c r="AQ1673" t="s">
        <v>3394</v>
      </c>
      <c r="AR1673" t="s">
        <v>3394</v>
      </c>
      <c r="AS1673" t="s">
        <v>3394</v>
      </c>
      <c r="AT1673" t="s">
        <v>3394</v>
      </c>
      <c r="AU1673" t="s">
        <v>3394</v>
      </c>
      <c r="AV1673" t="s">
        <v>3394</v>
      </c>
      <c r="AW1673" t="s">
        <v>3394</v>
      </c>
      <c r="AX1673" t="s">
        <v>3394</v>
      </c>
      <c r="AZ1673" t="s">
        <v>3394</v>
      </c>
    </row>
    <row r="1674" spans="1:52" x14ac:dyDescent="0.3">
      <c r="A1674" s="1" t="s">
        <v>586</v>
      </c>
      <c r="B1674" t="s">
        <v>587</v>
      </c>
      <c r="C1674" t="s">
        <v>5051</v>
      </c>
      <c r="D1674" t="s">
        <v>5052</v>
      </c>
      <c r="E1674" t="s">
        <v>588</v>
      </c>
      <c r="F1674" t="s">
        <v>3393</v>
      </c>
      <c r="G1674" t="s">
        <v>3394</v>
      </c>
      <c r="H1674" t="s">
        <v>3393</v>
      </c>
      <c r="I1674" t="s">
        <v>5748</v>
      </c>
      <c r="J1674" t="s">
        <v>3395</v>
      </c>
      <c r="K1674" t="s">
        <v>3394</v>
      </c>
      <c r="L1674" t="s">
        <v>3396</v>
      </c>
      <c r="M1674" t="s">
        <v>9820</v>
      </c>
      <c r="N1674" t="s">
        <v>9820</v>
      </c>
      <c r="O1674" t="s">
        <v>9820</v>
      </c>
      <c r="P1674" t="s">
        <v>9821</v>
      </c>
      <c r="Q1674">
        <v>1</v>
      </c>
      <c r="R1674" t="s">
        <v>6580</v>
      </c>
      <c r="S1674" t="s">
        <v>6993</v>
      </c>
      <c r="U1674" t="s">
        <v>6994</v>
      </c>
      <c r="V1674" t="s">
        <v>6995</v>
      </c>
      <c r="W1674" t="s">
        <v>5980</v>
      </c>
      <c r="X1674" t="s">
        <v>5966</v>
      </c>
      <c r="Y1674" t="s">
        <v>6603</v>
      </c>
      <c r="Z1674" t="s">
        <v>6149</v>
      </c>
      <c r="AA1674" t="s">
        <v>6422</v>
      </c>
      <c r="AB1674" t="s">
        <v>6180</v>
      </c>
      <c r="AC1674" t="s">
        <v>4345</v>
      </c>
      <c r="AE1674" t="s">
        <v>3394</v>
      </c>
      <c r="AK1674" t="s">
        <v>3394</v>
      </c>
      <c r="AM1674" t="s">
        <v>3394</v>
      </c>
      <c r="AN1674" t="s">
        <v>3394</v>
      </c>
      <c r="AO1674" t="s">
        <v>3394</v>
      </c>
      <c r="AP1674" t="s">
        <v>3394</v>
      </c>
      <c r="AQ1674" t="s">
        <v>3394</v>
      </c>
      <c r="AR1674" t="s">
        <v>3394</v>
      </c>
      <c r="AS1674" t="s">
        <v>3394</v>
      </c>
      <c r="AT1674" t="s">
        <v>3394</v>
      </c>
      <c r="AU1674" t="s">
        <v>3394</v>
      </c>
      <c r="AV1674" t="s">
        <v>3394</v>
      </c>
      <c r="AW1674" t="s">
        <v>3394</v>
      </c>
      <c r="AX1674" t="s">
        <v>3394</v>
      </c>
      <c r="AZ1674" t="s">
        <v>3394</v>
      </c>
    </row>
    <row r="1675" spans="1:52" x14ac:dyDescent="0.3">
      <c r="A1675" s="1" t="s">
        <v>625</v>
      </c>
      <c r="B1675" t="s">
        <v>626</v>
      </c>
      <c r="C1675" t="s">
        <v>7004</v>
      </c>
      <c r="D1675" t="s">
        <v>7005</v>
      </c>
      <c r="E1675" t="s">
        <v>627</v>
      </c>
      <c r="F1675" t="s">
        <v>3394</v>
      </c>
      <c r="G1675" t="s">
        <v>3394</v>
      </c>
      <c r="H1675" t="s">
        <v>3393</v>
      </c>
      <c r="I1675" t="s">
        <v>7006</v>
      </c>
      <c r="J1675" t="s">
        <v>3395</v>
      </c>
      <c r="K1675" t="s">
        <v>3394</v>
      </c>
      <c r="L1675" t="s">
        <v>3396</v>
      </c>
      <c r="M1675" t="s">
        <v>9820</v>
      </c>
      <c r="N1675" t="s">
        <v>9820</v>
      </c>
      <c r="O1675" t="s">
        <v>9820</v>
      </c>
      <c r="P1675" t="s">
        <v>9821</v>
      </c>
      <c r="Q1675">
        <v>1</v>
      </c>
      <c r="R1675" t="s">
        <v>5614</v>
      </c>
      <c r="S1675" t="s">
        <v>7007</v>
      </c>
      <c r="U1675" t="s">
        <v>7008</v>
      </c>
      <c r="V1675" t="s">
        <v>7009</v>
      </c>
      <c r="W1675" t="s">
        <v>7010</v>
      </c>
      <c r="X1675" t="s">
        <v>7011</v>
      </c>
      <c r="Y1675" t="s">
        <v>7012</v>
      </c>
      <c r="Z1675" t="s">
        <v>7013</v>
      </c>
      <c r="AA1675" t="s">
        <v>7014</v>
      </c>
      <c r="AB1675" t="s">
        <v>6284</v>
      </c>
      <c r="AC1675" t="s">
        <v>4345</v>
      </c>
      <c r="AE1675" t="s">
        <v>3394</v>
      </c>
      <c r="AK1675" t="s">
        <v>3394</v>
      </c>
      <c r="AL1675" t="s">
        <v>3394</v>
      </c>
      <c r="AM1675" t="s">
        <v>3394</v>
      </c>
      <c r="AN1675" t="s">
        <v>3394</v>
      </c>
      <c r="AO1675" t="s">
        <v>3394</v>
      </c>
      <c r="AP1675" t="s">
        <v>3394</v>
      </c>
      <c r="AQ1675" t="s">
        <v>3394</v>
      </c>
      <c r="AR1675" t="s">
        <v>3394</v>
      </c>
      <c r="AS1675" t="s">
        <v>3394</v>
      </c>
      <c r="AT1675" t="s">
        <v>3394</v>
      </c>
      <c r="AU1675" t="s">
        <v>3394</v>
      </c>
      <c r="AV1675" t="s">
        <v>3394</v>
      </c>
      <c r="AW1675" t="s">
        <v>3394</v>
      </c>
      <c r="AX1675" t="s">
        <v>3394</v>
      </c>
      <c r="AZ1675" t="s">
        <v>3394</v>
      </c>
    </row>
    <row r="1676" spans="1:52" x14ac:dyDescent="0.3">
      <c r="A1676" s="1" t="s">
        <v>628</v>
      </c>
      <c r="B1676" t="s">
        <v>629</v>
      </c>
      <c r="C1676" t="s">
        <v>5755</v>
      </c>
      <c r="D1676" t="s">
        <v>5756</v>
      </c>
      <c r="E1676" t="s">
        <v>630</v>
      </c>
      <c r="F1676" t="s">
        <v>3394</v>
      </c>
      <c r="G1676" t="s">
        <v>3393</v>
      </c>
      <c r="H1676" t="s">
        <v>3393</v>
      </c>
      <c r="I1676" t="s">
        <v>7015</v>
      </c>
      <c r="J1676" t="s">
        <v>3395</v>
      </c>
      <c r="K1676" t="s">
        <v>3394</v>
      </c>
      <c r="L1676" t="s">
        <v>3396</v>
      </c>
      <c r="M1676" t="s">
        <v>9820</v>
      </c>
      <c r="N1676" t="s">
        <v>9820</v>
      </c>
      <c r="O1676" t="s">
        <v>9820</v>
      </c>
      <c r="P1676" t="s">
        <v>9821</v>
      </c>
      <c r="Q1676">
        <v>1</v>
      </c>
      <c r="R1676" t="s">
        <v>5629</v>
      </c>
      <c r="S1676" t="s">
        <v>7016</v>
      </c>
      <c r="U1676" t="s">
        <v>7017</v>
      </c>
      <c r="V1676" t="s">
        <v>7018</v>
      </c>
      <c r="W1676" t="s">
        <v>7019</v>
      </c>
      <c r="X1676" t="s">
        <v>7020</v>
      </c>
      <c r="Y1676" t="s">
        <v>7021</v>
      </c>
      <c r="Z1676" t="s">
        <v>7022</v>
      </c>
      <c r="AA1676" t="s">
        <v>7020</v>
      </c>
      <c r="AB1676" t="s">
        <v>6956</v>
      </c>
      <c r="AC1676" t="s">
        <v>4345</v>
      </c>
      <c r="AE1676" t="s">
        <v>3394</v>
      </c>
      <c r="AK1676" t="s">
        <v>3394</v>
      </c>
      <c r="AM1676" t="s">
        <v>3394</v>
      </c>
      <c r="AN1676" t="s">
        <v>3394</v>
      </c>
      <c r="AO1676" t="s">
        <v>3394</v>
      </c>
      <c r="AP1676" t="s">
        <v>3394</v>
      </c>
      <c r="AQ1676" t="s">
        <v>3394</v>
      </c>
      <c r="AR1676" t="s">
        <v>3394</v>
      </c>
      <c r="AS1676" t="s">
        <v>3394</v>
      </c>
      <c r="AT1676" t="s">
        <v>3394</v>
      </c>
      <c r="AU1676" t="s">
        <v>3394</v>
      </c>
      <c r="AV1676" t="s">
        <v>3394</v>
      </c>
      <c r="AW1676" t="s">
        <v>3394</v>
      </c>
      <c r="AX1676" t="s">
        <v>3394</v>
      </c>
      <c r="AZ1676" t="s">
        <v>3394</v>
      </c>
    </row>
    <row r="1677" spans="1:52" x14ac:dyDescent="0.3">
      <c r="A1677" s="1" t="s">
        <v>643</v>
      </c>
      <c r="B1677" t="s">
        <v>644</v>
      </c>
      <c r="C1677" t="s">
        <v>7004</v>
      </c>
      <c r="D1677" t="s">
        <v>7005</v>
      </c>
      <c r="E1677" t="s">
        <v>645</v>
      </c>
      <c r="F1677" t="s">
        <v>3394</v>
      </c>
      <c r="G1677" t="s">
        <v>3393</v>
      </c>
      <c r="H1677" t="s">
        <v>3393</v>
      </c>
      <c r="I1677" t="s">
        <v>7028</v>
      </c>
      <c r="J1677" t="s">
        <v>3395</v>
      </c>
      <c r="K1677" t="s">
        <v>3394</v>
      </c>
      <c r="L1677" t="s">
        <v>3396</v>
      </c>
      <c r="M1677" t="s">
        <v>9820</v>
      </c>
      <c r="N1677" t="s">
        <v>9820</v>
      </c>
      <c r="O1677" t="s">
        <v>9820</v>
      </c>
      <c r="P1677" t="s">
        <v>9821</v>
      </c>
      <c r="Q1677">
        <v>1</v>
      </c>
      <c r="R1677" t="s">
        <v>5614</v>
      </c>
      <c r="S1677" t="s">
        <v>7029</v>
      </c>
      <c r="U1677" t="s">
        <v>7030</v>
      </c>
      <c r="V1677" t="s">
        <v>7031</v>
      </c>
      <c r="W1677" t="s">
        <v>5951</v>
      </c>
      <c r="X1677" t="s">
        <v>5951</v>
      </c>
      <c r="Y1677" t="s">
        <v>7032</v>
      </c>
      <c r="Z1677" t="s">
        <v>7033</v>
      </c>
      <c r="AA1677" t="s">
        <v>7034</v>
      </c>
      <c r="AB1677" t="s">
        <v>5951</v>
      </c>
      <c r="AC1677" t="s">
        <v>4345</v>
      </c>
      <c r="AE1677" t="s">
        <v>3394</v>
      </c>
      <c r="AK1677" t="s">
        <v>3394</v>
      </c>
      <c r="AL1677" t="s">
        <v>3394</v>
      </c>
      <c r="AM1677" t="s">
        <v>3394</v>
      </c>
      <c r="AN1677" t="s">
        <v>3394</v>
      </c>
      <c r="AO1677" t="s">
        <v>3394</v>
      </c>
      <c r="AP1677" t="s">
        <v>3394</v>
      </c>
      <c r="AQ1677" t="s">
        <v>3394</v>
      </c>
      <c r="AR1677" t="s">
        <v>3394</v>
      </c>
      <c r="AS1677" t="s">
        <v>3394</v>
      </c>
      <c r="AT1677" t="s">
        <v>3394</v>
      </c>
      <c r="AU1677" t="s">
        <v>3394</v>
      </c>
      <c r="AV1677" t="s">
        <v>4195</v>
      </c>
      <c r="AW1677" t="s">
        <v>3394</v>
      </c>
      <c r="AX1677" t="s">
        <v>3394</v>
      </c>
      <c r="AZ1677" t="s">
        <v>3394</v>
      </c>
    </row>
    <row r="1678" spans="1:52" x14ac:dyDescent="0.3">
      <c r="A1678" s="1" t="s">
        <v>646</v>
      </c>
      <c r="B1678" t="s">
        <v>647</v>
      </c>
      <c r="C1678" t="s">
        <v>7004</v>
      </c>
      <c r="D1678" t="s">
        <v>7005</v>
      </c>
      <c r="E1678" t="s">
        <v>648</v>
      </c>
      <c r="F1678" t="s">
        <v>3394</v>
      </c>
      <c r="G1678" t="s">
        <v>3393</v>
      </c>
      <c r="H1678" t="s">
        <v>3393</v>
      </c>
      <c r="I1678" t="s">
        <v>7035</v>
      </c>
      <c r="J1678" t="s">
        <v>3395</v>
      </c>
      <c r="K1678" t="s">
        <v>3394</v>
      </c>
      <c r="L1678" t="s">
        <v>3396</v>
      </c>
      <c r="M1678" t="s">
        <v>9820</v>
      </c>
      <c r="N1678" t="s">
        <v>9820</v>
      </c>
      <c r="O1678" t="s">
        <v>9820</v>
      </c>
      <c r="P1678" t="s">
        <v>9821</v>
      </c>
      <c r="Q1678">
        <v>1</v>
      </c>
      <c r="R1678" t="s">
        <v>5614</v>
      </c>
      <c r="S1678" t="s">
        <v>7036</v>
      </c>
      <c r="U1678" t="s">
        <v>7037</v>
      </c>
      <c r="V1678" t="s">
        <v>7038</v>
      </c>
      <c r="W1678" t="s">
        <v>7039</v>
      </c>
      <c r="X1678" t="s">
        <v>6203</v>
      </c>
      <c r="Y1678" t="s">
        <v>7040</v>
      </c>
      <c r="Z1678" t="s">
        <v>7041</v>
      </c>
      <c r="AA1678" t="s">
        <v>7042</v>
      </c>
      <c r="AB1678" t="s">
        <v>7043</v>
      </c>
      <c r="AC1678" t="s">
        <v>4345</v>
      </c>
      <c r="AE1678" t="s">
        <v>3394</v>
      </c>
      <c r="AK1678" t="s">
        <v>3394</v>
      </c>
      <c r="AL1678" t="s">
        <v>3394</v>
      </c>
      <c r="AM1678" t="s">
        <v>3394</v>
      </c>
      <c r="AN1678" t="s">
        <v>3394</v>
      </c>
      <c r="AO1678" t="s">
        <v>3394</v>
      </c>
      <c r="AP1678" t="s">
        <v>3394</v>
      </c>
      <c r="AQ1678" t="s">
        <v>3394</v>
      </c>
      <c r="AR1678" t="s">
        <v>3394</v>
      </c>
      <c r="AS1678" t="s">
        <v>3394</v>
      </c>
      <c r="AT1678" t="s">
        <v>3394</v>
      </c>
      <c r="AU1678" t="s">
        <v>3394</v>
      </c>
      <c r="AV1678" t="s">
        <v>3394</v>
      </c>
      <c r="AW1678" t="s">
        <v>3394</v>
      </c>
      <c r="AX1678" t="s">
        <v>3394</v>
      </c>
      <c r="AZ1678" t="s">
        <v>3394</v>
      </c>
    </row>
    <row r="1679" spans="1:52" x14ac:dyDescent="0.3">
      <c r="A1679" s="1" t="s">
        <v>660</v>
      </c>
      <c r="B1679" t="s">
        <v>661</v>
      </c>
      <c r="C1679" t="s">
        <v>4828</v>
      </c>
      <c r="D1679" t="s">
        <v>4829</v>
      </c>
      <c r="E1679" t="s">
        <v>662</v>
      </c>
      <c r="F1679" t="s">
        <v>3394</v>
      </c>
      <c r="G1679" t="s">
        <v>3394</v>
      </c>
      <c r="H1679" t="s">
        <v>3393</v>
      </c>
      <c r="I1679" t="s">
        <v>3395</v>
      </c>
      <c r="J1679" t="s">
        <v>3395</v>
      </c>
      <c r="K1679" t="s">
        <v>3394</v>
      </c>
      <c r="L1679" t="s">
        <v>3396</v>
      </c>
      <c r="M1679" t="s">
        <v>9820</v>
      </c>
      <c r="N1679" t="s">
        <v>9820</v>
      </c>
      <c r="O1679" t="s">
        <v>9820</v>
      </c>
      <c r="P1679" t="s">
        <v>9821</v>
      </c>
      <c r="Q1679">
        <v>1</v>
      </c>
      <c r="R1679" t="s">
        <v>5633</v>
      </c>
      <c r="S1679" t="s">
        <v>7044</v>
      </c>
      <c r="U1679" t="s">
        <v>7045</v>
      </c>
      <c r="V1679" t="s">
        <v>7046</v>
      </c>
      <c r="W1679" t="s">
        <v>7047</v>
      </c>
      <c r="X1679" t="s">
        <v>7048</v>
      </c>
      <c r="Y1679" t="s">
        <v>7049</v>
      </c>
      <c r="Z1679" t="s">
        <v>7050</v>
      </c>
      <c r="AA1679" t="s">
        <v>6450</v>
      </c>
      <c r="AB1679" t="s">
        <v>6345</v>
      </c>
      <c r="AC1679" t="s">
        <v>4345</v>
      </c>
      <c r="AE1679" t="s">
        <v>3394</v>
      </c>
      <c r="AK1679" t="s">
        <v>3394</v>
      </c>
      <c r="AM1679" t="s">
        <v>3394</v>
      </c>
      <c r="AN1679" t="s">
        <v>3394</v>
      </c>
      <c r="AO1679" t="s">
        <v>3394</v>
      </c>
      <c r="AP1679" t="s">
        <v>3394</v>
      </c>
      <c r="AQ1679" t="s">
        <v>3394</v>
      </c>
      <c r="AR1679" t="s">
        <v>3394</v>
      </c>
      <c r="AS1679" t="s">
        <v>3394</v>
      </c>
      <c r="AT1679" t="s">
        <v>3394</v>
      </c>
      <c r="AU1679" t="s">
        <v>3394</v>
      </c>
      <c r="AV1679" t="s">
        <v>3394</v>
      </c>
      <c r="AW1679" t="s">
        <v>3394</v>
      </c>
      <c r="AX1679" t="s">
        <v>3394</v>
      </c>
      <c r="AZ1679" t="s">
        <v>3394</v>
      </c>
    </row>
    <row r="1680" spans="1:52" x14ac:dyDescent="0.3">
      <c r="A1680" s="1" t="s">
        <v>683</v>
      </c>
      <c r="B1680" t="s">
        <v>684</v>
      </c>
      <c r="C1680" t="s">
        <v>4983</v>
      </c>
      <c r="D1680" t="s">
        <v>62</v>
      </c>
      <c r="E1680" t="s">
        <v>685</v>
      </c>
      <c r="F1680" t="s">
        <v>3394</v>
      </c>
      <c r="G1680" t="s">
        <v>3393</v>
      </c>
      <c r="H1680" t="s">
        <v>3393</v>
      </c>
      <c r="I1680" t="s">
        <v>7051</v>
      </c>
      <c r="J1680" t="s">
        <v>3395</v>
      </c>
      <c r="K1680" t="s">
        <v>3394</v>
      </c>
      <c r="L1680" t="s">
        <v>3396</v>
      </c>
      <c r="M1680" t="s">
        <v>56</v>
      </c>
      <c r="N1680" t="s">
        <v>62</v>
      </c>
      <c r="O1680" t="s">
        <v>9836</v>
      </c>
      <c r="P1680" t="s">
        <v>9821</v>
      </c>
      <c r="Q1680">
        <v>1</v>
      </c>
      <c r="R1680" t="s">
        <v>5657</v>
      </c>
      <c r="S1680" t="s">
        <v>6464</v>
      </c>
      <c r="U1680" t="s">
        <v>7052</v>
      </c>
      <c r="V1680" t="s">
        <v>6466</v>
      </c>
      <c r="W1680" t="s">
        <v>6467</v>
      </c>
      <c r="X1680" t="s">
        <v>6468</v>
      </c>
      <c r="Y1680" t="s">
        <v>6469</v>
      </c>
      <c r="Z1680" t="s">
        <v>6470</v>
      </c>
      <c r="AA1680" t="s">
        <v>6471</v>
      </c>
      <c r="AB1680" t="s">
        <v>6472</v>
      </c>
      <c r="AC1680" t="s">
        <v>4345</v>
      </c>
      <c r="AE1680" t="s">
        <v>3394</v>
      </c>
      <c r="AJ1680" t="s">
        <v>4484</v>
      </c>
      <c r="AK1680" t="s">
        <v>3394</v>
      </c>
      <c r="AM1680" t="s">
        <v>3394</v>
      </c>
      <c r="AN1680" t="s">
        <v>3394</v>
      </c>
      <c r="AO1680" t="s">
        <v>3394</v>
      </c>
      <c r="AP1680" t="s">
        <v>3394</v>
      </c>
      <c r="AQ1680" t="s">
        <v>3394</v>
      </c>
      <c r="AR1680" t="s">
        <v>3394</v>
      </c>
      <c r="AS1680" t="s">
        <v>3394</v>
      </c>
      <c r="AT1680" t="s">
        <v>3394</v>
      </c>
      <c r="AU1680" t="s">
        <v>3394</v>
      </c>
      <c r="AV1680" t="s">
        <v>3394</v>
      </c>
      <c r="AW1680" t="s">
        <v>3394</v>
      </c>
      <c r="AX1680" t="s">
        <v>3394</v>
      </c>
      <c r="AZ1680" t="s">
        <v>3394</v>
      </c>
    </row>
    <row r="1681" spans="1:52" x14ac:dyDescent="0.3">
      <c r="A1681" s="1" t="s">
        <v>690</v>
      </c>
      <c r="B1681" t="s">
        <v>691</v>
      </c>
      <c r="C1681" t="s">
        <v>4983</v>
      </c>
      <c r="D1681" t="s">
        <v>62</v>
      </c>
      <c r="E1681" t="s">
        <v>692</v>
      </c>
      <c r="F1681" t="s">
        <v>3394</v>
      </c>
      <c r="G1681" t="s">
        <v>3394</v>
      </c>
      <c r="H1681" t="s">
        <v>3393</v>
      </c>
      <c r="I1681" t="s">
        <v>7053</v>
      </c>
      <c r="J1681" t="s">
        <v>3395</v>
      </c>
      <c r="K1681" t="s">
        <v>3394</v>
      </c>
      <c r="L1681" t="s">
        <v>3396</v>
      </c>
      <c r="M1681" t="s">
        <v>56</v>
      </c>
      <c r="N1681" t="s">
        <v>62</v>
      </c>
      <c r="O1681" t="s">
        <v>9820</v>
      </c>
      <c r="P1681" t="s">
        <v>9821</v>
      </c>
      <c r="Q1681">
        <v>1</v>
      </c>
      <c r="R1681" t="s">
        <v>5886</v>
      </c>
      <c r="S1681" t="s">
        <v>7054</v>
      </c>
      <c r="U1681" t="s">
        <v>7055</v>
      </c>
      <c r="V1681" t="s">
        <v>6199</v>
      </c>
      <c r="W1681" t="s">
        <v>6178</v>
      </c>
      <c r="X1681" t="s">
        <v>7056</v>
      </c>
      <c r="Y1681" t="s">
        <v>6159</v>
      </c>
      <c r="Z1681" t="s">
        <v>6237</v>
      </c>
      <c r="AA1681" t="s">
        <v>7057</v>
      </c>
      <c r="AB1681" t="s">
        <v>6472</v>
      </c>
      <c r="AC1681" t="s">
        <v>4345</v>
      </c>
      <c r="AE1681" t="s">
        <v>3394</v>
      </c>
      <c r="AJ1681" t="s">
        <v>4484</v>
      </c>
      <c r="AK1681" t="s">
        <v>3394</v>
      </c>
      <c r="AM1681" t="s">
        <v>3394</v>
      </c>
      <c r="AN1681" t="s">
        <v>3394</v>
      </c>
      <c r="AO1681" t="s">
        <v>3394</v>
      </c>
      <c r="AP1681" t="s">
        <v>3394</v>
      </c>
      <c r="AQ1681" t="s">
        <v>3394</v>
      </c>
      <c r="AR1681" t="s">
        <v>3394</v>
      </c>
      <c r="AS1681" t="s">
        <v>3394</v>
      </c>
      <c r="AT1681" t="s">
        <v>3394</v>
      </c>
      <c r="AU1681" t="s">
        <v>3394</v>
      </c>
      <c r="AV1681" t="s">
        <v>3394</v>
      </c>
      <c r="AW1681" t="s">
        <v>3394</v>
      </c>
      <c r="AX1681" t="s">
        <v>3394</v>
      </c>
      <c r="AZ1681" t="s">
        <v>3394</v>
      </c>
    </row>
    <row r="1682" spans="1:52" x14ac:dyDescent="0.3">
      <c r="A1682" s="1" t="s">
        <v>705</v>
      </c>
      <c r="B1682" t="s">
        <v>706</v>
      </c>
      <c r="C1682" t="s">
        <v>298</v>
      </c>
      <c r="D1682" t="s">
        <v>6246</v>
      </c>
      <c r="E1682" t="s">
        <v>707</v>
      </c>
      <c r="F1682" t="s">
        <v>3394</v>
      </c>
      <c r="G1682" t="s">
        <v>3394</v>
      </c>
      <c r="H1682" t="s">
        <v>3393</v>
      </c>
      <c r="I1682" t="s">
        <v>7058</v>
      </c>
      <c r="J1682" t="s">
        <v>3395</v>
      </c>
      <c r="K1682" t="s">
        <v>3394</v>
      </c>
      <c r="L1682" t="s">
        <v>3396</v>
      </c>
      <c r="M1682" t="s">
        <v>56</v>
      </c>
      <c r="N1682" t="s">
        <v>6246</v>
      </c>
      <c r="O1682" t="s">
        <v>9820</v>
      </c>
      <c r="P1682" t="s">
        <v>9821</v>
      </c>
      <c r="Q1682">
        <v>1</v>
      </c>
      <c r="R1682" t="s">
        <v>5667</v>
      </c>
      <c r="S1682" t="s">
        <v>7059</v>
      </c>
      <c r="U1682" t="s">
        <v>7060</v>
      </c>
      <c r="V1682" t="s">
        <v>7061</v>
      </c>
      <c r="W1682" t="s">
        <v>7062</v>
      </c>
      <c r="X1682" t="s">
        <v>5956</v>
      </c>
      <c r="Y1682" t="s">
        <v>6359</v>
      </c>
      <c r="Z1682" t="s">
        <v>6305</v>
      </c>
      <c r="AA1682" t="s">
        <v>6459</v>
      </c>
      <c r="AB1682" t="s">
        <v>6472</v>
      </c>
      <c r="AC1682" t="s">
        <v>4345</v>
      </c>
      <c r="AE1682" t="s">
        <v>3394</v>
      </c>
      <c r="AJ1682" t="s">
        <v>4484</v>
      </c>
      <c r="AK1682" t="s">
        <v>3394</v>
      </c>
      <c r="AM1682" t="s">
        <v>3394</v>
      </c>
      <c r="AN1682" t="s">
        <v>3394</v>
      </c>
      <c r="AO1682" t="s">
        <v>3394</v>
      </c>
      <c r="AP1682" t="s">
        <v>3394</v>
      </c>
      <c r="AQ1682" t="s">
        <v>3394</v>
      </c>
      <c r="AR1682" t="s">
        <v>3394</v>
      </c>
      <c r="AS1682" t="s">
        <v>3394</v>
      </c>
      <c r="AT1682" t="s">
        <v>3394</v>
      </c>
      <c r="AU1682" t="s">
        <v>3394</v>
      </c>
      <c r="AV1682" t="s">
        <v>3394</v>
      </c>
      <c r="AW1682" t="s">
        <v>3394</v>
      </c>
      <c r="AX1682" t="s">
        <v>3394</v>
      </c>
      <c r="AZ1682" t="s">
        <v>3394</v>
      </c>
    </row>
    <row r="1683" spans="1:52" x14ac:dyDescent="0.3">
      <c r="A1683" s="1" t="s">
        <v>719</v>
      </c>
      <c r="B1683" t="s">
        <v>720</v>
      </c>
      <c r="C1683" t="s">
        <v>298</v>
      </c>
      <c r="D1683" t="s">
        <v>6246</v>
      </c>
      <c r="E1683" t="s">
        <v>721</v>
      </c>
      <c r="F1683" t="s">
        <v>3394</v>
      </c>
      <c r="G1683" t="s">
        <v>3394</v>
      </c>
      <c r="H1683" t="s">
        <v>3393</v>
      </c>
      <c r="I1683" t="s">
        <v>7063</v>
      </c>
      <c r="J1683" t="s">
        <v>3395</v>
      </c>
      <c r="K1683" t="s">
        <v>3394</v>
      </c>
      <c r="L1683" t="s">
        <v>3396</v>
      </c>
      <c r="M1683" t="s">
        <v>56</v>
      </c>
      <c r="N1683" t="s">
        <v>6246</v>
      </c>
      <c r="O1683" t="s">
        <v>9820</v>
      </c>
      <c r="P1683" t="s">
        <v>9821</v>
      </c>
      <c r="Q1683">
        <v>1</v>
      </c>
      <c r="R1683" t="s">
        <v>5614</v>
      </c>
      <c r="S1683" t="s">
        <v>7059</v>
      </c>
      <c r="U1683" t="s">
        <v>7060</v>
      </c>
      <c r="V1683" t="s">
        <v>7061</v>
      </c>
      <c r="W1683" t="s">
        <v>7062</v>
      </c>
      <c r="X1683" t="s">
        <v>5956</v>
      </c>
      <c r="Y1683" t="s">
        <v>6359</v>
      </c>
      <c r="Z1683" t="s">
        <v>6305</v>
      </c>
      <c r="AA1683" t="s">
        <v>6459</v>
      </c>
      <c r="AB1683" t="s">
        <v>6472</v>
      </c>
      <c r="AC1683" t="s">
        <v>4345</v>
      </c>
      <c r="AE1683" t="s">
        <v>3394</v>
      </c>
      <c r="AJ1683" t="s">
        <v>4484</v>
      </c>
      <c r="AK1683" t="s">
        <v>3394</v>
      </c>
      <c r="AM1683" t="s">
        <v>3394</v>
      </c>
      <c r="AN1683" t="s">
        <v>3394</v>
      </c>
      <c r="AO1683" t="s">
        <v>3394</v>
      </c>
      <c r="AP1683" t="s">
        <v>3394</v>
      </c>
      <c r="AQ1683" t="s">
        <v>3394</v>
      </c>
      <c r="AR1683" t="s">
        <v>3394</v>
      </c>
      <c r="AS1683" t="s">
        <v>3394</v>
      </c>
      <c r="AT1683" t="s">
        <v>3394</v>
      </c>
      <c r="AU1683" t="s">
        <v>3394</v>
      </c>
      <c r="AV1683" t="s">
        <v>3394</v>
      </c>
      <c r="AW1683" t="s">
        <v>3394</v>
      </c>
      <c r="AX1683" t="s">
        <v>3394</v>
      </c>
      <c r="AZ1683" t="s">
        <v>3394</v>
      </c>
    </row>
    <row r="1684" spans="1:52" x14ac:dyDescent="0.3">
      <c r="A1684" s="1" t="s">
        <v>736</v>
      </c>
      <c r="B1684" t="s">
        <v>737</v>
      </c>
      <c r="C1684" t="s">
        <v>298</v>
      </c>
      <c r="D1684" t="s">
        <v>6246</v>
      </c>
      <c r="E1684" t="s">
        <v>738</v>
      </c>
      <c r="F1684" t="s">
        <v>3394</v>
      </c>
      <c r="G1684" t="s">
        <v>3394</v>
      </c>
      <c r="H1684" t="s">
        <v>3393</v>
      </c>
      <c r="I1684" t="s">
        <v>7064</v>
      </c>
      <c r="J1684" t="s">
        <v>3395</v>
      </c>
      <c r="K1684" t="s">
        <v>3394</v>
      </c>
      <c r="L1684" t="s">
        <v>3396</v>
      </c>
      <c r="M1684" t="s">
        <v>56</v>
      </c>
      <c r="N1684" t="s">
        <v>6246</v>
      </c>
      <c r="O1684" t="s">
        <v>9820</v>
      </c>
      <c r="P1684" t="s">
        <v>9821</v>
      </c>
      <c r="Q1684">
        <v>1</v>
      </c>
      <c r="R1684" t="s">
        <v>7065</v>
      </c>
      <c r="S1684" t="s">
        <v>7059</v>
      </c>
      <c r="U1684" t="s">
        <v>7060</v>
      </c>
      <c r="V1684" t="s">
        <v>7061</v>
      </c>
      <c r="W1684" t="s">
        <v>7062</v>
      </c>
      <c r="X1684" t="s">
        <v>5956</v>
      </c>
      <c r="Y1684" t="s">
        <v>6359</v>
      </c>
      <c r="Z1684" t="s">
        <v>6305</v>
      </c>
      <c r="AA1684" t="s">
        <v>6459</v>
      </c>
      <c r="AB1684" t="s">
        <v>6472</v>
      </c>
      <c r="AC1684" t="s">
        <v>4345</v>
      </c>
      <c r="AE1684" t="s">
        <v>3394</v>
      </c>
      <c r="AJ1684" t="s">
        <v>4484</v>
      </c>
      <c r="AK1684" t="s">
        <v>3394</v>
      </c>
      <c r="AM1684" t="s">
        <v>3394</v>
      </c>
      <c r="AN1684" t="s">
        <v>3394</v>
      </c>
      <c r="AO1684" t="s">
        <v>3394</v>
      </c>
      <c r="AP1684" t="s">
        <v>3394</v>
      </c>
      <c r="AQ1684" t="s">
        <v>3394</v>
      </c>
      <c r="AR1684" t="s">
        <v>3394</v>
      </c>
      <c r="AS1684" t="s">
        <v>3394</v>
      </c>
      <c r="AT1684" t="s">
        <v>3394</v>
      </c>
      <c r="AU1684" t="s">
        <v>3394</v>
      </c>
      <c r="AV1684" t="s">
        <v>3394</v>
      </c>
      <c r="AW1684" t="s">
        <v>3394</v>
      </c>
      <c r="AX1684" t="s">
        <v>3394</v>
      </c>
      <c r="AZ1684" t="s">
        <v>3394</v>
      </c>
    </row>
    <row r="1685" spans="1:52" x14ac:dyDescent="0.3">
      <c r="A1685" s="1" t="s">
        <v>763</v>
      </c>
      <c r="B1685" t="s">
        <v>764</v>
      </c>
      <c r="C1685" t="s">
        <v>298</v>
      </c>
      <c r="D1685" t="s">
        <v>6246</v>
      </c>
      <c r="E1685" t="s">
        <v>765</v>
      </c>
      <c r="F1685" t="s">
        <v>3394</v>
      </c>
      <c r="G1685" t="s">
        <v>3394</v>
      </c>
      <c r="H1685" t="s">
        <v>3393</v>
      </c>
      <c r="I1685" t="s">
        <v>7071</v>
      </c>
      <c r="J1685" t="s">
        <v>3395</v>
      </c>
      <c r="K1685" t="s">
        <v>3394</v>
      </c>
      <c r="L1685" t="s">
        <v>3396</v>
      </c>
      <c r="M1685" t="s">
        <v>56</v>
      </c>
      <c r="N1685" t="s">
        <v>6246</v>
      </c>
      <c r="O1685" t="s">
        <v>9820</v>
      </c>
      <c r="P1685" t="s">
        <v>9821</v>
      </c>
      <c r="Q1685">
        <v>1</v>
      </c>
      <c r="R1685" t="s">
        <v>5657</v>
      </c>
      <c r="S1685" t="s">
        <v>7072</v>
      </c>
      <c r="U1685" t="s">
        <v>7073</v>
      </c>
      <c r="V1685" t="s">
        <v>7074</v>
      </c>
      <c r="W1685" t="s">
        <v>7075</v>
      </c>
      <c r="X1685" t="s">
        <v>7010</v>
      </c>
      <c r="Y1685" t="s">
        <v>7076</v>
      </c>
      <c r="Z1685" t="s">
        <v>7077</v>
      </c>
      <c r="AA1685" t="s">
        <v>7078</v>
      </c>
      <c r="AB1685" t="s">
        <v>6203</v>
      </c>
      <c r="AC1685" t="s">
        <v>4345</v>
      </c>
      <c r="AE1685" t="s">
        <v>3394</v>
      </c>
      <c r="AJ1685" t="s">
        <v>4484</v>
      </c>
      <c r="AK1685" t="s">
        <v>3394</v>
      </c>
      <c r="AM1685" t="s">
        <v>3394</v>
      </c>
      <c r="AN1685" t="s">
        <v>3394</v>
      </c>
      <c r="AO1685" t="s">
        <v>3394</v>
      </c>
      <c r="AP1685" t="s">
        <v>3394</v>
      </c>
      <c r="AQ1685" t="s">
        <v>3394</v>
      </c>
      <c r="AR1685" t="s">
        <v>3394</v>
      </c>
      <c r="AS1685" t="s">
        <v>3394</v>
      </c>
      <c r="AT1685" t="s">
        <v>3394</v>
      </c>
      <c r="AU1685" t="s">
        <v>3394</v>
      </c>
      <c r="AV1685" t="s">
        <v>3394</v>
      </c>
      <c r="AW1685" t="s">
        <v>3394</v>
      </c>
      <c r="AX1685" t="s">
        <v>3394</v>
      </c>
      <c r="AZ1685" t="s">
        <v>3394</v>
      </c>
    </row>
    <row r="1686" spans="1:52" x14ac:dyDescent="0.3">
      <c r="A1686" s="1" t="s">
        <v>796</v>
      </c>
      <c r="B1686" t="s">
        <v>797</v>
      </c>
      <c r="C1686" t="s">
        <v>298</v>
      </c>
      <c r="D1686" t="s">
        <v>6246</v>
      </c>
      <c r="E1686" t="s">
        <v>798</v>
      </c>
      <c r="F1686" t="s">
        <v>3394</v>
      </c>
      <c r="G1686" t="s">
        <v>3394</v>
      </c>
      <c r="H1686" t="s">
        <v>3393</v>
      </c>
      <c r="I1686" t="s">
        <v>7087</v>
      </c>
      <c r="J1686" t="s">
        <v>3395</v>
      </c>
      <c r="K1686" t="s">
        <v>3394</v>
      </c>
      <c r="L1686" t="s">
        <v>3396</v>
      </c>
      <c r="M1686" t="s">
        <v>56</v>
      </c>
      <c r="N1686" t="s">
        <v>6246</v>
      </c>
      <c r="O1686" t="s">
        <v>9820</v>
      </c>
      <c r="P1686" t="s">
        <v>9821</v>
      </c>
      <c r="Q1686">
        <v>1</v>
      </c>
      <c r="R1686" t="s">
        <v>5829</v>
      </c>
      <c r="S1686" t="s">
        <v>7088</v>
      </c>
      <c r="U1686" t="s">
        <v>7089</v>
      </c>
      <c r="V1686" t="s">
        <v>7090</v>
      </c>
      <c r="W1686" t="s">
        <v>7091</v>
      </c>
      <c r="X1686" t="s">
        <v>6590</v>
      </c>
      <c r="Y1686" t="s">
        <v>7092</v>
      </c>
      <c r="Z1686" t="s">
        <v>7093</v>
      </c>
      <c r="AA1686" t="s">
        <v>6141</v>
      </c>
      <c r="AB1686" t="s">
        <v>6897</v>
      </c>
      <c r="AC1686" t="s">
        <v>4345</v>
      </c>
      <c r="AE1686" t="s">
        <v>3394</v>
      </c>
      <c r="AJ1686" t="s">
        <v>4484</v>
      </c>
      <c r="AK1686" t="s">
        <v>3394</v>
      </c>
      <c r="AM1686" t="s">
        <v>3394</v>
      </c>
      <c r="AN1686" t="s">
        <v>3394</v>
      </c>
      <c r="AO1686" t="s">
        <v>3394</v>
      </c>
      <c r="AP1686" t="s">
        <v>3394</v>
      </c>
      <c r="AQ1686" t="s">
        <v>3394</v>
      </c>
      <c r="AR1686" t="s">
        <v>3394</v>
      </c>
      <c r="AS1686" t="s">
        <v>3394</v>
      </c>
      <c r="AT1686" t="s">
        <v>3394</v>
      </c>
      <c r="AU1686" t="s">
        <v>3394</v>
      </c>
      <c r="AV1686" t="s">
        <v>3394</v>
      </c>
      <c r="AW1686" t="s">
        <v>3394</v>
      </c>
      <c r="AX1686" t="s">
        <v>3394</v>
      </c>
      <c r="AZ1686" t="s">
        <v>3394</v>
      </c>
    </row>
    <row r="1687" spans="1:52" x14ac:dyDescent="0.3">
      <c r="A1687" s="1" t="s">
        <v>828</v>
      </c>
      <c r="B1687" t="s">
        <v>829</v>
      </c>
      <c r="C1687" t="s">
        <v>298</v>
      </c>
      <c r="D1687" t="s">
        <v>6246</v>
      </c>
      <c r="E1687" t="s">
        <v>830</v>
      </c>
      <c r="F1687" t="s">
        <v>3394</v>
      </c>
      <c r="G1687" t="s">
        <v>3394</v>
      </c>
      <c r="H1687" t="s">
        <v>3393</v>
      </c>
      <c r="I1687" t="s">
        <v>7094</v>
      </c>
      <c r="J1687" t="s">
        <v>3395</v>
      </c>
      <c r="K1687" t="s">
        <v>3394</v>
      </c>
      <c r="L1687" t="s">
        <v>3396</v>
      </c>
      <c r="M1687" t="s">
        <v>56</v>
      </c>
      <c r="N1687" t="s">
        <v>6246</v>
      </c>
      <c r="O1687" t="s">
        <v>9820</v>
      </c>
      <c r="P1687" t="s">
        <v>9821</v>
      </c>
      <c r="Q1687">
        <v>1</v>
      </c>
      <c r="R1687" t="s">
        <v>7095</v>
      </c>
      <c r="S1687" t="s">
        <v>7096</v>
      </c>
      <c r="U1687" t="s">
        <v>6465</v>
      </c>
      <c r="V1687" t="s">
        <v>6466</v>
      </c>
      <c r="W1687" t="s">
        <v>6467</v>
      </c>
      <c r="X1687" t="s">
        <v>6468</v>
      </c>
      <c r="Y1687" t="s">
        <v>6469</v>
      </c>
      <c r="Z1687" t="s">
        <v>6470</v>
      </c>
      <c r="AA1687" t="s">
        <v>6471</v>
      </c>
      <c r="AB1687" t="s">
        <v>6472</v>
      </c>
      <c r="AC1687" t="s">
        <v>4345</v>
      </c>
      <c r="AE1687" t="s">
        <v>3394</v>
      </c>
      <c r="AJ1687" t="s">
        <v>4484</v>
      </c>
      <c r="AK1687" t="s">
        <v>3394</v>
      </c>
      <c r="AM1687" t="s">
        <v>3394</v>
      </c>
      <c r="AN1687" t="s">
        <v>3394</v>
      </c>
      <c r="AO1687" t="s">
        <v>3394</v>
      </c>
      <c r="AP1687" t="s">
        <v>3394</v>
      </c>
      <c r="AQ1687" t="s">
        <v>3394</v>
      </c>
      <c r="AR1687" t="s">
        <v>3394</v>
      </c>
      <c r="AS1687" t="s">
        <v>3394</v>
      </c>
      <c r="AT1687" t="s">
        <v>3394</v>
      </c>
      <c r="AU1687" t="s">
        <v>3394</v>
      </c>
      <c r="AV1687" t="s">
        <v>3394</v>
      </c>
      <c r="AW1687" t="s">
        <v>3394</v>
      </c>
      <c r="AX1687" t="s">
        <v>3394</v>
      </c>
      <c r="AZ1687" t="s">
        <v>3394</v>
      </c>
    </row>
    <row r="1688" spans="1:52" x14ac:dyDescent="0.3">
      <c r="A1688" s="1" t="s">
        <v>837</v>
      </c>
      <c r="B1688" t="s">
        <v>838</v>
      </c>
      <c r="C1688" t="s">
        <v>220</v>
      </c>
      <c r="D1688" t="s">
        <v>59</v>
      </c>
      <c r="E1688" t="s">
        <v>839</v>
      </c>
      <c r="F1688" t="s">
        <v>3393</v>
      </c>
      <c r="G1688" t="s">
        <v>3393</v>
      </c>
      <c r="H1688" t="s">
        <v>3393</v>
      </c>
      <c r="I1688" t="s">
        <v>9958</v>
      </c>
      <c r="J1688" t="s">
        <v>3395</v>
      </c>
      <c r="K1688" t="s">
        <v>4342</v>
      </c>
      <c r="L1688" t="s">
        <v>3396</v>
      </c>
      <c r="M1688" t="s">
        <v>11367</v>
      </c>
      <c r="N1688" t="s">
        <v>11437</v>
      </c>
      <c r="O1688" t="s">
        <v>9836</v>
      </c>
      <c r="P1688" t="s">
        <v>9862</v>
      </c>
      <c r="Q1688">
        <v>40</v>
      </c>
      <c r="R1688" t="s">
        <v>5682</v>
      </c>
      <c r="S1688" t="s">
        <v>6557</v>
      </c>
      <c r="U1688" t="s">
        <v>6558</v>
      </c>
      <c r="V1688" t="s">
        <v>6559</v>
      </c>
      <c r="W1688" t="s">
        <v>6560</v>
      </c>
      <c r="X1688" t="s">
        <v>6561</v>
      </c>
      <c r="Y1688" t="s">
        <v>6562</v>
      </c>
      <c r="Z1688" t="s">
        <v>6229</v>
      </c>
      <c r="AA1688" t="s">
        <v>6423</v>
      </c>
      <c r="AB1688" t="s">
        <v>6563</v>
      </c>
      <c r="AC1688" t="s">
        <v>4345</v>
      </c>
      <c r="AE1688" t="s">
        <v>3394</v>
      </c>
      <c r="AJ1688" t="s">
        <v>4484</v>
      </c>
      <c r="AK1688" t="s">
        <v>3394</v>
      </c>
      <c r="AL1688" t="s">
        <v>3394</v>
      </c>
      <c r="AM1688" t="s">
        <v>3394</v>
      </c>
      <c r="AN1688" t="s">
        <v>3394</v>
      </c>
      <c r="AO1688" t="s">
        <v>3394</v>
      </c>
      <c r="AP1688" t="s">
        <v>3394</v>
      </c>
      <c r="AQ1688" t="s">
        <v>3394</v>
      </c>
      <c r="AR1688" t="s">
        <v>3394</v>
      </c>
      <c r="AS1688" t="s">
        <v>3394</v>
      </c>
      <c r="AT1688" t="s">
        <v>3394</v>
      </c>
      <c r="AU1688" t="s">
        <v>3394</v>
      </c>
      <c r="AV1688" t="s">
        <v>3394</v>
      </c>
      <c r="AW1688" t="s">
        <v>3394</v>
      </c>
      <c r="AX1688" t="s">
        <v>3394</v>
      </c>
      <c r="AZ1688" t="s">
        <v>3394</v>
      </c>
    </row>
    <row r="1689" spans="1:52" x14ac:dyDescent="0.3">
      <c r="A1689" s="1" t="s">
        <v>849</v>
      </c>
      <c r="B1689" t="s">
        <v>850</v>
      </c>
      <c r="C1689" t="s">
        <v>220</v>
      </c>
      <c r="D1689" t="s">
        <v>59</v>
      </c>
      <c r="E1689" t="s">
        <v>851</v>
      </c>
      <c r="F1689" t="s">
        <v>3393</v>
      </c>
      <c r="G1689" t="s">
        <v>3393</v>
      </c>
      <c r="H1689" t="s">
        <v>3393</v>
      </c>
      <c r="I1689" t="s">
        <v>10745</v>
      </c>
      <c r="J1689" t="s">
        <v>3395</v>
      </c>
      <c r="K1689" t="s">
        <v>4342</v>
      </c>
      <c r="L1689" t="s">
        <v>3396</v>
      </c>
      <c r="M1689" t="s">
        <v>11367</v>
      </c>
      <c r="N1689" t="s">
        <v>11437</v>
      </c>
      <c r="O1689" t="s">
        <v>9820</v>
      </c>
      <c r="P1689" t="s">
        <v>9821</v>
      </c>
      <c r="Q1689">
        <v>20</v>
      </c>
      <c r="R1689" t="s">
        <v>5735</v>
      </c>
      <c r="S1689" t="s">
        <v>6557</v>
      </c>
      <c r="U1689" t="s">
        <v>6558</v>
      </c>
      <c r="V1689" t="s">
        <v>6559</v>
      </c>
      <c r="W1689" t="s">
        <v>6560</v>
      </c>
      <c r="X1689" t="s">
        <v>6561</v>
      </c>
      <c r="Y1689" t="s">
        <v>6562</v>
      </c>
      <c r="Z1689" t="s">
        <v>6229</v>
      </c>
      <c r="AA1689" t="s">
        <v>6423</v>
      </c>
      <c r="AB1689" t="s">
        <v>6563</v>
      </c>
      <c r="AC1689" t="s">
        <v>4345</v>
      </c>
      <c r="AE1689" t="s">
        <v>3394</v>
      </c>
      <c r="AJ1689" t="s">
        <v>4484</v>
      </c>
      <c r="AK1689" t="s">
        <v>3394</v>
      </c>
      <c r="AL1689" t="s">
        <v>3394</v>
      </c>
      <c r="AM1689" t="s">
        <v>3394</v>
      </c>
      <c r="AN1689" t="s">
        <v>3394</v>
      </c>
      <c r="AO1689" t="s">
        <v>3394</v>
      </c>
      <c r="AP1689" t="s">
        <v>3394</v>
      </c>
      <c r="AQ1689" t="s">
        <v>3394</v>
      </c>
      <c r="AR1689" t="s">
        <v>3394</v>
      </c>
      <c r="AS1689" t="s">
        <v>3394</v>
      </c>
      <c r="AT1689" t="s">
        <v>3394</v>
      </c>
      <c r="AU1689" t="s">
        <v>3394</v>
      </c>
      <c r="AV1689" t="s">
        <v>3394</v>
      </c>
      <c r="AW1689" t="s">
        <v>3394</v>
      </c>
      <c r="AX1689" t="s">
        <v>3394</v>
      </c>
      <c r="AZ1689" t="s">
        <v>3394</v>
      </c>
    </row>
    <row r="1690" spans="1:52" x14ac:dyDescent="0.3">
      <c r="A1690" s="1" t="s">
        <v>861</v>
      </c>
      <c r="B1690" t="s">
        <v>862</v>
      </c>
      <c r="C1690" t="s">
        <v>298</v>
      </c>
      <c r="D1690" t="s">
        <v>6246</v>
      </c>
      <c r="E1690" t="s">
        <v>863</v>
      </c>
      <c r="F1690" t="s">
        <v>3394</v>
      </c>
      <c r="G1690" t="s">
        <v>3394</v>
      </c>
      <c r="H1690" t="s">
        <v>3393</v>
      </c>
      <c r="I1690" t="s">
        <v>7097</v>
      </c>
      <c r="J1690" t="s">
        <v>3395</v>
      </c>
      <c r="K1690" t="s">
        <v>3394</v>
      </c>
      <c r="L1690" t="s">
        <v>3396</v>
      </c>
      <c r="M1690" t="s">
        <v>56</v>
      </c>
      <c r="N1690" t="s">
        <v>6246</v>
      </c>
      <c r="O1690" t="s">
        <v>9820</v>
      </c>
      <c r="P1690" t="s">
        <v>9821</v>
      </c>
      <c r="Q1690">
        <v>1</v>
      </c>
      <c r="R1690" t="s">
        <v>5682</v>
      </c>
      <c r="S1690" t="s">
        <v>7098</v>
      </c>
      <c r="U1690" t="s">
        <v>7099</v>
      </c>
      <c r="V1690" t="s">
        <v>6199</v>
      </c>
      <c r="W1690" t="s">
        <v>6178</v>
      </c>
      <c r="X1690" t="s">
        <v>7056</v>
      </c>
      <c r="Y1690" t="s">
        <v>6159</v>
      </c>
      <c r="Z1690" t="s">
        <v>6237</v>
      </c>
      <c r="AA1690" t="s">
        <v>7057</v>
      </c>
      <c r="AB1690" t="s">
        <v>6472</v>
      </c>
      <c r="AC1690" t="s">
        <v>4345</v>
      </c>
      <c r="AE1690" t="s">
        <v>3394</v>
      </c>
      <c r="AJ1690" t="s">
        <v>4484</v>
      </c>
      <c r="AK1690" t="s">
        <v>3394</v>
      </c>
      <c r="AM1690" t="s">
        <v>3394</v>
      </c>
      <c r="AN1690" t="s">
        <v>3394</v>
      </c>
      <c r="AO1690" t="s">
        <v>3394</v>
      </c>
      <c r="AP1690" t="s">
        <v>3394</v>
      </c>
      <c r="AQ1690" t="s">
        <v>3394</v>
      </c>
      <c r="AR1690" t="s">
        <v>3394</v>
      </c>
      <c r="AS1690" t="s">
        <v>3394</v>
      </c>
      <c r="AT1690" t="s">
        <v>3394</v>
      </c>
      <c r="AU1690" t="s">
        <v>3394</v>
      </c>
      <c r="AV1690" t="s">
        <v>3394</v>
      </c>
      <c r="AW1690" t="s">
        <v>3394</v>
      </c>
      <c r="AX1690" t="s">
        <v>3394</v>
      </c>
      <c r="AZ1690" t="s">
        <v>3394</v>
      </c>
    </row>
    <row r="1691" spans="1:52" x14ac:dyDescent="0.3">
      <c r="A1691" s="1" t="s">
        <v>894</v>
      </c>
      <c r="B1691" t="s">
        <v>895</v>
      </c>
      <c r="C1691" t="s">
        <v>298</v>
      </c>
      <c r="D1691" t="s">
        <v>6246</v>
      </c>
      <c r="E1691" t="s">
        <v>896</v>
      </c>
      <c r="F1691" t="s">
        <v>3394</v>
      </c>
      <c r="G1691" t="s">
        <v>3394</v>
      </c>
      <c r="H1691" t="s">
        <v>3393</v>
      </c>
      <c r="I1691" t="s">
        <v>7100</v>
      </c>
      <c r="J1691" t="s">
        <v>3395</v>
      </c>
      <c r="K1691" t="s">
        <v>3394</v>
      </c>
      <c r="L1691" t="s">
        <v>3396</v>
      </c>
      <c r="M1691" t="s">
        <v>56</v>
      </c>
      <c r="N1691" t="s">
        <v>6246</v>
      </c>
      <c r="O1691" t="s">
        <v>9820</v>
      </c>
      <c r="P1691" t="s">
        <v>9821</v>
      </c>
      <c r="Q1691">
        <v>1</v>
      </c>
      <c r="R1691" t="s">
        <v>5629</v>
      </c>
      <c r="S1691" t="s">
        <v>7098</v>
      </c>
      <c r="U1691" t="s">
        <v>7101</v>
      </c>
      <c r="V1691" t="s">
        <v>6199</v>
      </c>
      <c r="W1691" t="s">
        <v>6178</v>
      </c>
      <c r="X1691" t="s">
        <v>7056</v>
      </c>
      <c r="Y1691" t="s">
        <v>6159</v>
      </c>
      <c r="Z1691" t="s">
        <v>6237</v>
      </c>
      <c r="AA1691" t="s">
        <v>7057</v>
      </c>
      <c r="AB1691" t="s">
        <v>6472</v>
      </c>
      <c r="AC1691" t="s">
        <v>4345</v>
      </c>
      <c r="AE1691" t="s">
        <v>3394</v>
      </c>
      <c r="AJ1691" t="s">
        <v>4484</v>
      </c>
      <c r="AK1691" t="s">
        <v>3394</v>
      </c>
      <c r="AM1691" t="s">
        <v>3394</v>
      </c>
      <c r="AN1691" t="s">
        <v>3394</v>
      </c>
      <c r="AO1691" t="s">
        <v>3394</v>
      </c>
      <c r="AP1691" t="s">
        <v>3394</v>
      </c>
      <c r="AQ1691" t="s">
        <v>3394</v>
      </c>
      <c r="AR1691" t="s">
        <v>3394</v>
      </c>
      <c r="AS1691" t="s">
        <v>3394</v>
      </c>
      <c r="AT1691" t="s">
        <v>3394</v>
      </c>
      <c r="AU1691" t="s">
        <v>3394</v>
      </c>
      <c r="AV1691" t="s">
        <v>3394</v>
      </c>
      <c r="AW1691" t="s">
        <v>3394</v>
      </c>
      <c r="AX1691" t="s">
        <v>3394</v>
      </c>
      <c r="AZ1691" t="s">
        <v>3394</v>
      </c>
    </row>
    <row r="1692" spans="1:52" x14ac:dyDescent="0.3">
      <c r="A1692" s="1" t="s">
        <v>939</v>
      </c>
      <c r="B1692" t="s">
        <v>940</v>
      </c>
      <c r="C1692" t="s">
        <v>686</v>
      </c>
      <c r="D1692" t="s">
        <v>5832</v>
      </c>
      <c r="E1692" t="s">
        <v>941</v>
      </c>
      <c r="F1692" t="s">
        <v>3393</v>
      </c>
      <c r="G1692" t="s">
        <v>3393</v>
      </c>
      <c r="H1692" t="s">
        <v>3393</v>
      </c>
      <c r="I1692" t="s">
        <v>11484</v>
      </c>
      <c r="J1692" t="s">
        <v>3395</v>
      </c>
      <c r="K1692" t="s">
        <v>4342</v>
      </c>
      <c r="L1692" t="s">
        <v>3396</v>
      </c>
      <c r="M1692" t="s">
        <v>11383</v>
      </c>
      <c r="N1692" t="s">
        <v>11384</v>
      </c>
      <c r="O1692" t="s">
        <v>9836</v>
      </c>
      <c r="P1692" t="s">
        <v>9862</v>
      </c>
      <c r="Q1692">
        <v>30</v>
      </c>
      <c r="R1692" t="s">
        <v>5886</v>
      </c>
      <c r="S1692" t="s">
        <v>6564</v>
      </c>
      <c r="U1692" t="s">
        <v>6565</v>
      </c>
      <c r="V1692" t="s">
        <v>6566</v>
      </c>
      <c r="W1692" t="s">
        <v>6567</v>
      </c>
      <c r="X1692" t="s">
        <v>6026</v>
      </c>
      <c r="Y1692" t="s">
        <v>6568</v>
      </c>
      <c r="Z1692" t="s">
        <v>6569</v>
      </c>
      <c r="AA1692" t="s">
        <v>6034</v>
      </c>
      <c r="AB1692" t="s">
        <v>6570</v>
      </c>
      <c r="AC1692" t="s">
        <v>4345</v>
      </c>
      <c r="AE1692" t="s">
        <v>3394</v>
      </c>
      <c r="AJ1692" t="s">
        <v>4484</v>
      </c>
      <c r="AK1692" t="s">
        <v>3394</v>
      </c>
      <c r="AL1692" t="s">
        <v>3394</v>
      </c>
      <c r="AM1692" t="s">
        <v>3394</v>
      </c>
      <c r="AN1692" t="s">
        <v>3394</v>
      </c>
      <c r="AO1692" t="s">
        <v>3394</v>
      </c>
      <c r="AP1692" t="s">
        <v>3394</v>
      </c>
      <c r="AQ1692" t="s">
        <v>3394</v>
      </c>
      <c r="AR1692" t="s">
        <v>3394</v>
      </c>
      <c r="AS1692" t="s">
        <v>3394</v>
      </c>
      <c r="AT1692" t="s">
        <v>3394</v>
      </c>
      <c r="AU1692" t="s">
        <v>3394</v>
      </c>
      <c r="AV1692" t="s">
        <v>3394</v>
      </c>
      <c r="AW1692" t="s">
        <v>3394</v>
      </c>
      <c r="AX1692" t="s">
        <v>3394</v>
      </c>
      <c r="AZ1692" t="s">
        <v>3394</v>
      </c>
    </row>
    <row r="1693" spans="1:52" x14ac:dyDescent="0.3">
      <c r="A1693" s="1" t="s">
        <v>954</v>
      </c>
      <c r="B1693" t="s">
        <v>955</v>
      </c>
      <c r="C1693" t="s">
        <v>298</v>
      </c>
      <c r="D1693" t="s">
        <v>6246</v>
      </c>
      <c r="E1693" t="s">
        <v>956</v>
      </c>
      <c r="F1693" t="s">
        <v>3394</v>
      </c>
      <c r="G1693" t="s">
        <v>3394</v>
      </c>
      <c r="H1693" t="s">
        <v>3393</v>
      </c>
      <c r="I1693" t="s">
        <v>7102</v>
      </c>
      <c r="J1693" t="s">
        <v>3395</v>
      </c>
      <c r="K1693" t="s">
        <v>3394</v>
      </c>
      <c r="L1693" t="s">
        <v>3396</v>
      </c>
      <c r="M1693" t="s">
        <v>56</v>
      </c>
      <c r="N1693" t="s">
        <v>6246</v>
      </c>
      <c r="O1693" t="s">
        <v>9820</v>
      </c>
      <c r="P1693" t="s">
        <v>9821</v>
      </c>
      <c r="Q1693">
        <v>1</v>
      </c>
      <c r="R1693" t="s">
        <v>7103</v>
      </c>
      <c r="S1693" t="s">
        <v>7059</v>
      </c>
      <c r="U1693" t="s">
        <v>7104</v>
      </c>
      <c r="V1693" t="s">
        <v>7061</v>
      </c>
      <c r="W1693" t="s">
        <v>7062</v>
      </c>
      <c r="X1693" t="s">
        <v>5956</v>
      </c>
      <c r="Y1693" t="s">
        <v>6359</v>
      </c>
      <c r="Z1693" t="s">
        <v>6305</v>
      </c>
      <c r="AA1693" t="s">
        <v>6459</v>
      </c>
      <c r="AB1693" t="s">
        <v>6472</v>
      </c>
      <c r="AC1693" t="s">
        <v>4345</v>
      </c>
      <c r="AE1693" t="s">
        <v>3394</v>
      </c>
      <c r="AJ1693" t="s">
        <v>2642</v>
      </c>
      <c r="AK1693" t="s">
        <v>3394</v>
      </c>
      <c r="AM1693" t="s">
        <v>3394</v>
      </c>
      <c r="AN1693" t="s">
        <v>3394</v>
      </c>
      <c r="AO1693" t="s">
        <v>3394</v>
      </c>
      <c r="AP1693" t="s">
        <v>3394</v>
      </c>
      <c r="AQ1693" t="s">
        <v>3394</v>
      </c>
      <c r="AR1693" t="s">
        <v>3394</v>
      </c>
      <c r="AS1693" t="s">
        <v>3394</v>
      </c>
      <c r="AT1693" t="s">
        <v>3394</v>
      </c>
      <c r="AU1693" t="s">
        <v>3394</v>
      </c>
      <c r="AV1693" t="s">
        <v>3394</v>
      </c>
      <c r="AW1693" t="s">
        <v>3394</v>
      </c>
      <c r="AX1693" t="s">
        <v>3394</v>
      </c>
      <c r="AZ1693" t="s">
        <v>3394</v>
      </c>
    </row>
    <row r="1694" spans="1:52" x14ac:dyDescent="0.3">
      <c r="A1694" s="1" t="s">
        <v>987</v>
      </c>
      <c r="B1694" t="s">
        <v>988</v>
      </c>
      <c r="C1694" t="s">
        <v>4983</v>
      </c>
      <c r="D1694" t="s">
        <v>62</v>
      </c>
      <c r="E1694" t="s">
        <v>989</v>
      </c>
      <c r="F1694" t="s">
        <v>3394</v>
      </c>
      <c r="G1694" t="s">
        <v>3394</v>
      </c>
      <c r="H1694" t="s">
        <v>3393</v>
      </c>
      <c r="I1694" t="s">
        <v>7105</v>
      </c>
      <c r="J1694" t="s">
        <v>3395</v>
      </c>
      <c r="K1694" t="s">
        <v>3394</v>
      </c>
      <c r="L1694" t="s">
        <v>3396</v>
      </c>
      <c r="M1694" t="s">
        <v>56</v>
      </c>
      <c r="N1694" t="s">
        <v>62</v>
      </c>
      <c r="O1694" t="s">
        <v>9820</v>
      </c>
      <c r="P1694" t="s">
        <v>9821</v>
      </c>
      <c r="Q1694">
        <v>1</v>
      </c>
      <c r="R1694" t="s">
        <v>5633</v>
      </c>
      <c r="S1694" t="s">
        <v>6861</v>
      </c>
      <c r="U1694" t="s">
        <v>6465</v>
      </c>
      <c r="V1694" t="s">
        <v>6466</v>
      </c>
      <c r="W1694" t="s">
        <v>6467</v>
      </c>
      <c r="X1694" t="s">
        <v>6468</v>
      </c>
      <c r="Y1694" t="s">
        <v>6469</v>
      </c>
      <c r="Z1694" t="s">
        <v>6470</v>
      </c>
      <c r="AA1694" t="s">
        <v>6471</v>
      </c>
      <c r="AB1694" t="s">
        <v>6472</v>
      </c>
      <c r="AC1694" t="s">
        <v>4345</v>
      </c>
      <c r="AE1694" t="s">
        <v>3394</v>
      </c>
      <c r="AJ1694" t="s">
        <v>4484</v>
      </c>
      <c r="AK1694" t="s">
        <v>3394</v>
      </c>
      <c r="AM1694" t="s">
        <v>3394</v>
      </c>
      <c r="AN1694" t="s">
        <v>3394</v>
      </c>
      <c r="AO1694" t="s">
        <v>3394</v>
      </c>
      <c r="AP1694" t="s">
        <v>3394</v>
      </c>
      <c r="AQ1694" t="s">
        <v>3394</v>
      </c>
      <c r="AR1694" t="s">
        <v>3394</v>
      </c>
      <c r="AS1694" t="s">
        <v>3394</v>
      </c>
      <c r="AT1694" t="s">
        <v>3394</v>
      </c>
      <c r="AU1694" t="s">
        <v>3394</v>
      </c>
      <c r="AV1694" t="s">
        <v>3394</v>
      </c>
      <c r="AW1694" t="s">
        <v>3394</v>
      </c>
      <c r="AX1694" t="s">
        <v>3394</v>
      </c>
      <c r="AZ1694" t="s">
        <v>3394</v>
      </c>
    </row>
    <row r="1695" spans="1:52" x14ac:dyDescent="0.3">
      <c r="A1695" s="1" t="s">
        <v>1002</v>
      </c>
      <c r="B1695" t="s">
        <v>1003</v>
      </c>
      <c r="C1695" t="s">
        <v>4983</v>
      </c>
      <c r="D1695" t="s">
        <v>62</v>
      </c>
      <c r="E1695" t="s">
        <v>1004</v>
      </c>
      <c r="F1695" t="s">
        <v>3393</v>
      </c>
      <c r="G1695" t="s">
        <v>3393</v>
      </c>
      <c r="H1695" t="s">
        <v>3393</v>
      </c>
      <c r="I1695" t="s">
        <v>11485</v>
      </c>
      <c r="J1695" t="s">
        <v>3395</v>
      </c>
      <c r="K1695" t="s">
        <v>4342</v>
      </c>
      <c r="L1695" t="s">
        <v>3396</v>
      </c>
      <c r="M1695" t="s">
        <v>11383</v>
      </c>
      <c r="N1695" t="s">
        <v>11414</v>
      </c>
      <c r="O1695" t="s">
        <v>9836</v>
      </c>
      <c r="P1695" t="s">
        <v>9862</v>
      </c>
      <c r="Q1695">
        <v>50</v>
      </c>
      <c r="R1695" t="s">
        <v>6637</v>
      </c>
      <c r="S1695" t="s">
        <v>6029</v>
      </c>
      <c r="U1695" t="s">
        <v>6030</v>
      </c>
      <c r="V1695" t="s">
        <v>6004</v>
      </c>
      <c r="W1695" t="s">
        <v>6031</v>
      </c>
      <c r="X1695" t="s">
        <v>6026</v>
      </c>
      <c r="Y1695" t="s">
        <v>6032</v>
      </c>
      <c r="Z1695" t="s">
        <v>6033</v>
      </c>
      <c r="AA1695" t="s">
        <v>6034</v>
      </c>
      <c r="AB1695" t="s">
        <v>6035</v>
      </c>
      <c r="AC1695" t="s">
        <v>4345</v>
      </c>
      <c r="AE1695" t="s">
        <v>3394</v>
      </c>
      <c r="AJ1695" t="s">
        <v>4484</v>
      </c>
      <c r="AK1695" t="s">
        <v>3394</v>
      </c>
      <c r="AL1695" t="s">
        <v>3394</v>
      </c>
      <c r="AM1695" t="s">
        <v>3394</v>
      </c>
      <c r="AN1695" t="s">
        <v>3394</v>
      </c>
      <c r="AO1695" t="s">
        <v>3394</v>
      </c>
      <c r="AP1695" t="s">
        <v>3394</v>
      </c>
      <c r="AQ1695" t="s">
        <v>3394</v>
      </c>
      <c r="AR1695" t="s">
        <v>3394</v>
      </c>
      <c r="AS1695" t="s">
        <v>3394</v>
      </c>
      <c r="AT1695" t="s">
        <v>3394</v>
      </c>
      <c r="AU1695" t="s">
        <v>3394</v>
      </c>
      <c r="AV1695" t="s">
        <v>3394</v>
      </c>
      <c r="AW1695" t="s">
        <v>3394</v>
      </c>
      <c r="AX1695" t="s">
        <v>3394</v>
      </c>
      <c r="AZ1695" t="s">
        <v>3394</v>
      </c>
    </row>
    <row r="1696" spans="1:52" x14ac:dyDescent="0.3">
      <c r="A1696" s="1" t="s">
        <v>1014</v>
      </c>
      <c r="B1696" t="s">
        <v>1015</v>
      </c>
      <c r="C1696" t="s">
        <v>719</v>
      </c>
      <c r="D1696" t="s">
        <v>68</v>
      </c>
      <c r="E1696" t="s">
        <v>1016</v>
      </c>
      <c r="F1696" t="s">
        <v>3393</v>
      </c>
      <c r="G1696" t="s">
        <v>3393</v>
      </c>
      <c r="H1696" t="s">
        <v>3393</v>
      </c>
      <c r="I1696" t="s">
        <v>11486</v>
      </c>
      <c r="J1696" t="s">
        <v>3395</v>
      </c>
      <c r="K1696" t="s">
        <v>4342</v>
      </c>
      <c r="L1696" t="s">
        <v>3396</v>
      </c>
      <c r="M1696" t="s">
        <v>11383</v>
      </c>
      <c r="N1696" t="s">
        <v>11369</v>
      </c>
      <c r="O1696" t="s">
        <v>9836</v>
      </c>
      <c r="P1696" t="s">
        <v>9862</v>
      </c>
      <c r="Q1696">
        <v>15</v>
      </c>
      <c r="R1696" t="s">
        <v>5671</v>
      </c>
      <c r="S1696" t="s">
        <v>6571</v>
      </c>
      <c r="U1696" t="s">
        <v>6572</v>
      </c>
      <c r="V1696" t="s">
        <v>6573</v>
      </c>
      <c r="W1696" t="s">
        <v>6574</v>
      </c>
      <c r="X1696" t="s">
        <v>6575</v>
      </c>
      <c r="Y1696" t="s">
        <v>6576</v>
      </c>
      <c r="Z1696" t="s">
        <v>6577</v>
      </c>
      <c r="AA1696" t="s">
        <v>6578</v>
      </c>
      <c r="AB1696" t="s">
        <v>6579</v>
      </c>
      <c r="AC1696" t="s">
        <v>4345</v>
      </c>
      <c r="AE1696" t="s">
        <v>3394</v>
      </c>
      <c r="AJ1696" t="s">
        <v>4484</v>
      </c>
      <c r="AK1696" t="s">
        <v>3394</v>
      </c>
      <c r="AL1696" t="s">
        <v>3394</v>
      </c>
      <c r="AM1696" t="s">
        <v>3394</v>
      </c>
      <c r="AN1696" t="s">
        <v>3394</v>
      </c>
      <c r="AO1696" t="s">
        <v>4195</v>
      </c>
      <c r="AP1696" t="s">
        <v>3394</v>
      </c>
      <c r="AQ1696" t="s">
        <v>3394</v>
      </c>
      <c r="AR1696" t="s">
        <v>4195</v>
      </c>
      <c r="AS1696" t="s">
        <v>3394</v>
      </c>
      <c r="AT1696" t="s">
        <v>3394</v>
      </c>
      <c r="AU1696" t="s">
        <v>3394</v>
      </c>
      <c r="AV1696" t="s">
        <v>3394</v>
      </c>
      <c r="AW1696" t="s">
        <v>3394</v>
      </c>
      <c r="AX1696" t="s">
        <v>3394</v>
      </c>
      <c r="AZ1696" t="s">
        <v>3394</v>
      </c>
    </row>
    <row r="1697" spans="1:52" x14ac:dyDescent="0.3">
      <c r="A1697" s="1" t="s">
        <v>1104</v>
      </c>
      <c r="B1697" t="s">
        <v>10775</v>
      </c>
      <c r="C1697" t="s">
        <v>4983</v>
      </c>
      <c r="D1697" t="s">
        <v>62</v>
      </c>
      <c r="E1697" t="s">
        <v>1105</v>
      </c>
      <c r="F1697" t="s">
        <v>3393</v>
      </c>
      <c r="G1697" t="s">
        <v>3393</v>
      </c>
      <c r="H1697" t="s">
        <v>3393</v>
      </c>
      <c r="I1697" t="s">
        <v>10776</v>
      </c>
      <c r="J1697" t="s">
        <v>3395</v>
      </c>
      <c r="K1697" t="s">
        <v>3394</v>
      </c>
      <c r="L1697" t="s">
        <v>3396</v>
      </c>
      <c r="M1697" t="s">
        <v>4636</v>
      </c>
      <c r="N1697" t="s">
        <v>62</v>
      </c>
      <c r="O1697" t="s">
        <v>9836</v>
      </c>
      <c r="P1697" t="s">
        <v>9821</v>
      </c>
      <c r="Q1697">
        <v>1</v>
      </c>
      <c r="R1697" t="s">
        <v>5727</v>
      </c>
      <c r="S1697" t="s">
        <v>6047</v>
      </c>
      <c r="U1697" t="s">
        <v>6048</v>
      </c>
      <c r="V1697" t="s">
        <v>10701</v>
      </c>
      <c r="W1697" t="s">
        <v>6359</v>
      </c>
      <c r="X1697" t="s">
        <v>6679</v>
      </c>
      <c r="Y1697" t="s">
        <v>6149</v>
      </c>
      <c r="Z1697" t="s">
        <v>6178</v>
      </c>
      <c r="AA1697" t="s">
        <v>6595</v>
      </c>
      <c r="AB1697" t="s">
        <v>5951</v>
      </c>
      <c r="AC1697" t="s">
        <v>4345</v>
      </c>
      <c r="AE1697" t="s">
        <v>3394</v>
      </c>
      <c r="AJ1697" t="s">
        <v>4484</v>
      </c>
      <c r="AK1697" t="s">
        <v>3394</v>
      </c>
      <c r="AL1697" t="s">
        <v>3394</v>
      </c>
      <c r="AM1697" t="s">
        <v>3394</v>
      </c>
      <c r="AN1697" t="s">
        <v>3394</v>
      </c>
      <c r="AO1697" t="s">
        <v>3394</v>
      </c>
      <c r="AP1697" t="s">
        <v>3394</v>
      </c>
      <c r="AQ1697" t="s">
        <v>3394</v>
      </c>
      <c r="AR1697" t="s">
        <v>3394</v>
      </c>
      <c r="AS1697" t="s">
        <v>3394</v>
      </c>
      <c r="AT1697" t="s">
        <v>3394</v>
      </c>
      <c r="AU1697" t="s">
        <v>3394</v>
      </c>
      <c r="AV1697" t="s">
        <v>3394</v>
      </c>
      <c r="AW1697" t="s">
        <v>3394</v>
      </c>
      <c r="AX1697" t="s">
        <v>3394</v>
      </c>
      <c r="AZ1697" t="s">
        <v>3394</v>
      </c>
    </row>
    <row r="1698" spans="1:52" x14ac:dyDescent="0.3">
      <c r="A1698" s="1" t="s">
        <v>1118</v>
      </c>
      <c r="B1698" t="s">
        <v>1119</v>
      </c>
      <c r="C1698" t="s">
        <v>4983</v>
      </c>
      <c r="D1698" t="s">
        <v>62</v>
      </c>
      <c r="E1698" t="s">
        <v>1120</v>
      </c>
      <c r="F1698" t="s">
        <v>3393</v>
      </c>
      <c r="G1698" t="s">
        <v>3393</v>
      </c>
      <c r="H1698" t="s">
        <v>3393</v>
      </c>
      <c r="I1698" t="s">
        <v>10777</v>
      </c>
      <c r="J1698" t="s">
        <v>3395</v>
      </c>
      <c r="K1698" t="s">
        <v>3394</v>
      </c>
      <c r="L1698" t="s">
        <v>3396</v>
      </c>
      <c r="M1698" t="s">
        <v>4636</v>
      </c>
      <c r="N1698" t="s">
        <v>62</v>
      </c>
      <c r="O1698" t="s">
        <v>9836</v>
      </c>
      <c r="P1698" t="s">
        <v>9821</v>
      </c>
      <c r="Q1698">
        <v>1</v>
      </c>
      <c r="R1698" t="s">
        <v>5846</v>
      </c>
      <c r="S1698" t="s">
        <v>6029</v>
      </c>
      <c r="U1698" t="s">
        <v>10778</v>
      </c>
      <c r="V1698" t="s">
        <v>6004</v>
      </c>
      <c r="W1698" t="s">
        <v>6459</v>
      </c>
      <c r="X1698" t="s">
        <v>6450</v>
      </c>
      <c r="Y1698" t="s">
        <v>6148</v>
      </c>
      <c r="Z1698" t="s">
        <v>6594</v>
      </c>
      <c r="AA1698" t="s">
        <v>6307</v>
      </c>
      <c r="AB1698" t="s">
        <v>5951</v>
      </c>
      <c r="AC1698" t="s">
        <v>4345</v>
      </c>
      <c r="AE1698" t="s">
        <v>3394</v>
      </c>
      <c r="AJ1698" t="s">
        <v>4484</v>
      </c>
      <c r="AK1698" t="s">
        <v>3394</v>
      </c>
      <c r="AL1698" t="s">
        <v>3394</v>
      </c>
      <c r="AM1698" t="s">
        <v>3394</v>
      </c>
      <c r="AN1698" t="s">
        <v>3394</v>
      </c>
      <c r="AO1698" t="s">
        <v>3394</v>
      </c>
      <c r="AP1698" t="s">
        <v>3394</v>
      </c>
      <c r="AQ1698" t="s">
        <v>3394</v>
      </c>
      <c r="AR1698" t="s">
        <v>3394</v>
      </c>
      <c r="AS1698" t="s">
        <v>3394</v>
      </c>
      <c r="AT1698" t="s">
        <v>3394</v>
      </c>
      <c r="AU1698" t="s">
        <v>3394</v>
      </c>
      <c r="AV1698" t="s">
        <v>3394</v>
      </c>
      <c r="AW1698" t="s">
        <v>3394</v>
      </c>
      <c r="AX1698" t="s">
        <v>3394</v>
      </c>
      <c r="AZ1698" t="s">
        <v>3394</v>
      </c>
    </row>
    <row r="1699" spans="1:52" x14ac:dyDescent="0.3">
      <c r="A1699" s="1" t="s">
        <v>1148</v>
      </c>
      <c r="B1699" t="s">
        <v>1149</v>
      </c>
      <c r="C1699" t="s">
        <v>298</v>
      </c>
      <c r="D1699" t="s">
        <v>6246</v>
      </c>
      <c r="E1699" t="s">
        <v>1150</v>
      </c>
      <c r="F1699" t="s">
        <v>3394</v>
      </c>
      <c r="G1699" t="s">
        <v>3394</v>
      </c>
      <c r="H1699" t="s">
        <v>3393</v>
      </c>
      <c r="I1699" t="s">
        <v>7106</v>
      </c>
      <c r="J1699" t="s">
        <v>3395</v>
      </c>
      <c r="K1699" t="s">
        <v>3394</v>
      </c>
      <c r="L1699" t="s">
        <v>3396</v>
      </c>
      <c r="M1699" t="s">
        <v>56</v>
      </c>
      <c r="N1699" t="s">
        <v>6246</v>
      </c>
      <c r="O1699" t="s">
        <v>9820</v>
      </c>
      <c r="P1699" t="s">
        <v>9821</v>
      </c>
      <c r="Q1699">
        <v>1</v>
      </c>
      <c r="R1699" t="s">
        <v>5614</v>
      </c>
      <c r="S1699" t="s">
        <v>6959</v>
      </c>
      <c r="U1699" t="s">
        <v>7107</v>
      </c>
      <c r="V1699" t="s">
        <v>6370</v>
      </c>
      <c r="W1699" t="s">
        <v>7108</v>
      </c>
      <c r="X1699" t="s">
        <v>7109</v>
      </c>
      <c r="Y1699" t="s">
        <v>6268</v>
      </c>
      <c r="Z1699" t="s">
        <v>7110</v>
      </c>
      <c r="AA1699" t="s">
        <v>6850</v>
      </c>
      <c r="AB1699" t="s">
        <v>6214</v>
      </c>
      <c r="AC1699" t="s">
        <v>4345</v>
      </c>
      <c r="AE1699" t="s">
        <v>3394</v>
      </c>
      <c r="AJ1699" t="s">
        <v>4484</v>
      </c>
      <c r="AK1699" t="s">
        <v>3394</v>
      </c>
      <c r="AM1699" t="s">
        <v>3394</v>
      </c>
      <c r="AN1699" t="s">
        <v>3394</v>
      </c>
      <c r="AO1699" t="s">
        <v>3394</v>
      </c>
      <c r="AP1699" t="s">
        <v>3394</v>
      </c>
      <c r="AQ1699" t="s">
        <v>3394</v>
      </c>
      <c r="AR1699" t="s">
        <v>3394</v>
      </c>
      <c r="AS1699" t="s">
        <v>3394</v>
      </c>
      <c r="AT1699" t="s">
        <v>3394</v>
      </c>
      <c r="AU1699" t="s">
        <v>3394</v>
      </c>
      <c r="AV1699" t="s">
        <v>3394</v>
      </c>
      <c r="AW1699" t="s">
        <v>3394</v>
      </c>
      <c r="AX1699" t="s">
        <v>3394</v>
      </c>
      <c r="AZ1699" t="s">
        <v>3394</v>
      </c>
    </row>
    <row r="1700" spans="1:52" x14ac:dyDescent="0.3">
      <c r="A1700" s="1" t="s">
        <v>1212</v>
      </c>
      <c r="B1700" t="s">
        <v>1213</v>
      </c>
      <c r="C1700" t="s">
        <v>241</v>
      </c>
      <c r="D1700" t="s">
        <v>5070</v>
      </c>
      <c r="E1700" t="s">
        <v>1214</v>
      </c>
      <c r="F1700" t="s">
        <v>3394</v>
      </c>
      <c r="G1700" t="s">
        <v>3393</v>
      </c>
      <c r="H1700" t="s">
        <v>3393</v>
      </c>
      <c r="I1700" t="s">
        <v>7111</v>
      </c>
      <c r="J1700" t="s">
        <v>3395</v>
      </c>
      <c r="K1700" t="s">
        <v>3394</v>
      </c>
      <c r="L1700" t="s">
        <v>3396</v>
      </c>
      <c r="M1700" t="s">
        <v>9820</v>
      </c>
      <c r="N1700" t="s">
        <v>9820</v>
      </c>
      <c r="O1700" t="s">
        <v>9820</v>
      </c>
      <c r="P1700" t="s">
        <v>9821</v>
      </c>
      <c r="Q1700">
        <v>1</v>
      </c>
      <c r="R1700" t="s">
        <v>5682</v>
      </c>
      <c r="S1700" t="s">
        <v>7112</v>
      </c>
      <c r="U1700" t="s">
        <v>7113</v>
      </c>
      <c r="V1700" t="s">
        <v>7114</v>
      </c>
      <c r="W1700" t="s">
        <v>7115</v>
      </c>
      <c r="X1700" t="s">
        <v>6598</v>
      </c>
      <c r="Y1700" t="s">
        <v>6535</v>
      </c>
      <c r="Z1700" t="s">
        <v>6159</v>
      </c>
      <c r="AA1700" t="s">
        <v>6292</v>
      </c>
      <c r="AB1700" t="s">
        <v>7116</v>
      </c>
      <c r="AC1700" t="s">
        <v>4345</v>
      </c>
      <c r="AE1700" t="s">
        <v>3394</v>
      </c>
      <c r="AK1700" t="s">
        <v>3394</v>
      </c>
      <c r="AM1700" t="s">
        <v>3394</v>
      </c>
      <c r="AN1700" t="s">
        <v>3394</v>
      </c>
      <c r="AO1700" t="s">
        <v>3394</v>
      </c>
      <c r="AP1700" t="s">
        <v>3394</v>
      </c>
      <c r="AQ1700" t="s">
        <v>3394</v>
      </c>
      <c r="AR1700" t="s">
        <v>3394</v>
      </c>
      <c r="AS1700" t="s">
        <v>3394</v>
      </c>
      <c r="AT1700" t="s">
        <v>3394</v>
      </c>
      <c r="AU1700" t="s">
        <v>3394</v>
      </c>
      <c r="AV1700" t="s">
        <v>3394</v>
      </c>
      <c r="AW1700" t="s">
        <v>3394</v>
      </c>
      <c r="AX1700" t="s">
        <v>3394</v>
      </c>
      <c r="AZ1700" t="s">
        <v>3394</v>
      </c>
    </row>
    <row r="1701" spans="1:52" x14ac:dyDescent="0.3">
      <c r="A1701" s="1" t="s">
        <v>1224</v>
      </c>
      <c r="B1701" t="s">
        <v>1225</v>
      </c>
      <c r="C1701" t="s">
        <v>298</v>
      </c>
      <c r="D1701" t="s">
        <v>6246</v>
      </c>
      <c r="E1701" t="s">
        <v>1226</v>
      </c>
      <c r="F1701" t="s">
        <v>3393</v>
      </c>
      <c r="G1701" t="s">
        <v>3393</v>
      </c>
      <c r="H1701" t="s">
        <v>3393</v>
      </c>
      <c r="I1701" t="s">
        <v>12057</v>
      </c>
      <c r="J1701" t="s">
        <v>3395</v>
      </c>
      <c r="K1701" t="s">
        <v>4342</v>
      </c>
      <c r="L1701" t="s">
        <v>3396</v>
      </c>
      <c r="M1701" t="s">
        <v>11383</v>
      </c>
      <c r="N1701" t="s">
        <v>11420</v>
      </c>
      <c r="O1701" t="s">
        <v>9836</v>
      </c>
      <c r="P1701" t="s">
        <v>9862</v>
      </c>
      <c r="Q1701">
        <v>40</v>
      </c>
      <c r="R1701" t="s">
        <v>6580</v>
      </c>
      <c r="S1701" t="s">
        <v>6581</v>
      </c>
      <c r="U1701" t="s">
        <v>5938</v>
      </c>
      <c r="V1701" t="s">
        <v>6582</v>
      </c>
      <c r="W1701" t="s">
        <v>6583</v>
      </c>
      <c r="X1701" t="s">
        <v>5956</v>
      </c>
      <c r="Y1701" t="s">
        <v>6584</v>
      </c>
      <c r="Z1701" t="s">
        <v>6131</v>
      </c>
      <c r="AA1701" t="s">
        <v>6009</v>
      </c>
      <c r="AB1701" t="s">
        <v>5951</v>
      </c>
      <c r="AC1701" t="s">
        <v>4345</v>
      </c>
      <c r="AE1701" t="s">
        <v>3394</v>
      </c>
      <c r="AJ1701" t="s">
        <v>4484</v>
      </c>
      <c r="AK1701" t="s">
        <v>3394</v>
      </c>
      <c r="AL1701" t="s">
        <v>3394</v>
      </c>
      <c r="AM1701" t="s">
        <v>3394</v>
      </c>
      <c r="AN1701" t="s">
        <v>3394</v>
      </c>
      <c r="AO1701" t="s">
        <v>3394</v>
      </c>
      <c r="AP1701" t="s">
        <v>3394</v>
      </c>
      <c r="AQ1701" t="s">
        <v>3394</v>
      </c>
      <c r="AR1701" t="s">
        <v>4195</v>
      </c>
      <c r="AS1701" t="s">
        <v>3394</v>
      </c>
      <c r="AT1701" t="s">
        <v>3394</v>
      </c>
      <c r="AU1701" t="s">
        <v>3394</v>
      </c>
      <c r="AV1701" t="s">
        <v>3394</v>
      </c>
      <c r="AW1701" t="s">
        <v>3394</v>
      </c>
      <c r="AX1701" t="s">
        <v>3394</v>
      </c>
      <c r="AZ1701" t="s">
        <v>3394</v>
      </c>
    </row>
    <row r="1702" spans="1:52" x14ac:dyDescent="0.3">
      <c r="A1702" s="1" t="s">
        <v>1257</v>
      </c>
      <c r="B1702" t="s">
        <v>1258</v>
      </c>
      <c r="C1702" t="s">
        <v>298</v>
      </c>
      <c r="D1702" t="s">
        <v>6246</v>
      </c>
      <c r="E1702" t="s">
        <v>1259</v>
      </c>
      <c r="F1702" t="s">
        <v>3393</v>
      </c>
      <c r="G1702" t="s">
        <v>3393</v>
      </c>
      <c r="H1702" t="s">
        <v>3393</v>
      </c>
      <c r="I1702" t="s">
        <v>12058</v>
      </c>
      <c r="J1702" t="s">
        <v>3395</v>
      </c>
      <c r="K1702" t="s">
        <v>4342</v>
      </c>
      <c r="L1702" t="s">
        <v>3396</v>
      </c>
      <c r="M1702" t="s">
        <v>11383</v>
      </c>
      <c r="N1702" t="s">
        <v>11420</v>
      </c>
      <c r="O1702" t="s">
        <v>9836</v>
      </c>
      <c r="P1702" t="s">
        <v>9862</v>
      </c>
      <c r="Q1702">
        <v>40</v>
      </c>
      <c r="R1702" t="s">
        <v>6580</v>
      </c>
      <c r="S1702" t="s">
        <v>6585</v>
      </c>
      <c r="U1702" t="s">
        <v>6586</v>
      </c>
      <c r="V1702" t="s">
        <v>6587</v>
      </c>
      <c r="W1702" t="s">
        <v>6167</v>
      </c>
      <c r="X1702" t="s">
        <v>5956</v>
      </c>
      <c r="Y1702" t="s">
        <v>6588</v>
      </c>
      <c r="Z1702" t="s">
        <v>6589</v>
      </c>
      <c r="AA1702" t="s">
        <v>6590</v>
      </c>
      <c r="AB1702" t="s">
        <v>5951</v>
      </c>
      <c r="AC1702" t="s">
        <v>4345</v>
      </c>
      <c r="AE1702" t="s">
        <v>3394</v>
      </c>
      <c r="AJ1702" t="s">
        <v>4484</v>
      </c>
      <c r="AK1702" t="s">
        <v>3394</v>
      </c>
      <c r="AL1702" t="s">
        <v>3394</v>
      </c>
      <c r="AM1702" t="s">
        <v>3394</v>
      </c>
      <c r="AN1702" t="s">
        <v>3394</v>
      </c>
      <c r="AO1702" t="s">
        <v>3394</v>
      </c>
      <c r="AP1702" t="s">
        <v>3394</v>
      </c>
      <c r="AQ1702" t="s">
        <v>3394</v>
      </c>
      <c r="AR1702" t="s">
        <v>3394</v>
      </c>
      <c r="AS1702" t="s">
        <v>3394</v>
      </c>
      <c r="AT1702" t="s">
        <v>3394</v>
      </c>
      <c r="AU1702" t="s">
        <v>3394</v>
      </c>
      <c r="AV1702" t="s">
        <v>3394</v>
      </c>
      <c r="AW1702" t="s">
        <v>3394</v>
      </c>
      <c r="AX1702" t="s">
        <v>3394</v>
      </c>
      <c r="AZ1702" t="s">
        <v>3394</v>
      </c>
    </row>
    <row r="1703" spans="1:52" x14ac:dyDescent="0.3">
      <c r="A1703" s="1" t="s">
        <v>1260</v>
      </c>
      <c r="B1703" t="s">
        <v>1261</v>
      </c>
      <c r="C1703" t="s">
        <v>298</v>
      </c>
      <c r="D1703" t="s">
        <v>6246</v>
      </c>
      <c r="E1703" t="s">
        <v>1262</v>
      </c>
      <c r="F1703" t="s">
        <v>3393</v>
      </c>
      <c r="G1703" t="s">
        <v>3393</v>
      </c>
      <c r="H1703" t="s">
        <v>3393</v>
      </c>
      <c r="I1703" t="s">
        <v>12059</v>
      </c>
      <c r="J1703" t="s">
        <v>3395</v>
      </c>
      <c r="K1703" t="s">
        <v>4342</v>
      </c>
      <c r="L1703" t="s">
        <v>3396</v>
      </c>
      <c r="M1703" t="s">
        <v>11383</v>
      </c>
      <c r="N1703" t="s">
        <v>11420</v>
      </c>
      <c r="O1703" t="s">
        <v>9836</v>
      </c>
      <c r="P1703" t="s">
        <v>9862</v>
      </c>
      <c r="Q1703">
        <v>40</v>
      </c>
      <c r="R1703" t="s">
        <v>6580</v>
      </c>
      <c r="S1703" t="s">
        <v>6591</v>
      </c>
      <c r="U1703" t="s">
        <v>6592</v>
      </c>
      <c r="V1703" t="s">
        <v>6593</v>
      </c>
      <c r="W1703" t="s">
        <v>6594</v>
      </c>
      <c r="X1703" t="s">
        <v>6595</v>
      </c>
      <c r="Y1703" t="s">
        <v>6130</v>
      </c>
      <c r="Z1703" t="s">
        <v>6131</v>
      </c>
      <c r="AA1703" t="s">
        <v>6450</v>
      </c>
      <c r="AB1703" t="s">
        <v>5951</v>
      </c>
      <c r="AC1703" t="s">
        <v>4345</v>
      </c>
      <c r="AE1703" t="s">
        <v>3394</v>
      </c>
      <c r="AJ1703" t="s">
        <v>4484</v>
      </c>
      <c r="AK1703" t="s">
        <v>3394</v>
      </c>
      <c r="AL1703" t="s">
        <v>3394</v>
      </c>
      <c r="AM1703" t="s">
        <v>3394</v>
      </c>
      <c r="AN1703" t="s">
        <v>3394</v>
      </c>
      <c r="AO1703" t="s">
        <v>3394</v>
      </c>
      <c r="AP1703" t="s">
        <v>3394</v>
      </c>
      <c r="AQ1703" t="s">
        <v>3394</v>
      </c>
      <c r="AR1703" t="s">
        <v>3394</v>
      </c>
      <c r="AS1703" t="s">
        <v>3394</v>
      </c>
      <c r="AT1703" t="s">
        <v>3394</v>
      </c>
      <c r="AU1703" t="s">
        <v>3394</v>
      </c>
      <c r="AV1703" t="s">
        <v>3394</v>
      </c>
      <c r="AW1703" t="s">
        <v>3394</v>
      </c>
      <c r="AX1703" t="s">
        <v>3394</v>
      </c>
      <c r="AZ1703" t="s">
        <v>3394</v>
      </c>
    </row>
    <row r="1704" spans="1:52" x14ac:dyDescent="0.3">
      <c r="A1704" s="1" t="s">
        <v>1263</v>
      </c>
      <c r="B1704" t="s">
        <v>1264</v>
      </c>
      <c r="C1704" t="s">
        <v>298</v>
      </c>
      <c r="D1704" t="s">
        <v>6246</v>
      </c>
      <c r="E1704" t="s">
        <v>1265</v>
      </c>
      <c r="F1704" t="s">
        <v>3393</v>
      </c>
      <c r="G1704" t="s">
        <v>3393</v>
      </c>
      <c r="H1704" t="s">
        <v>3393</v>
      </c>
      <c r="I1704" t="s">
        <v>12060</v>
      </c>
      <c r="J1704" t="s">
        <v>3395</v>
      </c>
      <c r="K1704" t="s">
        <v>4342</v>
      </c>
      <c r="L1704" t="s">
        <v>3396</v>
      </c>
      <c r="M1704" t="s">
        <v>11383</v>
      </c>
      <c r="N1704" t="s">
        <v>11420</v>
      </c>
      <c r="O1704" t="s">
        <v>9836</v>
      </c>
      <c r="P1704" t="s">
        <v>9862</v>
      </c>
      <c r="Q1704">
        <v>40</v>
      </c>
      <c r="R1704" t="s">
        <v>5803</v>
      </c>
      <c r="S1704" t="s">
        <v>6596</v>
      </c>
      <c r="U1704" t="s">
        <v>6597</v>
      </c>
      <c r="V1704" t="s">
        <v>6303</v>
      </c>
      <c r="W1704" t="s">
        <v>6598</v>
      </c>
      <c r="X1704" t="s">
        <v>6284</v>
      </c>
      <c r="Y1704" t="s">
        <v>5957</v>
      </c>
      <c r="Z1704" t="s">
        <v>6149</v>
      </c>
      <c r="AA1704" t="s">
        <v>6009</v>
      </c>
      <c r="AB1704" t="s">
        <v>5951</v>
      </c>
      <c r="AC1704" t="s">
        <v>4345</v>
      </c>
      <c r="AE1704" t="s">
        <v>3394</v>
      </c>
      <c r="AJ1704" t="s">
        <v>4484</v>
      </c>
      <c r="AK1704" t="s">
        <v>3394</v>
      </c>
      <c r="AL1704" t="s">
        <v>3394</v>
      </c>
      <c r="AM1704" t="s">
        <v>3394</v>
      </c>
      <c r="AN1704" t="s">
        <v>3394</v>
      </c>
      <c r="AO1704" t="s">
        <v>3394</v>
      </c>
      <c r="AP1704" t="s">
        <v>3394</v>
      </c>
      <c r="AQ1704" t="s">
        <v>3394</v>
      </c>
      <c r="AR1704" t="s">
        <v>3394</v>
      </c>
      <c r="AS1704" t="s">
        <v>3394</v>
      </c>
      <c r="AT1704" t="s">
        <v>3394</v>
      </c>
      <c r="AU1704" t="s">
        <v>3394</v>
      </c>
      <c r="AV1704" t="s">
        <v>3394</v>
      </c>
      <c r="AW1704" t="s">
        <v>3394</v>
      </c>
      <c r="AX1704" t="s">
        <v>3394</v>
      </c>
      <c r="AZ1704" t="s">
        <v>3394</v>
      </c>
    </row>
    <row r="1705" spans="1:52" x14ac:dyDescent="0.3">
      <c r="A1705" s="1" t="s">
        <v>1266</v>
      </c>
      <c r="B1705" t="s">
        <v>1267</v>
      </c>
      <c r="C1705" t="s">
        <v>298</v>
      </c>
      <c r="D1705" t="s">
        <v>6246</v>
      </c>
      <c r="E1705" t="s">
        <v>1268</v>
      </c>
      <c r="F1705" t="s">
        <v>3393</v>
      </c>
      <c r="G1705" t="s">
        <v>3393</v>
      </c>
      <c r="H1705" t="s">
        <v>3393</v>
      </c>
      <c r="I1705" t="s">
        <v>12061</v>
      </c>
      <c r="J1705" t="s">
        <v>3395</v>
      </c>
      <c r="K1705" t="s">
        <v>4342</v>
      </c>
      <c r="L1705" t="s">
        <v>3396</v>
      </c>
      <c r="M1705" t="s">
        <v>11383</v>
      </c>
      <c r="N1705" t="s">
        <v>11420</v>
      </c>
      <c r="O1705" t="s">
        <v>9836</v>
      </c>
      <c r="P1705" t="s">
        <v>9862</v>
      </c>
      <c r="Q1705">
        <v>40</v>
      </c>
      <c r="R1705" t="s">
        <v>6580</v>
      </c>
      <c r="S1705" t="s">
        <v>6599</v>
      </c>
      <c r="U1705" t="s">
        <v>6600</v>
      </c>
      <c r="V1705" t="s">
        <v>6601</v>
      </c>
      <c r="W1705" t="s">
        <v>6307</v>
      </c>
      <c r="X1705" t="s">
        <v>6450</v>
      </c>
      <c r="Y1705" t="s">
        <v>6602</v>
      </c>
      <c r="Z1705" t="s">
        <v>6603</v>
      </c>
      <c r="AA1705" t="s">
        <v>6009</v>
      </c>
      <c r="AB1705" t="s">
        <v>5951</v>
      </c>
      <c r="AC1705" t="s">
        <v>4345</v>
      </c>
      <c r="AE1705" t="s">
        <v>3394</v>
      </c>
      <c r="AJ1705" t="s">
        <v>4484</v>
      </c>
      <c r="AK1705" t="s">
        <v>3394</v>
      </c>
      <c r="AL1705" t="s">
        <v>3394</v>
      </c>
      <c r="AM1705" t="s">
        <v>3394</v>
      </c>
      <c r="AN1705" t="s">
        <v>3394</v>
      </c>
      <c r="AO1705" t="s">
        <v>3394</v>
      </c>
      <c r="AP1705" t="s">
        <v>3394</v>
      </c>
      <c r="AQ1705" t="s">
        <v>3394</v>
      </c>
      <c r="AR1705" t="s">
        <v>3394</v>
      </c>
      <c r="AS1705" t="s">
        <v>3394</v>
      </c>
      <c r="AT1705" t="s">
        <v>3394</v>
      </c>
      <c r="AU1705" t="s">
        <v>3394</v>
      </c>
      <c r="AV1705" t="s">
        <v>3394</v>
      </c>
      <c r="AW1705" t="s">
        <v>3394</v>
      </c>
      <c r="AX1705" t="s">
        <v>3394</v>
      </c>
      <c r="AZ1705" t="s">
        <v>3394</v>
      </c>
    </row>
    <row r="1706" spans="1:52" x14ac:dyDescent="0.3">
      <c r="A1706" s="1" t="s">
        <v>1269</v>
      </c>
      <c r="B1706" t="s">
        <v>1270</v>
      </c>
      <c r="C1706" t="s">
        <v>298</v>
      </c>
      <c r="D1706" t="s">
        <v>6246</v>
      </c>
      <c r="E1706" t="s">
        <v>1271</v>
      </c>
      <c r="F1706" t="s">
        <v>3393</v>
      </c>
      <c r="G1706" t="s">
        <v>3393</v>
      </c>
      <c r="H1706" t="s">
        <v>3393</v>
      </c>
      <c r="I1706" t="s">
        <v>4594</v>
      </c>
      <c r="J1706" t="s">
        <v>3395</v>
      </c>
      <c r="K1706" t="s">
        <v>4342</v>
      </c>
      <c r="L1706" t="s">
        <v>3396</v>
      </c>
      <c r="M1706" t="s">
        <v>11383</v>
      </c>
      <c r="N1706" t="s">
        <v>11420</v>
      </c>
      <c r="O1706" t="s">
        <v>9836</v>
      </c>
      <c r="P1706" t="s">
        <v>9862</v>
      </c>
      <c r="Q1706">
        <v>40</v>
      </c>
      <c r="R1706" t="s">
        <v>6580</v>
      </c>
      <c r="S1706" t="s">
        <v>6604</v>
      </c>
      <c r="U1706" t="s">
        <v>6605</v>
      </c>
      <c r="V1706" t="s">
        <v>6606</v>
      </c>
      <c r="W1706" t="s">
        <v>6307</v>
      </c>
      <c r="X1706" t="s">
        <v>5956</v>
      </c>
      <c r="Y1706" t="s">
        <v>6081</v>
      </c>
      <c r="Z1706" t="s">
        <v>5957</v>
      </c>
      <c r="AA1706" t="s">
        <v>6607</v>
      </c>
      <c r="AB1706" t="s">
        <v>5951</v>
      </c>
      <c r="AC1706" t="s">
        <v>4345</v>
      </c>
      <c r="AE1706" t="s">
        <v>3394</v>
      </c>
      <c r="AJ1706" t="s">
        <v>4484</v>
      </c>
      <c r="AK1706" t="s">
        <v>3394</v>
      </c>
      <c r="AL1706" t="s">
        <v>3394</v>
      </c>
      <c r="AM1706" t="s">
        <v>3394</v>
      </c>
      <c r="AN1706" t="s">
        <v>3394</v>
      </c>
      <c r="AO1706" t="s">
        <v>3394</v>
      </c>
      <c r="AP1706" t="s">
        <v>3394</v>
      </c>
      <c r="AQ1706" t="s">
        <v>3394</v>
      </c>
      <c r="AR1706" t="s">
        <v>3394</v>
      </c>
      <c r="AS1706" t="s">
        <v>3394</v>
      </c>
      <c r="AT1706" t="s">
        <v>3394</v>
      </c>
      <c r="AU1706" t="s">
        <v>3394</v>
      </c>
      <c r="AV1706" t="s">
        <v>3394</v>
      </c>
      <c r="AW1706" t="s">
        <v>3394</v>
      </c>
      <c r="AX1706" t="s">
        <v>3394</v>
      </c>
      <c r="AZ1706" t="s">
        <v>3394</v>
      </c>
    </row>
    <row r="1707" spans="1:52" x14ac:dyDescent="0.3">
      <c r="A1707" s="1" t="s">
        <v>1272</v>
      </c>
      <c r="B1707" t="s">
        <v>1273</v>
      </c>
      <c r="C1707" t="s">
        <v>298</v>
      </c>
      <c r="D1707" t="s">
        <v>6246</v>
      </c>
      <c r="E1707" t="s">
        <v>1274</v>
      </c>
      <c r="F1707" t="s">
        <v>3393</v>
      </c>
      <c r="G1707" t="s">
        <v>3393</v>
      </c>
      <c r="H1707" t="s">
        <v>3393</v>
      </c>
      <c r="I1707" t="s">
        <v>12062</v>
      </c>
      <c r="J1707" t="s">
        <v>3395</v>
      </c>
      <c r="K1707" t="s">
        <v>4342</v>
      </c>
      <c r="L1707" t="s">
        <v>3396</v>
      </c>
      <c r="M1707" t="s">
        <v>11383</v>
      </c>
      <c r="N1707" t="s">
        <v>11420</v>
      </c>
      <c r="O1707" t="s">
        <v>9836</v>
      </c>
      <c r="P1707" t="s">
        <v>9862</v>
      </c>
      <c r="Q1707">
        <v>35</v>
      </c>
      <c r="R1707" t="s">
        <v>6580</v>
      </c>
      <c r="S1707" t="s">
        <v>6608</v>
      </c>
      <c r="U1707" t="s">
        <v>6609</v>
      </c>
      <c r="V1707" t="s">
        <v>6610</v>
      </c>
      <c r="W1707" t="s">
        <v>6344</v>
      </c>
      <c r="X1707" t="s">
        <v>5956</v>
      </c>
      <c r="Y1707" t="s">
        <v>6611</v>
      </c>
      <c r="Z1707" t="s">
        <v>6535</v>
      </c>
      <c r="AA1707" t="s">
        <v>6284</v>
      </c>
      <c r="AB1707" t="s">
        <v>5951</v>
      </c>
      <c r="AC1707" t="s">
        <v>4345</v>
      </c>
      <c r="AE1707" t="s">
        <v>3394</v>
      </c>
      <c r="AJ1707" t="s">
        <v>4484</v>
      </c>
      <c r="AK1707" t="s">
        <v>3394</v>
      </c>
      <c r="AL1707" t="s">
        <v>3394</v>
      </c>
      <c r="AM1707" t="s">
        <v>3394</v>
      </c>
      <c r="AN1707" t="s">
        <v>3394</v>
      </c>
      <c r="AO1707" t="s">
        <v>3394</v>
      </c>
      <c r="AP1707" t="s">
        <v>3394</v>
      </c>
      <c r="AQ1707" t="s">
        <v>3394</v>
      </c>
      <c r="AR1707" t="s">
        <v>3394</v>
      </c>
      <c r="AS1707" t="s">
        <v>3394</v>
      </c>
      <c r="AT1707" t="s">
        <v>3394</v>
      </c>
      <c r="AU1707" t="s">
        <v>3394</v>
      </c>
      <c r="AV1707" t="s">
        <v>3394</v>
      </c>
      <c r="AW1707" t="s">
        <v>3394</v>
      </c>
      <c r="AX1707" t="s">
        <v>3394</v>
      </c>
      <c r="AZ1707" t="s">
        <v>3394</v>
      </c>
    </row>
    <row r="1708" spans="1:52" x14ac:dyDescent="0.3">
      <c r="A1708" s="1" t="s">
        <v>1275</v>
      </c>
      <c r="B1708" t="s">
        <v>1276</v>
      </c>
      <c r="C1708" t="s">
        <v>298</v>
      </c>
      <c r="D1708" t="s">
        <v>6246</v>
      </c>
      <c r="E1708" t="s">
        <v>1277</v>
      </c>
      <c r="F1708" t="s">
        <v>3393</v>
      </c>
      <c r="G1708" t="s">
        <v>3393</v>
      </c>
      <c r="H1708" t="s">
        <v>3393</v>
      </c>
      <c r="I1708" t="s">
        <v>12063</v>
      </c>
      <c r="J1708" t="s">
        <v>3395</v>
      </c>
      <c r="K1708" t="s">
        <v>4342</v>
      </c>
      <c r="L1708" t="s">
        <v>3396</v>
      </c>
      <c r="M1708" t="s">
        <v>11383</v>
      </c>
      <c r="N1708" t="s">
        <v>11420</v>
      </c>
      <c r="O1708" t="s">
        <v>9836</v>
      </c>
      <c r="P1708" t="s">
        <v>9837</v>
      </c>
      <c r="Q1708">
        <v>40</v>
      </c>
      <c r="R1708" t="s">
        <v>6612</v>
      </c>
      <c r="S1708" t="s">
        <v>6613</v>
      </c>
      <c r="U1708" t="s">
        <v>6614</v>
      </c>
      <c r="V1708" t="s">
        <v>6615</v>
      </c>
      <c r="W1708" t="s">
        <v>6190</v>
      </c>
      <c r="X1708" t="s">
        <v>6062</v>
      </c>
      <c r="Y1708" t="s">
        <v>6611</v>
      </c>
      <c r="Z1708" t="s">
        <v>6082</v>
      </c>
      <c r="AA1708" t="s">
        <v>6009</v>
      </c>
      <c r="AB1708" t="s">
        <v>5951</v>
      </c>
      <c r="AC1708" t="s">
        <v>4345</v>
      </c>
      <c r="AE1708" t="s">
        <v>3394</v>
      </c>
      <c r="AJ1708" t="s">
        <v>4484</v>
      </c>
      <c r="AK1708" t="s">
        <v>3394</v>
      </c>
      <c r="AL1708" t="s">
        <v>3394</v>
      </c>
      <c r="AM1708" t="s">
        <v>3394</v>
      </c>
      <c r="AN1708" t="s">
        <v>3394</v>
      </c>
      <c r="AO1708" t="s">
        <v>3394</v>
      </c>
      <c r="AP1708" t="s">
        <v>3394</v>
      </c>
      <c r="AQ1708" t="s">
        <v>3394</v>
      </c>
      <c r="AR1708" t="s">
        <v>3394</v>
      </c>
      <c r="AS1708" t="s">
        <v>3394</v>
      </c>
      <c r="AT1708" t="s">
        <v>3394</v>
      </c>
      <c r="AU1708" t="s">
        <v>3394</v>
      </c>
      <c r="AV1708" t="s">
        <v>3394</v>
      </c>
      <c r="AW1708" t="s">
        <v>3394</v>
      </c>
      <c r="AX1708" t="s">
        <v>3394</v>
      </c>
      <c r="AZ1708" t="s">
        <v>3394</v>
      </c>
    </row>
    <row r="1709" spans="1:52" x14ac:dyDescent="0.3">
      <c r="A1709" s="1" t="s">
        <v>1281</v>
      </c>
      <c r="B1709" t="s">
        <v>1282</v>
      </c>
      <c r="C1709" t="s">
        <v>298</v>
      </c>
      <c r="D1709" t="s">
        <v>6246</v>
      </c>
      <c r="E1709" t="s">
        <v>1283</v>
      </c>
      <c r="F1709" t="s">
        <v>3393</v>
      </c>
      <c r="G1709" t="s">
        <v>3393</v>
      </c>
      <c r="H1709" t="s">
        <v>3393</v>
      </c>
      <c r="I1709" t="s">
        <v>11487</v>
      </c>
      <c r="J1709" t="s">
        <v>3395</v>
      </c>
      <c r="K1709" t="s">
        <v>4342</v>
      </c>
      <c r="L1709" t="s">
        <v>3396</v>
      </c>
      <c r="M1709" t="s">
        <v>11383</v>
      </c>
      <c r="N1709" t="s">
        <v>11420</v>
      </c>
      <c r="O1709" t="s">
        <v>9836</v>
      </c>
      <c r="P1709" t="s">
        <v>9862</v>
      </c>
      <c r="Q1709">
        <v>20</v>
      </c>
      <c r="R1709" t="s">
        <v>6612</v>
      </c>
      <c r="S1709" t="s">
        <v>6616</v>
      </c>
      <c r="U1709" t="s">
        <v>5938</v>
      </c>
      <c r="V1709" t="s">
        <v>6582</v>
      </c>
      <c r="W1709" t="s">
        <v>6583</v>
      </c>
      <c r="X1709" t="s">
        <v>5956</v>
      </c>
      <c r="Y1709" t="s">
        <v>6584</v>
      </c>
      <c r="Z1709" t="s">
        <v>6131</v>
      </c>
      <c r="AA1709" t="s">
        <v>6009</v>
      </c>
      <c r="AB1709" t="s">
        <v>5951</v>
      </c>
      <c r="AC1709" t="s">
        <v>4345</v>
      </c>
      <c r="AE1709" t="s">
        <v>3394</v>
      </c>
      <c r="AJ1709" t="s">
        <v>4484</v>
      </c>
      <c r="AK1709" t="s">
        <v>3394</v>
      </c>
      <c r="AL1709" t="s">
        <v>3394</v>
      </c>
      <c r="AM1709" t="s">
        <v>3394</v>
      </c>
      <c r="AN1709" t="s">
        <v>3394</v>
      </c>
      <c r="AO1709" t="s">
        <v>3394</v>
      </c>
      <c r="AP1709" t="s">
        <v>3394</v>
      </c>
      <c r="AQ1709" t="s">
        <v>3394</v>
      </c>
      <c r="AR1709" t="s">
        <v>3394</v>
      </c>
      <c r="AS1709" t="s">
        <v>3394</v>
      </c>
      <c r="AT1709" t="s">
        <v>3394</v>
      </c>
      <c r="AU1709" t="s">
        <v>3394</v>
      </c>
      <c r="AV1709" t="s">
        <v>3394</v>
      </c>
      <c r="AW1709" t="s">
        <v>3394</v>
      </c>
      <c r="AX1709" t="s">
        <v>3394</v>
      </c>
      <c r="AZ1709" t="s">
        <v>3394</v>
      </c>
    </row>
    <row r="1710" spans="1:52" x14ac:dyDescent="0.3">
      <c r="A1710" s="1" t="s">
        <v>1302</v>
      </c>
      <c r="B1710" t="s">
        <v>1303</v>
      </c>
      <c r="C1710" t="s">
        <v>298</v>
      </c>
      <c r="D1710" t="s">
        <v>6246</v>
      </c>
      <c r="E1710" t="s">
        <v>1304</v>
      </c>
      <c r="F1710" t="s">
        <v>3393</v>
      </c>
      <c r="G1710" t="s">
        <v>3393</v>
      </c>
      <c r="H1710" t="s">
        <v>3393</v>
      </c>
      <c r="I1710" t="s">
        <v>12064</v>
      </c>
      <c r="J1710" t="s">
        <v>3395</v>
      </c>
      <c r="K1710" t="s">
        <v>4342</v>
      </c>
      <c r="L1710" t="s">
        <v>3396</v>
      </c>
      <c r="M1710" t="s">
        <v>11383</v>
      </c>
      <c r="N1710" t="s">
        <v>11420</v>
      </c>
      <c r="O1710" t="s">
        <v>9836</v>
      </c>
      <c r="P1710" t="s">
        <v>9862</v>
      </c>
      <c r="Q1710">
        <v>40</v>
      </c>
      <c r="R1710" t="s">
        <v>6617</v>
      </c>
      <c r="S1710" t="s">
        <v>6618</v>
      </c>
      <c r="U1710" t="s">
        <v>6619</v>
      </c>
      <c r="V1710" t="s">
        <v>6532</v>
      </c>
      <c r="W1710" t="s">
        <v>6112</v>
      </c>
      <c r="X1710" t="s">
        <v>5956</v>
      </c>
      <c r="Y1710" t="s">
        <v>6620</v>
      </c>
      <c r="Z1710" t="s">
        <v>6621</v>
      </c>
      <c r="AA1710" t="s">
        <v>6622</v>
      </c>
      <c r="AB1710" t="s">
        <v>5951</v>
      </c>
      <c r="AC1710" t="s">
        <v>4345</v>
      </c>
      <c r="AE1710" t="s">
        <v>3394</v>
      </c>
      <c r="AJ1710" t="s">
        <v>4484</v>
      </c>
      <c r="AK1710" t="s">
        <v>3394</v>
      </c>
      <c r="AL1710" t="s">
        <v>3394</v>
      </c>
      <c r="AM1710" t="s">
        <v>3394</v>
      </c>
      <c r="AN1710" t="s">
        <v>3394</v>
      </c>
      <c r="AO1710" t="s">
        <v>3394</v>
      </c>
      <c r="AP1710" t="s">
        <v>3394</v>
      </c>
      <c r="AQ1710" t="s">
        <v>3394</v>
      </c>
      <c r="AR1710" t="s">
        <v>3394</v>
      </c>
      <c r="AS1710" t="s">
        <v>3394</v>
      </c>
      <c r="AT1710" t="s">
        <v>3394</v>
      </c>
      <c r="AU1710" t="s">
        <v>3394</v>
      </c>
      <c r="AV1710" t="s">
        <v>3394</v>
      </c>
      <c r="AW1710" t="s">
        <v>3394</v>
      </c>
      <c r="AX1710" t="s">
        <v>3394</v>
      </c>
      <c r="AZ1710" t="s">
        <v>3394</v>
      </c>
    </row>
    <row r="1711" spans="1:52" x14ac:dyDescent="0.3">
      <c r="A1711" s="1" t="s">
        <v>1314</v>
      </c>
      <c r="B1711" t="s">
        <v>1315</v>
      </c>
      <c r="C1711" t="s">
        <v>719</v>
      </c>
      <c r="D1711" t="s">
        <v>68</v>
      </c>
      <c r="E1711" t="s">
        <v>1316</v>
      </c>
      <c r="F1711" t="s">
        <v>3393</v>
      </c>
      <c r="G1711" t="s">
        <v>3393</v>
      </c>
      <c r="H1711" t="s">
        <v>3393</v>
      </c>
      <c r="I1711" t="s">
        <v>10746</v>
      </c>
      <c r="J1711" t="s">
        <v>3395</v>
      </c>
      <c r="K1711" t="s">
        <v>3394</v>
      </c>
      <c r="L1711" t="s">
        <v>3396</v>
      </c>
      <c r="M1711" t="s">
        <v>60</v>
      </c>
      <c r="N1711" t="s">
        <v>68</v>
      </c>
      <c r="O1711" t="s">
        <v>9820</v>
      </c>
      <c r="P1711" t="s">
        <v>9862</v>
      </c>
      <c r="Q1711">
        <v>24</v>
      </c>
      <c r="R1711" t="s">
        <v>5650</v>
      </c>
      <c r="S1711" t="s">
        <v>9959</v>
      </c>
      <c r="U1711" t="s">
        <v>9960</v>
      </c>
      <c r="V1711" t="s">
        <v>9961</v>
      </c>
      <c r="W1711" t="s">
        <v>9962</v>
      </c>
      <c r="X1711" t="s">
        <v>8360</v>
      </c>
      <c r="Y1711" t="s">
        <v>9963</v>
      </c>
      <c r="Z1711" t="s">
        <v>9964</v>
      </c>
      <c r="AA1711" t="s">
        <v>9965</v>
      </c>
      <c r="AB1711" t="s">
        <v>6180</v>
      </c>
      <c r="AC1711" t="s">
        <v>4345</v>
      </c>
      <c r="AE1711" t="s">
        <v>3394</v>
      </c>
      <c r="AJ1711" t="s">
        <v>1873</v>
      </c>
      <c r="AK1711" t="s">
        <v>3394</v>
      </c>
      <c r="AL1711" t="s">
        <v>3394</v>
      </c>
      <c r="AM1711" t="s">
        <v>3394</v>
      </c>
      <c r="AN1711" t="s">
        <v>3394</v>
      </c>
      <c r="AO1711" t="s">
        <v>3394</v>
      </c>
      <c r="AP1711" t="s">
        <v>3394</v>
      </c>
      <c r="AQ1711" t="s">
        <v>4195</v>
      </c>
      <c r="AR1711" t="s">
        <v>4195</v>
      </c>
      <c r="AS1711" t="s">
        <v>3394</v>
      </c>
      <c r="AT1711" t="s">
        <v>3394</v>
      </c>
      <c r="AU1711" t="s">
        <v>3394</v>
      </c>
      <c r="AV1711" t="s">
        <v>4195</v>
      </c>
      <c r="AW1711" t="s">
        <v>3394</v>
      </c>
      <c r="AX1711" t="s">
        <v>3394</v>
      </c>
      <c r="AZ1711" t="s">
        <v>3394</v>
      </c>
    </row>
    <row r="1712" spans="1:52" x14ac:dyDescent="0.3">
      <c r="A1712" s="1" t="s">
        <v>1317</v>
      </c>
      <c r="B1712" t="s">
        <v>1318</v>
      </c>
      <c r="C1712" t="s">
        <v>719</v>
      </c>
      <c r="D1712" t="s">
        <v>68</v>
      </c>
      <c r="E1712" t="s">
        <v>1319</v>
      </c>
      <c r="F1712" t="s">
        <v>3393</v>
      </c>
      <c r="G1712" t="s">
        <v>3393</v>
      </c>
      <c r="H1712" t="s">
        <v>3393</v>
      </c>
      <c r="I1712" t="s">
        <v>11488</v>
      </c>
      <c r="J1712" t="s">
        <v>3395</v>
      </c>
      <c r="K1712" t="s">
        <v>4342</v>
      </c>
      <c r="L1712" t="s">
        <v>3396</v>
      </c>
      <c r="M1712" t="s">
        <v>11489</v>
      </c>
      <c r="N1712" t="s">
        <v>11490</v>
      </c>
      <c r="O1712" t="s">
        <v>9836</v>
      </c>
      <c r="P1712" t="s">
        <v>9862</v>
      </c>
      <c r="Q1712">
        <v>28</v>
      </c>
      <c r="R1712" t="s">
        <v>5716</v>
      </c>
      <c r="S1712" t="s">
        <v>9966</v>
      </c>
      <c r="U1712" t="s">
        <v>9967</v>
      </c>
      <c r="V1712" t="s">
        <v>9968</v>
      </c>
      <c r="W1712" t="s">
        <v>7532</v>
      </c>
      <c r="X1712" t="s">
        <v>9969</v>
      </c>
      <c r="Y1712" t="s">
        <v>9970</v>
      </c>
      <c r="Z1712" t="s">
        <v>7902</v>
      </c>
      <c r="AA1712" t="s">
        <v>8308</v>
      </c>
      <c r="AB1712" t="s">
        <v>6180</v>
      </c>
      <c r="AC1712" t="s">
        <v>4345</v>
      </c>
      <c r="AE1712" t="s">
        <v>3394</v>
      </c>
      <c r="AJ1712" t="s">
        <v>1873</v>
      </c>
      <c r="AK1712" t="s">
        <v>3394</v>
      </c>
      <c r="AL1712" t="s">
        <v>3394</v>
      </c>
      <c r="AM1712" t="s">
        <v>3394</v>
      </c>
      <c r="AN1712" t="s">
        <v>3394</v>
      </c>
      <c r="AO1712" t="s">
        <v>3394</v>
      </c>
      <c r="AP1712" t="s">
        <v>3394</v>
      </c>
      <c r="AQ1712" t="s">
        <v>3394</v>
      </c>
      <c r="AR1712" t="s">
        <v>4195</v>
      </c>
      <c r="AS1712" t="s">
        <v>3394</v>
      </c>
      <c r="AT1712" t="s">
        <v>3394</v>
      </c>
      <c r="AU1712" t="s">
        <v>3394</v>
      </c>
      <c r="AV1712" t="s">
        <v>4195</v>
      </c>
      <c r="AW1712" t="s">
        <v>3394</v>
      </c>
      <c r="AX1712" t="s">
        <v>3394</v>
      </c>
      <c r="AZ1712" t="s">
        <v>3394</v>
      </c>
    </row>
    <row r="1713" spans="1:52" x14ac:dyDescent="0.3">
      <c r="A1713" s="1" t="s">
        <v>1347</v>
      </c>
      <c r="B1713" t="s">
        <v>1348</v>
      </c>
      <c r="C1713" t="s">
        <v>4983</v>
      </c>
      <c r="D1713" t="s">
        <v>62</v>
      </c>
      <c r="E1713" t="s">
        <v>1349</v>
      </c>
      <c r="F1713" t="s">
        <v>3393</v>
      </c>
      <c r="G1713" t="s">
        <v>3393</v>
      </c>
      <c r="H1713" t="s">
        <v>3393</v>
      </c>
      <c r="I1713" t="s">
        <v>11491</v>
      </c>
      <c r="J1713" t="s">
        <v>3395</v>
      </c>
      <c r="K1713" t="s">
        <v>4342</v>
      </c>
      <c r="L1713" t="s">
        <v>3396</v>
      </c>
      <c r="M1713" t="s">
        <v>11383</v>
      </c>
      <c r="N1713" t="s">
        <v>11414</v>
      </c>
      <c r="O1713" t="s">
        <v>9836</v>
      </c>
      <c r="P1713" t="s">
        <v>9862</v>
      </c>
      <c r="Q1713">
        <v>50</v>
      </c>
      <c r="R1713" t="s">
        <v>7095</v>
      </c>
      <c r="S1713" t="s">
        <v>6047</v>
      </c>
      <c r="U1713" t="s">
        <v>6048</v>
      </c>
      <c r="V1713" t="s">
        <v>10701</v>
      </c>
      <c r="W1713" t="s">
        <v>6049</v>
      </c>
      <c r="X1713" t="s">
        <v>6050</v>
      </c>
      <c r="Y1713" t="s">
        <v>6051</v>
      </c>
      <c r="Z1713" t="s">
        <v>6052</v>
      </c>
      <c r="AA1713" t="s">
        <v>6053</v>
      </c>
      <c r="AB1713" t="s">
        <v>6035</v>
      </c>
      <c r="AC1713" t="s">
        <v>4345</v>
      </c>
      <c r="AE1713" t="s">
        <v>3394</v>
      </c>
      <c r="AJ1713" t="s">
        <v>4484</v>
      </c>
      <c r="AK1713" t="s">
        <v>3394</v>
      </c>
      <c r="AL1713" t="s">
        <v>3394</v>
      </c>
      <c r="AM1713" t="s">
        <v>3394</v>
      </c>
      <c r="AN1713" t="s">
        <v>3394</v>
      </c>
      <c r="AO1713" t="s">
        <v>3394</v>
      </c>
      <c r="AP1713" t="s">
        <v>3394</v>
      </c>
      <c r="AQ1713" t="s">
        <v>3394</v>
      </c>
      <c r="AR1713" t="s">
        <v>3394</v>
      </c>
      <c r="AS1713" t="s">
        <v>3394</v>
      </c>
      <c r="AT1713" t="s">
        <v>3394</v>
      </c>
      <c r="AU1713" t="s">
        <v>3394</v>
      </c>
      <c r="AV1713" t="s">
        <v>3394</v>
      </c>
      <c r="AW1713" t="s">
        <v>3394</v>
      </c>
      <c r="AX1713" t="s">
        <v>3394</v>
      </c>
      <c r="AZ1713" t="s">
        <v>3394</v>
      </c>
    </row>
    <row r="1714" spans="1:52" x14ac:dyDescent="0.3">
      <c r="A1714" s="1" t="s">
        <v>1356</v>
      </c>
      <c r="B1714" t="s">
        <v>1357</v>
      </c>
      <c r="C1714" t="s">
        <v>4828</v>
      </c>
      <c r="D1714" t="s">
        <v>4829</v>
      </c>
      <c r="E1714" t="s">
        <v>1358</v>
      </c>
      <c r="F1714" t="s">
        <v>3393</v>
      </c>
      <c r="G1714" t="s">
        <v>3394</v>
      </c>
      <c r="H1714" t="s">
        <v>3393</v>
      </c>
      <c r="I1714" t="s">
        <v>7121</v>
      </c>
      <c r="J1714" t="s">
        <v>3395</v>
      </c>
      <c r="K1714" t="s">
        <v>3394</v>
      </c>
      <c r="L1714" t="s">
        <v>3396</v>
      </c>
      <c r="M1714" t="s">
        <v>9820</v>
      </c>
      <c r="N1714" t="s">
        <v>9820</v>
      </c>
      <c r="O1714" t="s">
        <v>9820</v>
      </c>
      <c r="P1714" t="s">
        <v>9821</v>
      </c>
      <c r="Q1714">
        <v>1</v>
      </c>
      <c r="R1714" t="s">
        <v>3397</v>
      </c>
      <c r="S1714" t="s">
        <v>7122</v>
      </c>
      <c r="AC1714" t="s">
        <v>4345</v>
      </c>
      <c r="AE1714" t="s">
        <v>3394</v>
      </c>
      <c r="AK1714" t="s">
        <v>3394</v>
      </c>
      <c r="AM1714" t="s">
        <v>3394</v>
      </c>
      <c r="AN1714" t="s">
        <v>3394</v>
      </c>
      <c r="AO1714" t="s">
        <v>3394</v>
      </c>
      <c r="AP1714" t="s">
        <v>3394</v>
      </c>
      <c r="AQ1714" t="s">
        <v>3394</v>
      </c>
      <c r="AR1714" t="s">
        <v>3394</v>
      </c>
      <c r="AS1714" t="s">
        <v>3394</v>
      </c>
      <c r="AT1714" t="s">
        <v>3394</v>
      </c>
      <c r="AU1714" t="s">
        <v>3394</v>
      </c>
      <c r="AV1714" t="s">
        <v>3394</v>
      </c>
      <c r="AW1714" t="s">
        <v>3394</v>
      </c>
      <c r="AX1714" t="s">
        <v>3394</v>
      </c>
      <c r="AZ1714" t="s">
        <v>3394</v>
      </c>
    </row>
    <row r="1715" spans="1:52" x14ac:dyDescent="0.3">
      <c r="A1715" s="1" t="s">
        <v>1389</v>
      </c>
      <c r="B1715" t="s">
        <v>1390</v>
      </c>
      <c r="C1715" t="s">
        <v>4828</v>
      </c>
      <c r="D1715" t="s">
        <v>4829</v>
      </c>
      <c r="E1715" t="s">
        <v>1391</v>
      </c>
      <c r="F1715" t="s">
        <v>3393</v>
      </c>
      <c r="G1715" t="s">
        <v>3394</v>
      </c>
      <c r="H1715" t="s">
        <v>3393</v>
      </c>
      <c r="I1715" t="s">
        <v>5931</v>
      </c>
      <c r="J1715" t="s">
        <v>3395</v>
      </c>
      <c r="K1715" t="s">
        <v>3394</v>
      </c>
      <c r="L1715" t="s">
        <v>3396</v>
      </c>
      <c r="M1715" t="s">
        <v>9820</v>
      </c>
      <c r="N1715" t="s">
        <v>9820</v>
      </c>
      <c r="O1715" t="s">
        <v>9820</v>
      </c>
      <c r="P1715" t="s">
        <v>9821</v>
      </c>
      <c r="Q1715">
        <v>1</v>
      </c>
      <c r="R1715" t="s">
        <v>3397</v>
      </c>
      <c r="S1715" t="s">
        <v>7122</v>
      </c>
      <c r="AC1715" t="s">
        <v>4345</v>
      </c>
      <c r="AE1715" t="s">
        <v>3394</v>
      </c>
      <c r="AK1715" t="s">
        <v>3394</v>
      </c>
      <c r="AM1715" t="s">
        <v>3394</v>
      </c>
      <c r="AN1715" t="s">
        <v>3394</v>
      </c>
      <c r="AO1715" t="s">
        <v>3394</v>
      </c>
      <c r="AP1715" t="s">
        <v>3394</v>
      </c>
      <c r="AQ1715" t="s">
        <v>3394</v>
      </c>
      <c r="AR1715" t="s">
        <v>3394</v>
      </c>
      <c r="AS1715" t="s">
        <v>3394</v>
      </c>
      <c r="AT1715" t="s">
        <v>3394</v>
      </c>
      <c r="AU1715" t="s">
        <v>3394</v>
      </c>
      <c r="AV1715" t="s">
        <v>3394</v>
      </c>
      <c r="AW1715" t="s">
        <v>3394</v>
      </c>
      <c r="AX1715" t="s">
        <v>3394</v>
      </c>
      <c r="AZ1715" t="s">
        <v>3394</v>
      </c>
    </row>
    <row r="1716" spans="1:52" x14ac:dyDescent="0.3">
      <c r="A1716" s="1" t="s">
        <v>1445</v>
      </c>
      <c r="B1716" t="s">
        <v>1446</v>
      </c>
      <c r="C1716" t="s">
        <v>690</v>
      </c>
      <c r="D1716" t="s">
        <v>6625</v>
      </c>
      <c r="E1716" t="s">
        <v>1447</v>
      </c>
      <c r="F1716" t="s">
        <v>3393</v>
      </c>
      <c r="G1716" t="s">
        <v>3393</v>
      </c>
      <c r="H1716" t="s">
        <v>3393</v>
      </c>
      <c r="I1716" t="s">
        <v>10747</v>
      </c>
      <c r="J1716" t="s">
        <v>3395</v>
      </c>
      <c r="K1716" t="s">
        <v>4342</v>
      </c>
      <c r="L1716" t="s">
        <v>3396</v>
      </c>
      <c r="M1716" t="s">
        <v>11392</v>
      </c>
      <c r="N1716" t="s">
        <v>11419</v>
      </c>
      <c r="O1716" t="s">
        <v>9820</v>
      </c>
      <c r="P1716" t="s">
        <v>9862</v>
      </c>
      <c r="Q1716">
        <v>28</v>
      </c>
      <c r="R1716" t="s">
        <v>6626</v>
      </c>
      <c r="S1716" t="s">
        <v>6627</v>
      </c>
      <c r="U1716" t="s">
        <v>6628</v>
      </c>
      <c r="V1716" t="s">
        <v>6629</v>
      </c>
      <c r="W1716" t="s">
        <v>6630</v>
      </c>
      <c r="X1716" t="s">
        <v>6630</v>
      </c>
      <c r="Y1716" t="s">
        <v>6631</v>
      </c>
      <c r="Z1716" t="s">
        <v>6632</v>
      </c>
      <c r="AA1716" t="s">
        <v>6630</v>
      </c>
      <c r="AB1716" t="s">
        <v>6633</v>
      </c>
      <c r="AC1716" t="s">
        <v>4345</v>
      </c>
      <c r="AE1716" t="s">
        <v>3394</v>
      </c>
      <c r="AJ1716" t="s">
        <v>5731</v>
      </c>
      <c r="AK1716" t="s">
        <v>3394</v>
      </c>
      <c r="AL1716" t="s">
        <v>3394</v>
      </c>
      <c r="AM1716" t="s">
        <v>3394</v>
      </c>
      <c r="AN1716" t="s">
        <v>3394</v>
      </c>
      <c r="AO1716" t="s">
        <v>3394</v>
      </c>
      <c r="AP1716" t="s">
        <v>3394</v>
      </c>
      <c r="AQ1716" t="s">
        <v>3394</v>
      </c>
      <c r="AR1716" t="s">
        <v>3394</v>
      </c>
      <c r="AS1716" t="s">
        <v>3394</v>
      </c>
      <c r="AT1716" t="s">
        <v>3394</v>
      </c>
      <c r="AU1716" t="s">
        <v>3394</v>
      </c>
      <c r="AV1716" t="s">
        <v>3394</v>
      </c>
      <c r="AW1716" t="s">
        <v>3394</v>
      </c>
      <c r="AX1716" t="s">
        <v>3394</v>
      </c>
      <c r="AZ1716" t="s">
        <v>3394</v>
      </c>
    </row>
    <row r="1717" spans="1:52" x14ac:dyDescent="0.3">
      <c r="A1717" s="1" t="s">
        <v>1448</v>
      </c>
      <c r="B1717" t="s">
        <v>1449</v>
      </c>
      <c r="C1717" t="s">
        <v>690</v>
      </c>
      <c r="D1717" t="s">
        <v>6625</v>
      </c>
      <c r="E1717" t="s">
        <v>1450</v>
      </c>
      <c r="F1717" t="s">
        <v>3393</v>
      </c>
      <c r="G1717" t="s">
        <v>3393</v>
      </c>
      <c r="H1717" t="s">
        <v>3393</v>
      </c>
      <c r="I1717" t="s">
        <v>10748</v>
      </c>
      <c r="J1717" t="s">
        <v>3395</v>
      </c>
      <c r="K1717" t="s">
        <v>4342</v>
      </c>
      <c r="L1717" t="s">
        <v>3396</v>
      </c>
      <c r="M1717" t="s">
        <v>11492</v>
      </c>
      <c r="N1717" t="s">
        <v>11493</v>
      </c>
      <c r="O1717" t="s">
        <v>9820</v>
      </c>
      <c r="P1717" t="s">
        <v>9821</v>
      </c>
      <c r="Q1717">
        <v>28</v>
      </c>
      <c r="R1717" t="s">
        <v>5614</v>
      </c>
      <c r="S1717" t="s">
        <v>6634</v>
      </c>
      <c r="U1717" t="s">
        <v>6628</v>
      </c>
      <c r="V1717" t="s">
        <v>6629</v>
      </c>
      <c r="W1717" t="s">
        <v>6630</v>
      </c>
      <c r="X1717" t="s">
        <v>6630</v>
      </c>
      <c r="Y1717" t="s">
        <v>6631</v>
      </c>
      <c r="Z1717" t="s">
        <v>6632</v>
      </c>
      <c r="AA1717" t="s">
        <v>6630</v>
      </c>
      <c r="AB1717" t="s">
        <v>6633</v>
      </c>
      <c r="AC1717" t="s">
        <v>4345</v>
      </c>
      <c r="AE1717" t="s">
        <v>3394</v>
      </c>
      <c r="AJ1717" t="s">
        <v>5731</v>
      </c>
      <c r="AK1717" t="s">
        <v>3394</v>
      </c>
      <c r="AL1717" t="s">
        <v>3394</v>
      </c>
      <c r="AM1717" t="s">
        <v>3394</v>
      </c>
      <c r="AN1717" t="s">
        <v>3394</v>
      </c>
      <c r="AO1717" t="s">
        <v>3394</v>
      </c>
      <c r="AP1717" t="s">
        <v>3394</v>
      </c>
      <c r="AQ1717" t="s">
        <v>3394</v>
      </c>
      <c r="AR1717" t="s">
        <v>3394</v>
      </c>
      <c r="AS1717" t="s">
        <v>3394</v>
      </c>
      <c r="AT1717" t="s">
        <v>3394</v>
      </c>
      <c r="AU1717" t="s">
        <v>3394</v>
      </c>
      <c r="AV1717" t="s">
        <v>3394</v>
      </c>
      <c r="AW1717" t="s">
        <v>3394</v>
      </c>
      <c r="AX1717" t="s">
        <v>3394</v>
      </c>
      <c r="AZ1717" t="s">
        <v>3394</v>
      </c>
    </row>
    <row r="1718" spans="1:52" x14ac:dyDescent="0.3">
      <c r="A1718" s="1" t="s">
        <v>1454</v>
      </c>
      <c r="B1718" t="s">
        <v>1455</v>
      </c>
      <c r="C1718" t="s">
        <v>690</v>
      </c>
      <c r="D1718" t="s">
        <v>6625</v>
      </c>
      <c r="E1718" t="s">
        <v>1456</v>
      </c>
      <c r="F1718" t="s">
        <v>3393</v>
      </c>
      <c r="G1718" t="s">
        <v>3393</v>
      </c>
      <c r="H1718" t="s">
        <v>3393</v>
      </c>
      <c r="I1718" t="s">
        <v>10749</v>
      </c>
      <c r="J1718" t="s">
        <v>3395</v>
      </c>
      <c r="K1718" t="s">
        <v>4342</v>
      </c>
      <c r="L1718" t="s">
        <v>3396</v>
      </c>
      <c r="M1718" t="s">
        <v>11392</v>
      </c>
      <c r="N1718" t="s">
        <v>11419</v>
      </c>
      <c r="O1718" t="s">
        <v>9820</v>
      </c>
      <c r="P1718" t="s">
        <v>9821</v>
      </c>
      <c r="Q1718">
        <v>28</v>
      </c>
      <c r="R1718" t="s">
        <v>6635</v>
      </c>
      <c r="S1718" t="s">
        <v>6636</v>
      </c>
      <c r="U1718" t="s">
        <v>6628</v>
      </c>
      <c r="V1718" t="s">
        <v>6629</v>
      </c>
      <c r="W1718" t="s">
        <v>6630</v>
      </c>
      <c r="X1718" t="s">
        <v>6630</v>
      </c>
      <c r="Y1718" t="s">
        <v>6631</v>
      </c>
      <c r="Z1718" t="s">
        <v>6632</v>
      </c>
      <c r="AA1718" t="s">
        <v>6630</v>
      </c>
      <c r="AB1718" t="s">
        <v>6633</v>
      </c>
      <c r="AC1718" t="s">
        <v>4345</v>
      </c>
      <c r="AE1718" t="s">
        <v>3394</v>
      </c>
      <c r="AJ1718" t="s">
        <v>5731</v>
      </c>
      <c r="AK1718" t="s">
        <v>3394</v>
      </c>
      <c r="AL1718" t="s">
        <v>3394</v>
      </c>
      <c r="AM1718" t="s">
        <v>3394</v>
      </c>
      <c r="AN1718" t="s">
        <v>3394</v>
      </c>
      <c r="AO1718" t="s">
        <v>3394</v>
      </c>
      <c r="AP1718" t="s">
        <v>3394</v>
      </c>
      <c r="AQ1718" t="s">
        <v>3394</v>
      </c>
      <c r="AR1718" t="s">
        <v>3394</v>
      </c>
      <c r="AS1718" t="s">
        <v>3394</v>
      </c>
      <c r="AT1718" t="s">
        <v>3394</v>
      </c>
      <c r="AU1718" t="s">
        <v>3394</v>
      </c>
      <c r="AV1718" t="s">
        <v>3394</v>
      </c>
      <c r="AW1718" t="s">
        <v>3394</v>
      </c>
      <c r="AX1718" t="s">
        <v>3394</v>
      </c>
      <c r="AZ1718" t="s">
        <v>3394</v>
      </c>
    </row>
    <row r="1719" spans="1:52" x14ac:dyDescent="0.3">
      <c r="A1719" s="1" t="s">
        <v>1457</v>
      </c>
      <c r="B1719" t="s">
        <v>1458</v>
      </c>
      <c r="C1719" t="s">
        <v>690</v>
      </c>
      <c r="D1719" t="s">
        <v>6625</v>
      </c>
      <c r="E1719" t="s">
        <v>1459</v>
      </c>
      <c r="F1719" t="s">
        <v>3393</v>
      </c>
      <c r="G1719" t="s">
        <v>3393</v>
      </c>
      <c r="H1719" t="s">
        <v>3393</v>
      </c>
      <c r="I1719" t="s">
        <v>10750</v>
      </c>
      <c r="J1719" t="s">
        <v>3395</v>
      </c>
      <c r="K1719" t="s">
        <v>4342</v>
      </c>
      <c r="L1719" t="s">
        <v>3396</v>
      </c>
      <c r="M1719" t="s">
        <v>11392</v>
      </c>
      <c r="N1719" t="s">
        <v>11419</v>
      </c>
      <c r="O1719" t="s">
        <v>9820</v>
      </c>
      <c r="P1719" t="s">
        <v>9821</v>
      </c>
      <c r="Q1719">
        <v>28</v>
      </c>
      <c r="R1719" t="s">
        <v>6637</v>
      </c>
      <c r="S1719" t="s">
        <v>6638</v>
      </c>
      <c r="U1719" t="s">
        <v>6628</v>
      </c>
      <c r="V1719" t="s">
        <v>6629</v>
      </c>
      <c r="W1719" t="s">
        <v>6630</v>
      </c>
      <c r="X1719" t="s">
        <v>6630</v>
      </c>
      <c r="Y1719" t="s">
        <v>6631</v>
      </c>
      <c r="Z1719" t="s">
        <v>6632</v>
      </c>
      <c r="AA1719" t="s">
        <v>6630</v>
      </c>
      <c r="AB1719" t="s">
        <v>6633</v>
      </c>
      <c r="AC1719" t="s">
        <v>4345</v>
      </c>
      <c r="AE1719" t="s">
        <v>3394</v>
      </c>
      <c r="AJ1719" t="s">
        <v>5731</v>
      </c>
      <c r="AK1719" t="s">
        <v>3394</v>
      </c>
      <c r="AL1719" t="s">
        <v>3394</v>
      </c>
      <c r="AM1719" t="s">
        <v>3394</v>
      </c>
      <c r="AN1719" t="s">
        <v>3394</v>
      </c>
      <c r="AO1719" t="s">
        <v>3394</v>
      </c>
      <c r="AP1719" t="s">
        <v>3394</v>
      </c>
      <c r="AQ1719" t="s">
        <v>3394</v>
      </c>
      <c r="AR1719" t="s">
        <v>3394</v>
      </c>
      <c r="AS1719" t="s">
        <v>3394</v>
      </c>
      <c r="AT1719" t="s">
        <v>3394</v>
      </c>
      <c r="AU1719" t="s">
        <v>3394</v>
      </c>
      <c r="AV1719" t="s">
        <v>3394</v>
      </c>
      <c r="AW1719" t="s">
        <v>3394</v>
      </c>
      <c r="AX1719" t="s">
        <v>3394</v>
      </c>
      <c r="AZ1719" t="s">
        <v>3394</v>
      </c>
    </row>
    <row r="1720" spans="1:52" x14ac:dyDescent="0.3">
      <c r="A1720" s="1" t="s">
        <v>1490</v>
      </c>
      <c r="B1720" t="s">
        <v>1491</v>
      </c>
      <c r="C1720" t="s">
        <v>921</v>
      </c>
      <c r="D1720" t="s">
        <v>5746</v>
      </c>
      <c r="E1720" t="s">
        <v>1492</v>
      </c>
      <c r="F1720" t="s">
        <v>3393</v>
      </c>
      <c r="G1720" t="s">
        <v>3393</v>
      </c>
      <c r="H1720" t="s">
        <v>3393</v>
      </c>
      <c r="I1720" t="s">
        <v>10751</v>
      </c>
      <c r="J1720" t="s">
        <v>3395</v>
      </c>
      <c r="K1720" t="s">
        <v>4342</v>
      </c>
      <c r="L1720" t="s">
        <v>3396</v>
      </c>
      <c r="M1720" t="s">
        <v>11392</v>
      </c>
      <c r="N1720" t="s">
        <v>11494</v>
      </c>
      <c r="O1720" t="s">
        <v>9836</v>
      </c>
      <c r="P1720" t="s">
        <v>9821</v>
      </c>
      <c r="Q1720">
        <v>40</v>
      </c>
      <c r="R1720" t="s">
        <v>6580</v>
      </c>
      <c r="S1720" t="s">
        <v>6639</v>
      </c>
      <c r="U1720" t="s">
        <v>6640</v>
      </c>
      <c r="V1720" t="s">
        <v>6641</v>
      </c>
      <c r="W1720" t="s">
        <v>6642</v>
      </c>
      <c r="X1720" t="s">
        <v>6035</v>
      </c>
      <c r="Y1720" t="s">
        <v>6643</v>
      </c>
      <c r="Z1720" t="s">
        <v>6644</v>
      </c>
      <c r="AA1720" t="s">
        <v>6035</v>
      </c>
      <c r="AB1720" t="s">
        <v>6035</v>
      </c>
      <c r="AC1720" t="s">
        <v>4345</v>
      </c>
      <c r="AE1720" t="s">
        <v>3394</v>
      </c>
      <c r="AJ1720" t="s">
        <v>4484</v>
      </c>
      <c r="AK1720" t="s">
        <v>3394</v>
      </c>
      <c r="AL1720" t="s">
        <v>3394</v>
      </c>
      <c r="AM1720" t="s">
        <v>3394</v>
      </c>
      <c r="AN1720" t="s">
        <v>3394</v>
      </c>
      <c r="AO1720" t="s">
        <v>3394</v>
      </c>
      <c r="AP1720" t="s">
        <v>3394</v>
      </c>
      <c r="AQ1720" t="s">
        <v>3394</v>
      </c>
      <c r="AR1720" t="s">
        <v>3394</v>
      </c>
      <c r="AS1720" t="s">
        <v>3394</v>
      </c>
      <c r="AT1720" t="s">
        <v>3394</v>
      </c>
      <c r="AU1720" t="s">
        <v>3394</v>
      </c>
      <c r="AV1720" t="s">
        <v>3394</v>
      </c>
      <c r="AW1720" t="s">
        <v>3394</v>
      </c>
      <c r="AX1720" t="s">
        <v>3394</v>
      </c>
      <c r="AZ1720" t="s">
        <v>3394</v>
      </c>
    </row>
    <row r="1721" spans="1:52" x14ac:dyDescent="0.3">
      <c r="A1721" s="1" t="s">
        <v>1493</v>
      </c>
      <c r="B1721" t="s">
        <v>1494</v>
      </c>
      <c r="C1721" t="s">
        <v>921</v>
      </c>
      <c r="D1721" t="s">
        <v>5746</v>
      </c>
      <c r="E1721" t="s">
        <v>1495</v>
      </c>
      <c r="F1721" t="s">
        <v>3393</v>
      </c>
      <c r="G1721" t="s">
        <v>3393</v>
      </c>
      <c r="H1721" t="s">
        <v>3393</v>
      </c>
      <c r="I1721" t="s">
        <v>9971</v>
      </c>
      <c r="J1721" t="s">
        <v>3395</v>
      </c>
      <c r="K1721" t="s">
        <v>4342</v>
      </c>
      <c r="L1721" t="s">
        <v>3396</v>
      </c>
      <c r="M1721" t="s">
        <v>11392</v>
      </c>
      <c r="N1721" t="s">
        <v>11494</v>
      </c>
      <c r="O1721" t="s">
        <v>9836</v>
      </c>
      <c r="P1721" t="s">
        <v>9821</v>
      </c>
      <c r="Q1721">
        <v>90</v>
      </c>
      <c r="R1721" t="s">
        <v>6580</v>
      </c>
      <c r="S1721" t="s">
        <v>6639</v>
      </c>
      <c r="U1721" t="s">
        <v>6640</v>
      </c>
      <c r="V1721" t="s">
        <v>6641</v>
      </c>
      <c r="W1721" t="s">
        <v>6642</v>
      </c>
      <c r="X1721" t="s">
        <v>6035</v>
      </c>
      <c r="Y1721" t="s">
        <v>6643</v>
      </c>
      <c r="Z1721" t="s">
        <v>6644</v>
      </c>
      <c r="AA1721" t="s">
        <v>6035</v>
      </c>
      <c r="AB1721" t="s">
        <v>6035</v>
      </c>
      <c r="AC1721" t="s">
        <v>4345</v>
      </c>
      <c r="AE1721" t="s">
        <v>3394</v>
      </c>
      <c r="AJ1721" t="s">
        <v>4484</v>
      </c>
      <c r="AK1721" t="s">
        <v>3394</v>
      </c>
      <c r="AL1721" t="s">
        <v>3394</v>
      </c>
      <c r="AM1721" t="s">
        <v>3394</v>
      </c>
      <c r="AN1721" t="s">
        <v>3394</v>
      </c>
      <c r="AO1721" t="s">
        <v>3394</v>
      </c>
      <c r="AP1721" t="s">
        <v>3394</v>
      </c>
      <c r="AQ1721" t="s">
        <v>3394</v>
      </c>
      <c r="AR1721" t="s">
        <v>3394</v>
      </c>
      <c r="AS1721" t="s">
        <v>3394</v>
      </c>
      <c r="AT1721" t="s">
        <v>3394</v>
      </c>
      <c r="AU1721" t="s">
        <v>3394</v>
      </c>
      <c r="AV1721" t="s">
        <v>3394</v>
      </c>
      <c r="AW1721" t="s">
        <v>3394</v>
      </c>
      <c r="AX1721" t="s">
        <v>3394</v>
      </c>
      <c r="AZ1721" t="s">
        <v>3394</v>
      </c>
    </row>
    <row r="1722" spans="1:52" x14ac:dyDescent="0.3">
      <c r="A1722" s="1" t="s">
        <v>1502</v>
      </c>
      <c r="B1722" t="s">
        <v>1503</v>
      </c>
      <c r="C1722" t="s">
        <v>690</v>
      </c>
      <c r="D1722" t="s">
        <v>6625</v>
      </c>
      <c r="E1722" t="s">
        <v>1504</v>
      </c>
      <c r="F1722" t="s">
        <v>3393</v>
      </c>
      <c r="G1722" t="s">
        <v>3393</v>
      </c>
      <c r="H1722" t="s">
        <v>3393</v>
      </c>
      <c r="I1722" t="s">
        <v>10752</v>
      </c>
      <c r="J1722" t="s">
        <v>3395</v>
      </c>
      <c r="K1722" t="s">
        <v>4342</v>
      </c>
      <c r="L1722" t="s">
        <v>3396</v>
      </c>
      <c r="M1722" t="s">
        <v>11392</v>
      </c>
      <c r="N1722" t="s">
        <v>11419</v>
      </c>
      <c r="O1722" t="s">
        <v>9836</v>
      </c>
      <c r="P1722" t="s">
        <v>9821</v>
      </c>
      <c r="Q1722">
        <v>28</v>
      </c>
      <c r="R1722" t="s">
        <v>6637</v>
      </c>
      <c r="S1722" t="s">
        <v>6645</v>
      </c>
      <c r="U1722" t="s">
        <v>6628</v>
      </c>
      <c r="V1722" t="s">
        <v>6629</v>
      </c>
      <c r="W1722" t="s">
        <v>6630</v>
      </c>
      <c r="X1722" t="s">
        <v>6630</v>
      </c>
      <c r="Y1722" t="s">
        <v>6631</v>
      </c>
      <c r="Z1722" t="s">
        <v>6632</v>
      </c>
      <c r="AA1722" t="s">
        <v>6630</v>
      </c>
      <c r="AB1722" t="s">
        <v>6633</v>
      </c>
      <c r="AC1722" t="s">
        <v>4345</v>
      </c>
      <c r="AE1722" t="s">
        <v>3394</v>
      </c>
      <c r="AJ1722" t="s">
        <v>5731</v>
      </c>
      <c r="AK1722" t="s">
        <v>3394</v>
      </c>
      <c r="AL1722" t="s">
        <v>3394</v>
      </c>
      <c r="AM1722" t="s">
        <v>3394</v>
      </c>
      <c r="AN1722" t="s">
        <v>3394</v>
      </c>
      <c r="AO1722" t="s">
        <v>3394</v>
      </c>
      <c r="AP1722" t="s">
        <v>3394</v>
      </c>
      <c r="AQ1722" t="s">
        <v>3394</v>
      </c>
      <c r="AR1722" t="s">
        <v>3394</v>
      </c>
      <c r="AS1722" t="s">
        <v>3394</v>
      </c>
      <c r="AT1722" t="s">
        <v>3394</v>
      </c>
      <c r="AU1722" t="s">
        <v>3394</v>
      </c>
      <c r="AV1722" t="s">
        <v>3394</v>
      </c>
      <c r="AW1722" t="s">
        <v>3394</v>
      </c>
      <c r="AX1722" t="s">
        <v>3394</v>
      </c>
      <c r="AZ1722" t="s">
        <v>3394</v>
      </c>
    </row>
    <row r="1723" spans="1:52" x14ac:dyDescent="0.3">
      <c r="A1723" s="1" t="s">
        <v>1529</v>
      </c>
      <c r="B1723" t="s">
        <v>1530</v>
      </c>
      <c r="C1723" t="s">
        <v>383</v>
      </c>
      <c r="D1723" t="s">
        <v>72</v>
      </c>
      <c r="E1723" t="s">
        <v>1531</v>
      </c>
      <c r="F1723" t="s">
        <v>3393</v>
      </c>
      <c r="G1723" t="s">
        <v>3393</v>
      </c>
      <c r="H1723" t="s">
        <v>3393</v>
      </c>
      <c r="I1723" t="s">
        <v>12065</v>
      </c>
      <c r="J1723" t="s">
        <v>3395</v>
      </c>
      <c r="K1723" t="s">
        <v>4342</v>
      </c>
      <c r="L1723" t="s">
        <v>3396</v>
      </c>
      <c r="M1723" t="s">
        <v>11381</v>
      </c>
      <c r="N1723" t="s">
        <v>11418</v>
      </c>
      <c r="O1723" t="s">
        <v>9836</v>
      </c>
      <c r="P1723" t="s">
        <v>9821</v>
      </c>
      <c r="Q1723">
        <v>6</v>
      </c>
      <c r="R1723" t="s">
        <v>3397</v>
      </c>
      <c r="S1723" t="s">
        <v>6646</v>
      </c>
      <c r="U1723" t="s">
        <v>6647</v>
      </c>
      <c r="V1723" t="s">
        <v>6648</v>
      </c>
      <c r="W1723" t="s">
        <v>5949</v>
      </c>
      <c r="X1723" t="s">
        <v>6649</v>
      </c>
      <c r="Y1723" t="s">
        <v>5951</v>
      </c>
      <c r="Z1723" t="s">
        <v>5951</v>
      </c>
      <c r="AA1723" t="s">
        <v>5951</v>
      </c>
      <c r="AB1723" t="s">
        <v>5951</v>
      </c>
      <c r="AC1723" t="s">
        <v>4345</v>
      </c>
      <c r="AE1723" t="s">
        <v>3394</v>
      </c>
      <c r="AJ1723" t="s">
        <v>5731</v>
      </c>
      <c r="AK1723" t="s">
        <v>3394</v>
      </c>
      <c r="AL1723" t="s">
        <v>3394</v>
      </c>
      <c r="AM1723" t="s">
        <v>3394</v>
      </c>
      <c r="AN1723" t="s">
        <v>3394</v>
      </c>
      <c r="AO1723" t="s">
        <v>3394</v>
      </c>
      <c r="AP1723" t="s">
        <v>3394</v>
      </c>
      <c r="AQ1723" t="s">
        <v>3394</v>
      </c>
      <c r="AR1723" t="s">
        <v>3394</v>
      </c>
      <c r="AS1723" t="s">
        <v>3394</v>
      </c>
      <c r="AT1723" t="s">
        <v>3394</v>
      </c>
      <c r="AU1723" t="s">
        <v>3394</v>
      </c>
      <c r="AV1723" t="s">
        <v>3394</v>
      </c>
      <c r="AW1723" t="s">
        <v>3394</v>
      </c>
      <c r="AX1723" t="s">
        <v>3394</v>
      </c>
      <c r="AZ1723" t="s">
        <v>3394</v>
      </c>
    </row>
    <row r="1724" spans="1:52" x14ac:dyDescent="0.3">
      <c r="A1724" s="1" t="s">
        <v>1535</v>
      </c>
      <c r="B1724" t="s">
        <v>1536</v>
      </c>
      <c r="C1724" t="s">
        <v>383</v>
      </c>
      <c r="D1724" t="s">
        <v>72</v>
      </c>
      <c r="E1724" t="s">
        <v>1537</v>
      </c>
      <c r="F1724" t="s">
        <v>3393</v>
      </c>
      <c r="G1724" t="s">
        <v>3393</v>
      </c>
      <c r="H1724" t="s">
        <v>3393</v>
      </c>
      <c r="I1724" t="s">
        <v>11495</v>
      </c>
      <c r="J1724" t="s">
        <v>3395</v>
      </c>
      <c r="K1724" t="s">
        <v>4342</v>
      </c>
      <c r="L1724" t="s">
        <v>3396</v>
      </c>
      <c r="M1724" t="s">
        <v>11381</v>
      </c>
      <c r="N1724" t="s">
        <v>11418</v>
      </c>
      <c r="O1724" t="s">
        <v>9836</v>
      </c>
      <c r="P1724" t="s">
        <v>9821</v>
      </c>
      <c r="Q1724">
        <v>9</v>
      </c>
      <c r="R1724" t="s">
        <v>3397</v>
      </c>
      <c r="S1724" t="s">
        <v>6646</v>
      </c>
      <c r="U1724" t="s">
        <v>6647</v>
      </c>
      <c r="V1724" t="s">
        <v>6648</v>
      </c>
      <c r="W1724" t="s">
        <v>5949</v>
      </c>
      <c r="X1724" t="s">
        <v>6650</v>
      </c>
      <c r="Y1724" t="s">
        <v>5951</v>
      </c>
      <c r="Z1724" t="s">
        <v>5951</v>
      </c>
      <c r="AA1724" t="s">
        <v>5951</v>
      </c>
      <c r="AB1724" t="s">
        <v>5951</v>
      </c>
      <c r="AC1724" t="s">
        <v>4345</v>
      </c>
      <c r="AE1724" t="s">
        <v>3394</v>
      </c>
      <c r="AJ1724" t="s">
        <v>5731</v>
      </c>
      <c r="AK1724" t="s">
        <v>3394</v>
      </c>
      <c r="AL1724" t="s">
        <v>3394</v>
      </c>
      <c r="AM1724" t="s">
        <v>3394</v>
      </c>
      <c r="AN1724" t="s">
        <v>3394</v>
      </c>
      <c r="AO1724" t="s">
        <v>3394</v>
      </c>
      <c r="AP1724" t="s">
        <v>3394</v>
      </c>
      <c r="AQ1724" t="s">
        <v>3394</v>
      </c>
      <c r="AR1724" t="s">
        <v>3394</v>
      </c>
      <c r="AS1724" t="s">
        <v>3394</v>
      </c>
      <c r="AT1724" t="s">
        <v>3394</v>
      </c>
      <c r="AU1724" t="s">
        <v>3394</v>
      </c>
      <c r="AV1724" t="s">
        <v>3394</v>
      </c>
      <c r="AW1724" t="s">
        <v>3394</v>
      </c>
      <c r="AX1724" t="s">
        <v>3394</v>
      </c>
      <c r="AZ1724" t="s">
        <v>3394</v>
      </c>
    </row>
    <row r="1725" spans="1:52" x14ac:dyDescent="0.3">
      <c r="A1725" s="1" t="s">
        <v>1538</v>
      </c>
      <c r="B1725" t="s">
        <v>1539</v>
      </c>
      <c r="C1725" t="s">
        <v>719</v>
      </c>
      <c r="D1725" t="s">
        <v>68</v>
      </c>
      <c r="E1725" t="s">
        <v>1540</v>
      </c>
      <c r="F1725" t="s">
        <v>3393</v>
      </c>
      <c r="G1725" t="s">
        <v>3393</v>
      </c>
      <c r="H1725" t="s">
        <v>3393</v>
      </c>
      <c r="I1725" t="s">
        <v>12066</v>
      </c>
      <c r="J1725" t="s">
        <v>3395</v>
      </c>
      <c r="K1725" t="s">
        <v>4342</v>
      </c>
      <c r="L1725" t="s">
        <v>3396</v>
      </c>
      <c r="M1725" t="s">
        <v>11381</v>
      </c>
      <c r="N1725" t="s">
        <v>11387</v>
      </c>
      <c r="O1725" t="s">
        <v>9836</v>
      </c>
      <c r="P1725" t="s">
        <v>9862</v>
      </c>
      <c r="Q1725">
        <v>10</v>
      </c>
      <c r="R1725" t="s">
        <v>3397</v>
      </c>
      <c r="S1725" t="s">
        <v>6646</v>
      </c>
      <c r="U1725" t="s">
        <v>6647</v>
      </c>
      <c r="V1725" t="s">
        <v>6648</v>
      </c>
      <c r="W1725" t="s">
        <v>5949</v>
      </c>
      <c r="X1725" t="s">
        <v>6650</v>
      </c>
      <c r="Y1725" t="s">
        <v>5951</v>
      </c>
      <c r="Z1725" t="s">
        <v>5951</v>
      </c>
      <c r="AA1725" t="s">
        <v>5951</v>
      </c>
      <c r="AB1725" t="s">
        <v>5951</v>
      </c>
      <c r="AC1725" t="s">
        <v>4345</v>
      </c>
      <c r="AE1725" t="s">
        <v>3394</v>
      </c>
      <c r="AJ1725" t="s">
        <v>5731</v>
      </c>
      <c r="AK1725" t="s">
        <v>3394</v>
      </c>
      <c r="AL1725" t="s">
        <v>3394</v>
      </c>
      <c r="AM1725" t="s">
        <v>3394</v>
      </c>
      <c r="AN1725" t="s">
        <v>3394</v>
      </c>
      <c r="AO1725" t="s">
        <v>3394</v>
      </c>
      <c r="AP1725" t="s">
        <v>3394</v>
      </c>
      <c r="AQ1725" t="s">
        <v>3394</v>
      </c>
      <c r="AR1725" t="s">
        <v>3394</v>
      </c>
      <c r="AS1725" t="s">
        <v>3394</v>
      </c>
      <c r="AT1725" t="s">
        <v>3394</v>
      </c>
      <c r="AU1725" t="s">
        <v>3394</v>
      </c>
      <c r="AV1725" t="s">
        <v>3394</v>
      </c>
      <c r="AW1725" t="s">
        <v>3394</v>
      </c>
      <c r="AX1725" t="s">
        <v>3394</v>
      </c>
      <c r="AZ1725" t="s">
        <v>3394</v>
      </c>
    </row>
    <row r="1726" spans="1:52" x14ac:dyDescent="0.3">
      <c r="A1726" s="1" t="s">
        <v>1541</v>
      </c>
      <c r="B1726" t="s">
        <v>1542</v>
      </c>
      <c r="C1726" t="s">
        <v>686</v>
      </c>
      <c r="D1726" t="s">
        <v>5832</v>
      </c>
      <c r="E1726" t="s">
        <v>1543</v>
      </c>
      <c r="F1726" t="s">
        <v>3393</v>
      </c>
      <c r="G1726" t="s">
        <v>3393</v>
      </c>
      <c r="H1726" t="s">
        <v>3393</v>
      </c>
      <c r="I1726" t="s">
        <v>10753</v>
      </c>
      <c r="J1726" t="s">
        <v>3395</v>
      </c>
      <c r="K1726" t="s">
        <v>4342</v>
      </c>
      <c r="L1726" t="s">
        <v>3396</v>
      </c>
      <c r="M1726" t="s">
        <v>11383</v>
      </c>
      <c r="N1726" t="s">
        <v>11384</v>
      </c>
      <c r="O1726" t="s">
        <v>9820</v>
      </c>
      <c r="P1726" t="s">
        <v>9837</v>
      </c>
      <c r="Q1726">
        <v>40</v>
      </c>
      <c r="R1726" t="s">
        <v>5821</v>
      </c>
      <c r="S1726" t="s">
        <v>6651</v>
      </c>
      <c r="U1726" t="s">
        <v>6652</v>
      </c>
      <c r="V1726" t="s">
        <v>6653</v>
      </c>
      <c r="W1726" t="s">
        <v>6654</v>
      </c>
      <c r="X1726" t="s">
        <v>6655</v>
      </c>
      <c r="Y1726" t="s">
        <v>6656</v>
      </c>
      <c r="Z1726" t="s">
        <v>6657</v>
      </c>
      <c r="AA1726" t="s">
        <v>6658</v>
      </c>
      <c r="AB1726" t="s">
        <v>6659</v>
      </c>
      <c r="AC1726" t="s">
        <v>4345</v>
      </c>
      <c r="AE1726" t="s">
        <v>3394</v>
      </c>
      <c r="AJ1726" t="s">
        <v>4484</v>
      </c>
      <c r="AK1726" t="s">
        <v>3394</v>
      </c>
      <c r="AL1726" t="s">
        <v>3394</v>
      </c>
      <c r="AM1726" t="s">
        <v>3394</v>
      </c>
      <c r="AN1726" t="s">
        <v>3394</v>
      </c>
      <c r="AO1726" t="s">
        <v>3394</v>
      </c>
      <c r="AP1726" t="s">
        <v>3394</v>
      </c>
      <c r="AQ1726" t="s">
        <v>3394</v>
      </c>
      <c r="AR1726" t="s">
        <v>3394</v>
      </c>
      <c r="AS1726" t="s">
        <v>3394</v>
      </c>
      <c r="AT1726" t="s">
        <v>3394</v>
      </c>
      <c r="AU1726" t="s">
        <v>3394</v>
      </c>
      <c r="AV1726" t="s">
        <v>3394</v>
      </c>
      <c r="AW1726" t="s">
        <v>3394</v>
      </c>
      <c r="AX1726" t="s">
        <v>3394</v>
      </c>
      <c r="AZ1726" t="s">
        <v>3394</v>
      </c>
    </row>
    <row r="1727" spans="1:52" x14ac:dyDescent="0.3">
      <c r="A1727" s="1" t="s">
        <v>1568</v>
      </c>
      <c r="B1727" t="s">
        <v>10754</v>
      </c>
      <c r="C1727" t="s">
        <v>921</v>
      </c>
      <c r="D1727" t="s">
        <v>5746</v>
      </c>
      <c r="E1727" t="s">
        <v>11496</v>
      </c>
      <c r="F1727" t="s">
        <v>3393</v>
      </c>
      <c r="G1727" t="s">
        <v>3393</v>
      </c>
      <c r="H1727" t="s">
        <v>3393</v>
      </c>
      <c r="I1727" t="s">
        <v>10755</v>
      </c>
      <c r="J1727" t="s">
        <v>3395</v>
      </c>
      <c r="K1727" t="s">
        <v>4342</v>
      </c>
      <c r="L1727" t="s">
        <v>3396</v>
      </c>
      <c r="M1727" t="s">
        <v>11392</v>
      </c>
      <c r="N1727" t="s">
        <v>11393</v>
      </c>
      <c r="O1727" t="s">
        <v>9836</v>
      </c>
      <c r="P1727" t="s">
        <v>9842</v>
      </c>
      <c r="Q1727">
        <v>60</v>
      </c>
      <c r="R1727" t="s">
        <v>5961</v>
      </c>
      <c r="S1727" t="s">
        <v>7123</v>
      </c>
      <c r="U1727" t="s">
        <v>7124</v>
      </c>
      <c r="V1727" t="s">
        <v>7125</v>
      </c>
      <c r="W1727" t="s">
        <v>6180</v>
      </c>
      <c r="X1727" t="s">
        <v>6180</v>
      </c>
      <c r="Y1727" t="s">
        <v>7126</v>
      </c>
      <c r="Z1727" t="s">
        <v>7127</v>
      </c>
      <c r="AA1727" t="s">
        <v>7128</v>
      </c>
      <c r="AB1727" t="s">
        <v>6084</v>
      </c>
      <c r="AC1727" t="s">
        <v>4345</v>
      </c>
      <c r="AE1727" t="s">
        <v>3394</v>
      </c>
      <c r="AJ1727" t="s">
        <v>5731</v>
      </c>
      <c r="AK1727" t="s">
        <v>3394</v>
      </c>
      <c r="AL1727" t="s">
        <v>3394</v>
      </c>
      <c r="AM1727" t="s">
        <v>3394</v>
      </c>
      <c r="AN1727" t="s">
        <v>3394</v>
      </c>
      <c r="AO1727" t="s">
        <v>3394</v>
      </c>
      <c r="AP1727" t="s">
        <v>3394</v>
      </c>
      <c r="AQ1727" t="s">
        <v>3394</v>
      </c>
      <c r="AR1727" t="s">
        <v>3394</v>
      </c>
      <c r="AS1727" t="s">
        <v>3394</v>
      </c>
      <c r="AT1727" t="s">
        <v>3394</v>
      </c>
      <c r="AU1727" t="s">
        <v>3394</v>
      </c>
      <c r="AV1727" t="s">
        <v>3394</v>
      </c>
      <c r="AW1727" t="s">
        <v>3394</v>
      </c>
      <c r="AX1727" t="s">
        <v>3394</v>
      </c>
      <c r="AZ1727" t="s">
        <v>3394</v>
      </c>
    </row>
    <row r="1728" spans="1:52" x14ac:dyDescent="0.3">
      <c r="A1728" s="1" t="s">
        <v>1593</v>
      </c>
      <c r="B1728" t="s">
        <v>1594</v>
      </c>
      <c r="C1728" t="s">
        <v>334</v>
      </c>
      <c r="D1728" t="s">
        <v>75</v>
      </c>
      <c r="E1728" t="s">
        <v>1595</v>
      </c>
      <c r="F1728" t="s">
        <v>3393</v>
      </c>
      <c r="G1728" t="s">
        <v>3393</v>
      </c>
      <c r="H1728" t="s">
        <v>3393</v>
      </c>
      <c r="I1728" t="s">
        <v>12067</v>
      </c>
      <c r="J1728" t="s">
        <v>3395</v>
      </c>
      <c r="K1728" t="s">
        <v>4342</v>
      </c>
      <c r="L1728" t="s">
        <v>3396</v>
      </c>
      <c r="M1728" t="s">
        <v>11381</v>
      </c>
      <c r="N1728" t="s">
        <v>11391</v>
      </c>
      <c r="O1728" t="s">
        <v>9836</v>
      </c>
      <c r="P1728" t="s">
        <v>9821</v>
      </c>
      <c r="Q1728">
        <v>12</v>
      </c>
      <c r="R1728" t="s">
        <v>5716</v>
      </c>
      <c r="S1728" t="s">
        <v>6660</v>
      </c>
      <c r="U1728" t="s">
        <v>6661</v>
      </c>
      <c r="V1728" t="s">
        <v>6662</v>
      </c>
      <c r="W1728" t="s">
        <v>5951</v>
      </c>
      <c r="X1728" t="s">
        <v>5951</v>
      </c>
      <c r="Y1728" t="s">
        <v>6663</v>
      </c>
      <c r="Z1728" t="s">
        <v>6663</v>
      </c>
      <c r="AA1728" t="s">
        <v>6393</v>
      </c>
      <c r="AB1728" t="s">
        <v>6664</v>
      </c>
      <c r="AC1728" t="s">
        <v>4345</v>
      </c>
      <c r="AE1728" t="s">
        <v>3394</v>
      </c>
      <c r="AJ1728" t="s">
        <v>5731</v>
      </c>
      <c r="AK1728" t="s">
        <v>3394</v>
      </c>
      <c r="AL1728" t="s">
        <v>3394</v>
      </c>
      <c r="AM1728" t="s">
        <v>3394</v>
      </c>
      <c r="AN1728" t="s">
        <v>3394</v>
      </c>
      <c r="AO1728" t="s">
        <v>3394</v>
      </c>
      <c r="AP1728" t="s">
        <v>3394</v>
      </c>
      <c r="AQ1728" t="s">
        <v>3394</v>
      </c>
      <c r="AR1728" t="s">
        <v>3394</v>
      </c>
      <c r="AS1728" t="s">
        <v>3394</v>
      </c>
      <c r="AT1728" t="s">
        <v>3394</v>
      </c>
      <c r="AU1728" t="s">
        <v>3394</v>
      </c>
      <c r="AV1728" t="s">
        <v>3394</v>
      </c>
      <c r="AW1728" t="s">
        <v>3394</v>
      </c>
      <c r="AX1728" t="s">
        <v>3394</v>
      </c>
      <c r="AZ1728" t="s">
        <v>3394</v>
      </c>
    </row>
    <row r="1729" spans="1:52" x14ac:dyDescent="0.3">
      <c r="A1729" s="1" t="s">
        <v>1596</v>
      </c>
      <c r="B1729" t="s">
        <v>1597</v>
      </c>
      <c r="C1729" t="s">
        <v>334</v>
      </c>
      <c r="D1729" t="s">
        <v>75</v>
      </c>
      <c r="E1729" t="s">
        <v>1598</v>
      </c>
      <c r="F1729" t="s">
        <v>3393</v>
      </c>
      <c r="G1729" t="s">
        <v>3393</v>
      </c>
      <c r="H1729" t="s">
        <v>3393</v>
      </c>
      <c r="I1729" t="s">
        <v>11497</v>
      </c>
      <c r="J1729" t="s">
        <v>3395</v>
      </c>
      <c r="K1729" t="s">
        <v>4342</v>
      </c>
      <c r="L1729" t="s">
        <v>3396</v>
      </c>
      <c r="M1729" t="s">
        <v>11381</v>
      </c>
      <c r="N1729" t="s">
        <v>11391</v>
      </c>
      <c r="O1729" t="s">
        <v>9836</v>
      </c>
      <c r="P1729" t="s">
        <v>9821</v>
      </c>
      <c r="Q1729">
        <v>12</v>
      </c>
      <c r="R1729" t="s">
        <v>5716</v>
      </c>
      <c r="S1729" t="s">
        <v>6665</v>
      </c>
      <c r="U1729" t="s">
        <v>6661</v>
      </c>
      <c r="V1729" t="s">
        <v>6662</v>
      </c>
      <c r="W1729" t="s">
        <v>5951</v>
      </c>
      <c r="X1729" t="s">
        <v>5951</v>
      </c>
      <c r="Y1729" t="s">
        <v>6663</v>
      </c>
      <c r="Z1729" t="s">
        <v>6663</v>
      </c>
      <c r="AA1729" t="s">
        <v>6393</v>
      </c>
      <c r="AB1729" t="s">
        <v>6664</v>
      </c>
      <c r="AC1729" t="s">
        <v>4345</v>
      </c>
      <c r="AE1729" t="s">
        <v>3394</v>
      </c>
      <c r="AJ1729" t="s">
        <v>5731</v>
      </c>
      <c r="AK1729" t="s">
        <v>3394</v>
      </c>
      <c r="AL1729" t="s">
        <v>3394</v>
      </c>
      <c r="AM1729" t="s">
        <v>3394</v>
      </c>
      <c r="AN1729" t="s">
        <v>3394</v>
      </c>
      <c r="AO1729" t="s">
        <v>3394</v>
      </c>
      <c r="AP1729" t="s">
        <v>3394</v>
      </c>
      <c r="AQ1729" t="s">
        <v>3394</v>
      </c>
      <c r="AR1729" t="s">
        <v>3394</v>
      </c>
      <c r="AS1729" t="s">
        <v>3394</v>
      </c>
      <c r="AT1729" t="s">
        <v>3394</v>
      </c>
      <c r="AU1729" t="s">
        <v>3394</v>
      </c>
      <c r="AV1729" t="s">
        <v>3394</v>
      </c>
      <c r="AW1729" t="s">
        <v>3394</v>
      </c>
      <c r="AX1729" t="s">
        <v>3394</v>
      </c>
      <c r="AZ1729" t="s">
        <v>3394</v>
      </c>
    </row>
    <row r="1730" spans="1:52" x14ac:dyDescent="0.3">
      <c r="A1730" s="1" t="s">
        <v>1599</v>
      </c>
      <c r="B1730" t="s">
        <v>1600</v>
      </c>
      <c r="C1730" t="s">
        <v>334</v>
      </c>
      <c r="D1730" t="s">
        <v>75</v>
      </c>
      <c r="E1730" t="s">
        <v>1601</v>
      </c>
      <c r="F1730" t="s">
        <v>3393</v>
      </c>
      <c r="G1730" t="s">
        <v>3393</v>
      </c>
      <c r="H1730" t="s">
        <v>3393</v>
      </c>
      <c r="I1730" t="s">
        <v>6666</v>
      </c>
      <c r="J1730" t="s">
        <v>3395</v>
      </c>
      <c r="K1730" t="s">
        <v>4342</v>
      </c>
      <c r="L1730" t="s">
        <v>3396</v>
      </c>
      <c r="M1730" t="s">
        <v>11381</v>
      </c>
      <c r="N1730" t="s">
        <v>11391</v>
      </c>
      <c r="O1730" t="s">
        <v>9836</v>
      </c>
      <c r="P1730" t="s">
        <v>9821</v>
      </c>
      <c r="Q1730">
        <v>12</v>
      </c>
      <c r="R1730" t="s">
        <v>5716</v>
      </c>
      <c r="S1730" t="s">
        <v>6667</v>
      </c>
      <c r="U1730" t="s">
        <v>6661</v>
      </c>
      <c r="V1730" t="s">
        <v>6662</v>
      </c>
      <c r="W1730" t="s">
        <v>5951</v>
      </c>
      <c r="X1730" t="s">
        <v>5951</v>
      </c>
      <c r="Y1730" t="s">
        <v>6663</v>
      </c>
      <c r="Z1730" t="s">
        <v>6663</v>
      </c>
      <c r="AA1730" t="s">
        <v>6393</v>
      </c>
      <c r="AB1730" t="s">
        <v>6664</v>
      </c>
      <c r="AC1730" t="s">
        <v>4345</v>
      </c>
      <c r="AE1730" t="s">
        <v>3394</v>
      </c>
      <c r="AJ1730" t="s">
        <v>5731</v>
      </c>
      <c r="AK1730" t="s">
        <v>3394</v>
      </c>
      <c r="AL1730" t="s">
        <v>3394</v>
      </c>
      <c r="AM1730" t="s">
        <v>3394</v>
      </c>
      <c r="AN1730" t="s">
        <v>3394</v>
      </c>
      <c r="AO1730" t="s">
        <v>3394</v>
      </c>
      <c r="AP1730" t="s">
        <v>3394</v>
      </c>
      <c r="AQ1730" t="s">
        <v>3394</v>
      </c>
      <c r="AR1730" t="s">
        <v>3394</v>
      </c>
      <c r="AS1730" t="s">
        <v>3394</v>
      </c>
      <c r="AT1730" t="s">
        <v>3394</v>
      </c>
      <c r="AU1730" t="s">
        <v>3394</v>
      </c>
      <c r="AV1730" t="s">
        <v>3394</v>
      </c>
      <c r="AW1730" t="s">
        <v>3394</v>
      </c>
      <c r="AX1730" t="s">
        <v>3394</v>
      </c>
      <c r="AZ1730" t="s">
        <v>3394</v>
      </c>
    </row>
    <row r="1731" spans="1:52" x14ac:dyDescent="0.3">
      <c r="A1731" s="1" t="s">
        <v>1602</v>
      </c>
      <c r="B1731" t="s">
        <v>1603</v>
      </c>
      <c r="C1731" t="s">
        <v>719</v>
      </c>
      <c r="D1731" t="s">
        <v>68</v>
      </c>
      <c r="E1731" t="s">
        <v>1605</v>
      </c>
      <c r="F1731" t="s">
        <v>3393</v>
      </c>
      <c r="G1731" t="s">
        <v>3393</v>
      </c>
      <c r="H1731" t="s">
        <v>3393</v>
      </c>
      <c r="I1731" t="s">
        <v>4746</v>
      </c>
      <c r="J1731" t="s">
        <v>3395</v>
      </c>
      <c r="K1731" t="s">
        <v>4342</v>
      </c>
      <c r="L1731" t="s">
        <v>3396</v>
      </c>
      <c r="M1731" t="s">
        <v>11381</v>
      </c>
      <c r="N1731" t="s">
        <v>11387</v>
      </c>
      <c r="O1731" t="s">
        <v>9836</v>
      </c>
      <c r="P1731" t="s">
        <v>9837</v>
      </c>
      <c r="Q1731">
        <v>6</v>
      </c>
      <c r="R1731" t="s">
        <v>5735</v>
      </c>
      <c r="S1731" t="s">
        <v>6668</v>
      </c>
      <c r="U1731" t="s">
        <v>6661</v>
      </c>
      <c r="V1731" t="s">
        <v>6662</v>
      </c>
      <c r="W1731" t="s">
        <v>5951</v>
      </c>
      <c r="X1731" t="s">
        <v>5951</v>
      </c>
      <c r="Y1731" t="s">
        <v>6663</v>
      </c>
      <c r="Z1731" t="s">
        <v>6663</v>
      </c>
      <c r="AA1731" t="s">
        <v>6393</v>
      </c>
      <c r="AB1731" t="s">
        <v>6664</v>
      </c>
      <c r="AC1731" t="s">
        <v>4345</v>
      </c>
      <c r="AE1731" t="s">
        <v>3394</v>
      </c>
      <c r="AJ1731" t="s">
        <v>5731</v>
      </c>
      <c r="AK1731" t="s">
        <v>3394</v>
      </c>
      <c r="AL1731" t="s">
        <v>3394</v>
      </c>
      <c r="AM1731" t="s">
        <v>3394</v>
      </c>
      <c r="AN1731" t="s">
        <v>3394</v>
      </c>
      <c r="AO1731" t="s">
        <v>3394</v>
      </c>
      <c r="AP1731" t="s">
        <v>3394</v>
      </c>
      <c r="AQ1731" t="s">
        <v>3394</v>
      </c>
      <c r="AR1731" t="s">
        <v>3394</v>
      </c>
      <c r="AS1731" t="s">
        <v>3394</v>
      </c>
      <c r="AT1731" t="s">
        <v>3394</v>
      </c>
      <c r="AU1731" t="s">
        <v>3394</v>
      </c>
      <c r="AV1731" t="s">
        <v>3394</v>
      </c>
      <c r="AW1731" t="s">
        <v>3394</v>
      </c>
      <c r="AX1731" t="s">
        <v>3394</v>
      </c>
      <c r="AZ1731" t="s">
        <v>3394</v>
      </c>
    </row>
    <row r="1732" spans="1:52" x14ac:dyDescent="0.3">
      <c r="A1732" s="1" t="s">
        <v>1680</v>
      </c>
      <c r="B1732" t="s">
        <v>1681</v>
      </c>
      <c r="C1732" t="s">
        <v>921</v>
      </c>
      <c r="D1732" t="s">
        <v>5746</v>
      </c>
      <c r="E1732" t="s">
        <v>1682</v>
      </c>
      <c r="F1732" t="s">
        <v>3394</v>
      </c>
      <c r="G1732" t="s">
        <v>3393</v>
      </c>
      <c r="H1732" t="s">
        <v>3393</v>
      </c>
      <c r="I1732" t="s">
        <v>6669</v>
      </c>
      <c r="J1732" t="s">
        <v>3395</v>
      </c>
      <c r="K1732" t="s">
        <v>3394</v>
      </c>
      <c r="L1732" t="s">
        <v>3396</v>
      </c>
      <c r="M1732" t="s">
        <v>9820</v>
      </c>
      <c r="N1732" t="s">
        <v>9820</v>
      </c>
      <c r="O1732" t="s">
        <v>9820</v>
      </c>
      <c r="P1732" t="s">
        <v>9821</v>
      </c>
      <c r="Q1732">
        <v>0</v>
      </c>
      <c r="R1732" t="s">
        <v>5710</v>
      </c>
      <c r="S1732" t="s">
        <v>6670</v>
      </c>
      <c r="U1732" t="s">
        <v>6671</v>
      </c>
      <c r="V1732" t="s">
        <v>6672</v>
      </c>
      <c r="W1732" t="s">
        <v>6450</v>
      </c>
      <c r="X1732" t="s">
        <v>6673</v>
      </c>
      <c r="Y1732" t="s">
        <v>6674</v>
      </c>
      <c r="Z1732" t="s">
        <v>6675</v>
      </c>
      <c r="AA1732" t="s">
        <v>5951</v>
      </c>
      <c r="AB1732" t="s">
        <v>5951</v>
      </c>
      <c r="AC1732" t="s">
        <v>4345</v>
      </c>
      <c r="AE1732" t="s">
        <v>3394</v>
      </c>
      <c r="AK1732" t="s">
        <v>3394</v>
      </c>
      <c r="AL1732" t="s">
        <v>3394</v>
      </c>
      <c r="AM1732" t="s">
        <v>3394</v>
      </c>
      <c r="AN1732" t="s">
        <v>3394</v>
      </c>
      <c r="AO1732" t="s">
        <v>3394</v>
      </c>
      <c r="AP1732" t="s">
        <v>3394</v>
      </c>
      <c r="AQ1732" t="s">
        <v>3394</v>
      </c>
      <c r="AR1732" t="s">
        <v>3394</v>
      </c>
      <c r="AS1732" t="s">
        <v>3394</v>
      </c>
      <c r="AT1732" t="s">
        <v>3394</v>
      </c>
      <c r="AU1732" t="s">
        <v>3394</v>
      </c>
      <c r="AV1732" t="s">
        <v>3394</v>
      </c>
      <c r="AW1732" t="s">
        <v>3394</v>
      </c>
      <c r="AX1732" t="s">
        <v>3394</v>
      </c>
      <c r="AZ1732" t="s">
        <v>3394</v>
      </c>
    </row>
    <row r="1733" spans="1:52" x14ac:dyDescent="0.3">
      <c r="A1733" s="1" t="s">
        <v>1743</v>
      </c>
      <c r="B1733" t="s">
        <v>1744</v>
      </c>
      <c r="C1733" t="s">
        <v>4310</v>
      </c>
      <c r="D1733" t="s">
        <v>4311</v>
      </c>
      <c r="E1733" t="s">
        <v>1745</v>
      </c>
      <c r="F1733" t="s">
        <v>3394</v>
      </c>
      <c r="G1733" t="s">
        <v>3393</v>
      </c>
      <c r="H1733" t="s">
        <v>3393</v>
      </c>
      <c r="I1733" t="s">
        <v>7129</v>
      </c>
      <c r="J1733" t="s">
        <v>3395</v>
      </c>
      <c r="K1733" t="s">
        <v>3394</v>
      </c>
      <c r="L1733" t="s">
        <v>3396</v>
      </c>
      <c r="M1733" t="s">
        <v>9820</v>
      </c>
      <c r="N1733" t="s">
        <v>9820</v>
      </c>
      <c r="O1733" t="s">
        <v>9820</v>
      </c>
      <c r="P1733" t="s">
        <v>9821</v>
      </c>
      <c r="Q1733">
        <v>1</v>
      </c>
      <c r="R1733" t="s">
        <v>5710</v>
      </c>
      <c r="S1733" t="s">
        <v>7130</v>
      </c>
      <c r="U1733" t="s">
        <v>6521</v>
      </c>
      <c r="V1733" t="s">
        <v>6532</v>
      </c>
      <c r="W1733" t="s">
        <v>7131</v>
      </c>
      <c r="X1733" t="s">
        <v>5951</v>
      </c>
      <c r="Y1733" t="s">
        <v>7132</v>
      </c>
      <c r="Z1733" t="s">
        <v>7133</v>
      </c>
      <c r="AA1733" t="s">
        <v>7134</v>
      </c>
      <c r="AB1733" t="s">
        <v>6272</v>
      </c>
      <c r="AC1733" t="s">
        <v>4345</v>
      </c>
      <c r="AE1733" t="s">
        <v>3394</v>
      </c>
      <c r="AK1733" t="s">
        <v>3394</v>
      </c>
      <c r="AM1733" t="s">
        <v>3394</v>
      </c>
      <c r="AN1733" t="s">
        <v>3394</v>
      </c>
      <c r="AO1733" t="s">
        <v>3394</v>
      </c>
      <c r="AP1733" t="s">
        <v>3394</v>
      </c>
      <c r="AQ1733" t="s">
        <v>3394</v>
      </c>
      <c r="AR1733" t="s">
        <v>3394</v>
      </c>
      <c r="AS1733" t="s">
        <v>3394</v>
      </c>
      <c r="AT1733" t="s">
        <v>3394</v>
      </c>
      <c r="AU1733" t="s">
        <v>3394</v>
      </c>
      <c r="AV1733" t="s">
        <v>3394</v>
      </c>
      <c r="AW1733" t="s">
        <v>3394</v>
      </c>
      <c r="AX1733" t="s">
        <v>3394</v>
      </c>
      <c r="AZ1733" t="s">
        <v>3394</v>
      </c>
    </row>
    <row r="1734" spans="1:52" x14ac:dyDescent="0.3">
      <c r="A1734" s="1" t="s">
        <v>1764</v>
      </c>
      <c r="B1734" t="s">
        <v>1765</v>
      </c>
      <c r="C1734" t="s">
        <v>370</v>
      </c>
      <c r="D1734" t="s">
        <v>5901</v>
      </c>
      <c r="E1734" t="s">
        <v>1766</v>
      </c>
      <c r="F1734" t="s">
        <v>3393</v>
      </c>
      <c r="G1734" t="s">
        <v>3393</v>
      </c>
      <c r="H1734" t="s">
        <v>3393</v>
      </c>
      <c r="I1734" t="s">
        <v>4619</v>
      </c>
      <c r="J1734" t="s">
        <v>3395</v>
      </c>
      <c r="K1734" t="s">
        <v>4342</v>
      </c>
      <c r="L1734" t="s">
        <v>3396</v>
      </c>
      <c r="M1734" t="s">
        <v>11381</v>
      </c>
      <c r="N1734" t="s">
        <v>11498</v>
      </c>
      <c r="O1734" t="s">
        <v>9836</v>
      </c>
      <c r="P1734" t="s">
        <v>9821</v>
      </c>
      <c r="Q1734">
        <v>6</v>
      </c>
      <c r="R1734" t="s">
        <v>6676</v>
      </c>
      <c r="S1734" t="s">
        <v>9972</v>
      </c>
      <c r="U1734" t="s">
        <v>6677</v>
      </c>
      <c r="V1734" t="s">
        <v>6678</v>
      </c>
      <c r="W1734" t="s">
        <v>5951</v>
      </c>
      <c r="X1734" t="s">
        <v>5951</v>
      </c>
      <c r="Y1734" t="s">
        <v>6679</v>
      </c>
      <c r="Z1734" t="s">
        <v>6680</v>
      </c>
      <c r="AA1734" t="s">
        <v>6282</v>
      </c>
      <c r="AB1734" t="s">
        <v>5951</v>
      </c>
      <c r="AC1734" t="s">
        <v>4345</v>
      </c>
      <c r="AE1734" t="s">
        <v>3394</v>
      </c>
      <c r="AJ1734" t="s">
        <v>5731</v>
      </c>
      <c r="AK1734" t="s">
        <v>3394</v>
      </c>
      <c r="AL1734" t="s">
        <v>3394</v>
      </c>
      <c r="AM1734" t="s">
        <v>3394</v>
      </c>
      <c r="AN1734" t="s">
        <v>3394</v>
      </c>
      <c r="AO1734" t="s">
        <v>3394</v>
      </c>
      <c r="AP1734" t="s">
        <v>3394</v>
      </c>
      <c r="AQ1734" t="s">
        <v>3394</v>
      </c>
      <c r="AR1734" t="s">
        <v>3394</v>
      </c>
      <c r="AS1734" t="s">
        <v>3394</v>
      </c>
      <c r="AT1734" t="s">
        <v>3394</v>
      </c>
      <c r="AU1734" t="s">
        <v>3394</v>
      </c>
      <c r="AV1734" t="s">
        <v>3394</v>
      </c>
      <c r="AW1734" t="s">
        <v>3394</v>
      </c>
      <c r="AX1734" t="s">
        <v>3394</v>
      </c>
      <c r="AZ1734" t="s">
        <v>3394</v>
      </c>
    </row>
    <row r="1735" spans="1:52" x14ac:dyDescent="0.3">
      <c r="A1735" s="1" t="s">
        <v>1767</v>
      </c>
      <c r="B1735" t="s">
        <v>1768</v>
      </c>
      <c r="C1735" t="s">
        <v>370</v>
      </c>
      <c r="D1735" t="s">
        <v>5901</v>
      </c>
      <c r="E1735" t="s">
        <v>1769</v>
      </c>
      <c r="F1735" t="s">
        <v>3393</v>
      </c>
      <c r="G1735" t="s">
        <v>3393</v>
      </c>
      <c r="H1735" t="s">
        <v>3393</v>
      </c>
      <c r="I1735" t="s">
        <v>11499</v>
      </c>
      <c r="J1735" t="s">
        <v>3395</v>
      </c>
      <c r="K1735" t="s">
        <v>4342</v>
      </c>
      <c r="L1735" t="s">
        <v>3396</v>
      </c>
      <c r="M1735" t="s">
        <v>11381</v>
      </c>
      <c r="N1735" t="s">
        <v>11498</v>
      </c>
      <c r="O1735" t="s">
        <v>9836</v>
      </c>
      <c r="P1735" t="s">
        <v>9821</v>
      </c>
      <c r="Q1735">
        <v>6</v>
      </c>
      <c r="R1735" t="s">
        <v>6676</v>
      </c>
      <c r="S1735" t="s">
        <v>9973</v>
      </c>
      <c r="U1735" t="s">
        <v>6677</v>
      </c>
      <c r="V1735" t="s">
        <v>6678</v>
      </c>
      <c r="W1735" t="s">
        <v>5951</v>
      </c>
      <c r="X1735" t="s">
        <v>5951</v>
      </c>
      <c r="Y1735" t="s">
        <v>6679</v>
      </c>
      <c r="Z1735" t="s">
        <v>6680</v>
      </c>
      <c r="AA1735" t="s">
        <v>6282</v>
      </c>
      <c r="AB1735" t="s">
        <v>5951</v>
      </c>
      <c r="AC1735" t="s">
        <v>4345</v>
      </c>
      <c r="AE1735" t="s">
        <v>3394</v>
      </c>
      <c r="AJ1735" t="s">
        <v>5731</v>
      </c>
      <c r="AK1735" t="s">
        <v>3394</v>
      </c>
      <c r="AL1735" t="s">
        <v>3394</v>
      </c>
      <c r="AM1735" t="s">
        <v>3394</v>
      </c>
      <c r="AN1735" t="s">
        <v>3394</v>
      </c>
      <c r="AO1735" t="s">
        <v>3394</v>
      </c>
      <c r="AP1735" t="s">
        <v>3394</v>
      </c>
      <c r="AQ1735" t="s">
        <v>3394</v>
      </c>
      <c r="AR1735" t="s">
        <v>3394</v>
      </c>
      <c r="AS1735" t="s">
        <v>3394</v>
      </c>
      <c r="AT1735" t="s">
        <v>3394</v>
      </c>
      <c r="AU1735" t="s">
        <v>3394</v>
      </c>
      <c r="AV1735" t="s">
        <v>3394</v>
      </c>
      <c r="AW1735" t="s">
        <v>3394</v>
      </c>
      <c r="AX1735" t="s">
        <v>3394</v>
      </c>
      <c r="AZ1735" t="s">
        <v>3394</v>
      </c>
    </row>
    <row r="1736" spans="1:52" x14ac:dyDescent="0.3">
      <c r="A1736" s="1" t="s">
        <v>1770</v>
      </c>
      <c r="B1736" t="s">
        <v>1771</v>
      </c>
      <c r="C1736" t="s">
        <v>370</v>
      </c>
      <c r="D1736" t="s">
        <v>5901</v>
      </c>
      <c r="E1736" t="s">
        <v>1772</v>
      </c>
      <c r="F1736" t="s">
        <v>3393</v>
      </c>
      <c r="G1736" t="s">
        <v>3393</v>
      </c>
      <c r="H1736" t="s">
        <v>3393</v>
      </c>
      <c r="I1736" t="s">
        <v>4619</v>
      </c>
      <c r="J1736" t="s">
        <v>3395</v>
      </c>
      <c r="K1736" t="s">
        <v>4342</v>
      </c>
      <c r="L1736" t="s">
        <v>3396</v>
      </c>
      <c r="M1736" t="s">
        <v>11381</v>
      </c>
      <c r="N1736" t="s">
        <v>11498</v>
      </c>
      <c r="O1736" t="s">
        <v>9836</v>
      </c>
      <c r="P1736" t="s">
        <v>9821</v>
      </c>
      <c r="Q1736">
        <v>6</v>
      </c>
      <c r="R1736" t="s">
        <v>6676</v>
      </c>
      <c r="S1736" t="s">
        <v>6681</v>
      </c>
      <c r="U1736" t="s">
        <v>6677</v>
      </c>
      <c r="V1736" t="s">
        <v>6678</v>
      </c>
      <c r="W1736" t="s">
        <v>5951</v>
      </c>
      <c r="X1736" t="s">
        <v>5951</v>
      </c>
      <c r="Y1736" t="s">
        <v>6679</v>
      </c>
      <c r="Z1736" t="s">
        <v>6680</v>
      </c>
      <c r="AA1736" t="s">
        <v>6282</v>
      </c>
      <c r="AB1736" t="s">
        <v>5951</v>
      </c>
      <c r="AC1736" t="s">
        <v>4345</v>
      </c>
      <c r="AE1736" t="s">
        <v>3394</v>
      </c>
      <c r="AJ1736" t="s">
        <v>5731</v>
      </c>
      <c r="AK1736" t="s">
        <v>3394</v>
      </c>
      <c r="AL1736" t="s">
        <v>3394</v>
      </c>
      <c r="AM1736" t="s">
        <v>3394</v>
      </c>
      <c r="AN1736" t="s">
        <v>3394</v>
      </c>
      <c r="AO1736" t="s">
        <v>3394</v>
      </c>
      <c r="AP1736" t="s">
        <v>3394</v>
      </c>
      <c r="AQ1736" t="s">
        <v>3394</v>
      </c>
      <c r="AR1736" t="s">
        <v>3394</v>
      </c>
      <c r="AS1736" t="s">
        <v>3394</v>
      </c>
      <c r="AT1736" t="s">
        <v>3394</v>
      </c>
      <c r="AU1736" t="s">
        <v>3394</v>
      </c>
      <c r="AV1736" t="s">
        <v>3394</v>
      </c>
      <c r="AW1736" t="s">
        <v>3394</v>
      </c>
      <c r="AX1736" t="s">
        <v>3394</v>
      </c>
      <c r="AZ1736" t="s">
        <v>3394</v>
      </c>
    </row>
    <row r="1737" spans="1:52" x14ac:dyDescent="0.3">
      <c r="A1737" s="1" t="s">
        <v>1776</v>
      </c>
      <c r="B1737" t="s">
        <v>1777</v>
      </c>
      <c r="C1737" t="s">
        <v>205</v>
      </c>
      <c r="D1737" t="s">
        <v>55</v>
      </c>
      <c r="E1737" t="s">
        <v>1778</v>
      </c>
      <c r="F1737" t="s">
        <v>3393</v>
      </c>
      <c r="G1737" t="s">
        <v>3394</v>
      </c>
      <c r="H1737" t="s">
        <v>3393</v>
      </c>
      <c r="I1737" t="s">
        <v>7135</v>
      </c>
      <c r="J1737" t="s">
        <v>3395</v>
      </c>
      <c r="K1737" t="s">
        <v>3394</v>
      </c>
      <c r="L1737" t="s">
        <v>3396</v>
      </c>
      <c r="M1737" t="s">
        <v>54</v>
      </c>
      <c r="N1737" t="s">
        <v>55</v>
      </c>
      <c r="O1737" t="s">
        <v>9836</v>
      </c>
      <c r="P1737" t="s">
        <v>9821</v>
      </c>
      <c r="Q1737">
        <v>1</v>
      </c>
      <c r="R1737" t="s">
        <v>5735</v>
      </c>
      <c r="S1737" t="s">
        <v>6066</v>
      </c>
      <c r="U1737" t="s">
        <v>6067</v>
      </c>
      <c r="V1737" t="s">
        <v>6068</v>
      </c>
      <c r="W1737" t="s">
        <v>6069</v>
      </c>
      <c r="X1737" t="s">
        <v>6070</v>
      </c>
      <c r="Y1737" t="s">
        <v>6071</v>
      </c>
      <c r="Z1737" t="s">
        <v>6072</v>
      </c>
      <c r="AA1737" t="s">
        <v>6073</v>
      </c>
      <c r="AB1737" t="s">
        <v>5951</v>
      </c>
      <c r="AC1737" t="s">
        <v>4345</v>
      </c>
      <c r="AE1737" t="s">
        <v>3394</v>
      </c>
      <c r="AK1737" t="s">
        <v>3394</v>
      </c>
      <c r="AL1737" t="s">
        <v>3394</v>
      </c>
      <c r="AM1737" t="s">
        <v>4195</v>
      </c>
      <c r="AN1737" t="s">
        <v>3394</v>
      </c>
      <c r="AO1737" t="s">
        <v>3394</v>
      </c>
      <c r="AP1737" t="s">
        <v>3394</v>
      </c>
      <c r="AQ1737" t="s">
        <v>3394</v>
      </c>
      <c r="AR1737" t="s">
        <v>4195</v>
      </c>
      <c r="AS1737" t="s">
        <v>3394</v>
      </c>
      <c r="AT1737" t="s">
        <v>3394</v>
      </c>
      <c r="AU1737" t="s">
        <v>3394</v>
      </c>
      <c r="AV1737" t="s">
        <v>3394</v>
      </c>
      <c r="AW1737" t="s">
        <v>3394</v>
      </c>
      <c r="AX1737" t="s">
        <v>3394</v>
      </c>
      <c r="AZ1737" t="s">
        <v>3394</v>
      </c>
    </row>
    <row r="1738" spans="1:52" x14ac:dyDescent="0.3">
      <c r="A1738" s="1" t="s">
        <v>1782</v>
      </c>
      <c r="B1738" t="s">
        <v>1783</v>
      </c>
      <c r="C1738" t="s">
        <v>763</v>
      </c>
      <c r="D1738" t="s">
        <v>71</v>
      </c>
      <c r="E1738" t="s">
        <v>1784</v>
      </c>
      <c r="F1738" t="s">
        <v>3393</v>
      </c>
      <c r="G1738" t="s">
        <v>3393</v>
      </c>
      <c r="H1738" t="s">
        <v>3393</v>
      </c>
      <c r="I1738" t="s">
        <v>11500</v>
      </c>
      <c r="J1738" t="s">
        <v>3395</v>
      </c>
      <c r="K1738" t="s">
        <v>4342</v>
      </c>
      <c r="L1738" t="s">
        <v>3396</v>
      </c>
      <c r="M1738" t="s">
        <v>11381</v>
      </c>
      <c r="N1738" t="s">
        <v>11501</v>
      </c>
      <c r="O1738" t="s">
        <v>9836</v>
      </c>
      <c r="P1738" t="s">
        <v>9821</v>
      </c>
      <c r="Q1738">
        <v>12</v>
      </c>
      <c r="R1738" t="s">
        <v>5657</v>
      </c>
      <c r="S1738" t="s">
        <v>6682</v>
      </c>
      <c r="U1738" t="s">
        <v>6683</v>
      </c>
      <c r="V1738" t="s">
        <v>6684</v>
      </c>
      <c r="W1738" t="s">
        <v>6685</v>
      </c>
      <c r="X1738" t="s">
        <v>6686</v>
      </c>
      <c r="Y1738" t="s">
        <v>6687</v>
      </c>
      <c r="Z1738" t="s">
        <v>6688</v>
      </c>
      <c r="AA1738" t="s">
        <v>6176</v>
      </c>
      <c r="AB1738" t="s">
        <v>6689</v>
      </c>
      <c r="AC1738" t="s">
        <v>4345</v>
      </c>
      <c r="AE1738" t="s">
        <v>3394</v>
      </c>
      <c r="AJ1738" t="s">
        <v>6690</v>
      </c>
      <c r="AK1738" t="s">
        <v>3394</v>
      </c>
      <c r="AL1738" t="s">
        <v>3394</v>
      </c>
      <c r="AM1738" t="s">
        <v>3394</v>
      </c>
      <c r="AN1738" t="s">
        <v>3394</v>
      </c>
      <c r="AO1738" t="s">
        <v>3394</v>
      </c>
      <c r="AP1738" t="s">
        <v>3394</v>
      </c>
      <c r="AQ1738" t="s">
        <v>3394</v>
      </c>
      <c r="AR1738" t="s">
        <v>3394</v>
      </c>
      <c r="AS1738" t="s">
        <v>3394</v>
      </c>
      <c r="AT1738" t="s">
        <v>3394</v>
      </c>
      <c r="AU1738" t="s">
        <v>3394</v>
      </c>
      <c r="AV1738" t="s">
        <v>3394</v>
      </c>
      <c r="AW1738" t="s">
        <v>3394</v>
      </c>
      <c r="AX1738" t="s">
        <v>3394</v>
      </c>
      <c r="AZ1738" t="s">
        <v>3394</v>
      </c>
    </row>
    <row r="1739" spans="1:52" x14ac:dyDescent="0.3">
      <c r="A1739" s="1" t="s">
        <v>1791</v>
      </c>
      <c r="B1739" t="s">
        <v>1792</v>
      </c>
      <c r="C1739" t="s">
        <v>4983</v>
      </c>
      <c r="D1739" t="s">
        <v>62</v>
      </c>
      <c r="E1739" t="s">
        <v>1793</v>
      </c>
      <c r="F1739" t="s">
        <v>3393</v>
      </c>
      <c r="G1739" t="s">
        <v>3393</v>
      </c>
      <c r="H1739" t="s">
        <v>3393</v>
      </c>
      <c r="I1739" t="s">
        <v>7136</v>
      </c>
      <c r="J1739" t="s">
        <v>3395</v>
      </c>
      <c r="K1739" t="s">
        <v>3394</v>
      </c>
      <c r="L1739" t="s">
        <v>3396</v>
      </c>
      <c r="M1739" t="s">
        <v>56</v>
      </c>
      <c r="N1739" t="s">
        <v>62</v>
      </c>
      <c r="O1739" t="s">
        <v>9820</v>
      </c>
      <c r="P1739" t="s">
        <v>9821</v>
      </c>
      <c r="Q1739">
        <v>1</v>
      </c>
      <c r="R1739" t="s">
        <v>5629</v>
      </c>
      <c r="S1739" t="s">
        <v>6029</v>
      </c>
      <c r="U1739" t="s">
        <v>6030</v>
      </c>
      <c r="V1739" t="s">
        <v>6004</v>
      </c>
      <c r="W1739" t="s">
        <v>6459</v>
      </c>
      <c r="X1739" t="s">
        <v>6450</v>
      </c>
      <c r="Y1739" t="s">
        <v>6148</v>
      </c>
      <c r="Z1739" t="s">
        <v>6594</v>
      </c>
      <c r="AA1739" t="s">
        <v>6307</v>
      </c>
      <c r="AB1739" t="s">
        <v>5951</v>
      </c>
      <c r="AC1739" t="s">
        <v>4345</v>
      </c>
      <c r="AE1739" t="s">
        <v>3394</v>
      </c>
      <c r="AJ1739" t="s">
        <v>4484</v>
      </c>
      <c r="AK1739" t="s">
        <v>3394</v>
      </c>
      <c r="AL1739" t="s">
        <v>3394</v>
      </c>
      <c r="AM1739" t="s">
        <v>3394</v>
      </c>
      <c r="AN1739" t="s">
        <v>3394</v>
      </c>
      <c r="AO1739" t="s">
        <v>3394</v>
      </c>
      <c r="AP1739" t="s">
        <v>3394</v>
      </c>
      <c r="AQ1739" t="s">
        <v>3394</v>
      </c>
      <c r="AR1739" t="s">
        <v>3394</v>
      </c>
      <c r="AS1739" t="s">
        <v>3394</v>
      </c>
      <c r="AT1739" t="s">
        <v>3394</v>
      </c>
      <c r="AU1739" t="s">
        <v>3394</v>
      </c>
      <c r="AV1739" t="s">
        <v>3394</v>
      </c>
      <c r="AW1739" t="s">
        <v>3394</v>
      </c>
      <c r="AX1739" t="s">
        <v>3394</v>
      </c>
      <c r="AZ1739" t="s">
        <v>3394</v>
      </c>
    </row>
    <row r="1740" spans="1:52" x14ac:dyDescent="0.3">
      <c r="A1740" s="1" t="s">
        <v>1794</v>
      </c>
      <c r="B1740" t="s">
        <v>1795</v>
      </c>
      <c r="C1740" t="s">
        <v>4983</v>
      </c>
      <c r="D1740" t="s">
        <v>62</v>
      </c>
      <c r="E1740" t="s">
        <v>1796</v>
      </c>
      <c r="F1740" t="s">
        <v>3393</v>
      </c>
      <c r="G1740" t="s">
        <v>3393</v>
      </c>
      <c r="H1740" t="s">
        <v>3393</v>
      </c>
      <c r="I1740" t="s">
        <v>7137</v>
      </c>
      <c r="J1740" t="s">
        <v>3395</v>
      </c>
      <c r="K1740" t="s">
        <v>3394</v>
      </c>
      <c r="L1740" t="s">
        <v>3396</v>
      </c>
      <c r="M1740" t="s">
        <v>56</v>
      </c>
      <c r="N1740" t="s">
        <v>62</v>
      </c>
      <c r="O1740" t="s">
        <v>9820</v>
      </c>
      <c r="P1740" t="s">
        <v>9821</v>
      </c>
      <c r="Q1740">
        <v>1</v>
      </c>
      <c r="R1740" t="s">
        <v>5787</v>
      </c>
      <c r="S1740" t="s">
        <v>6029</v>
      </c>
      <c r="U1740" t="s">
        <v>6030</v>
      </c>
      <c r="V1740" t="s">
        <v>6004</v>
      </c>
      <c r="W1740" t="s">
        <v>6459</v>
      </c>
      <c r="X1740" t="s">
        <v>6450</v>
      </c>
      <c r="Y1740" t="s">
        <v>6148</v>
      </c>
      <c r="Z1740" t="s">
        <v>6594</v>
      </c>
      <c r="AA1740" t="s">
        <v>6307</v>
      </c>
      <c r="AB1740" t="s">
        <v>5951</v>
      </c>
      <c r="AC1740" t="s">
        <v>4345</v>
      </c>
      <c r="AE1740" t="s">
        <v>3394</v>
      </c>
      <c r="AJ1740" t="s">
        <v>4484</v>
      </c>
      <c r="AK1740" t="s">
        <v>3394</v>
      </c>
      <c r="AL1740" t="s">
        <v>3394</v>
      </c>
      <c r="AM1740" t="s">
        <v>3394</v>
      </c>
      <c r="AN1740" t="s">
        <v>3394</v>
      </c>
      <c r="AO1740" t="s">
        <v>3394</v>
      </c>
      <c r="AP1740" t="s">
        <v>3394</v>
      </c>
      <c r="AQ1740" t="s">
        <v>3394</v>
      </c>
      <c r="AR1740" t="s">
        <v>3394</v>
      </c>
      <c r="AS1740" t="s">
        <v>3394</v>
      </c>
      <c r="AT1740" t="s">
        <v>3394</v>
      </c>
      <c r="AU1740" t="s">
        <v>3394</v>
      </c>
      <c r="AV1740" t="s">
        <v>3394</v>
      </c>
      <c r="AW1740" t="s">
        <v>3394</v>
      </c>
      <c r="AX1740" t="s">
        <v>3394</v>
      </c>
      <c r="AZ1740" t="s">
        <v>3394</v>
      </c>
    </row>
    <row r="1741" spans="1:52" x14ac:dyDescent="0.3">
      <c r="A1741" s="1" t="s">
        <v>1809</v>
      </c>
      <c r="B1741" t="s">
        <v>1810</v>
      </c>
      <c r="C1741" t="s">
        <v>4310</v>
      </c>
      <c r="D1741" t="s">
        <v>4311</v>
      </c>
      <c r="E1741" t="s">
        <v>1811</v>
      </c>
      <c r="F1741" t="s">
        <v>3394</v>
      </c>
      <c r="G1741" t="s">
        <v>3393</v>
      </c>
      <c r="H1741" t="s">
        <v>3393</v>
      </c>
      <c r="I1741" t="s">
        <v>7138</v>
      </c>
      <c r="J1741" t="s">
        <v>3395</v>
      </c>
      <c r="K1741" t="s">
        <v>3394</v>
      </c>
      <c r="L1741" t="s">
        <v>3396</v>
      </c>
      <c r="M1741" t="s">
        <v>9820</v>
      </c>
      <c r="N1741" t="s">
        <v>9820</v>
      </c>
      <c r="O1741" t="s">
        <v>9820</v>
      </c>
      <c r="P1741" t="s">
        <v>9821</v>
      </c>
      <c r="Q1741">
        <v>1</v>
      </c>
      <c r="R1741" t="s">
        <v>5710</v>
      </c>
      <c r="S1741" t="s">
        <v>7139</v>
      </c>
      <c r="U1741" t="s">
        <v>6671</v>
      </c>
      <c r="V1741" t="s">
        <v>6672</v>
      </c>
      <c r="W1741" t="s">
        <v>6450</v>
      </c>
      <c r="X1741" t="s">
        <v>5951</v>
      </c>
      <c r="Y1741" t="s">
        <v>6674</v>
      </c>
      <c r="Z1741" t="s">
        <v>6675</v>
      </c>
      <c r="AA1741" t="s">
        <v>6673</v>
      </c>
      <c r="AB1741" t="s">
        <v>5951</v>
      </c>
      <c r="AC1741" t="s">
        <v>4345</v>
      </c>
      <c r="AE1741" t="s">
        <v>3394</v>
      </c>
      <c r="AK1741" t="s">
        <v>3394</v>
      </c>
      <c r="AL1741" t="s">
        <v>3394</v>
      </c>
      <c r="AM1741" t="s">
        <v>3394</v>
      </c>
      <c r="AN1741" t="s">
        <v>3394</v>
      </c>
      <c r="AO1741" t="s">
        <v>3394</v>
      </c>
      <c r="AP1741" t="s">
        <v>3394</v>
      </c>
      <c r="AQ1741" t="s">
        <v>3394</v>
      </c>
      <c r="AR1741" t="s">
        <v>3394</v>
      </c>
      <c r="AS1741" t="s">
        <v>3394</v>
      </c>
      <c r="AT1741" t="s">
        <v>3394</v>
      </c>
      <c r="AU1741" t="s">
        <v>3394</v>
      </c>
      <c r="AV1741" t="s">
        <v>3394</v>
      </c>
      <c r="AW1741" t="s">
        <v>3394</v>
      </c>
      <c r="AX1741" t="s">
        <v>3394</v>
      </c>
      <c r="AZ1741" t="s">
        <v>3394</v>
      </c>
    </row>
    <row r="1742" spans="1:52" x14ac:dyDescent="0.3">
      <c r="A1742" s="1" t="s">
        <v>1815</v>
      </c>
      <c r="B1742" t="s">
        <v>1816</v>
      </c>
      <c r="C1742" t="s">
        <v>220</v>
      </c>
      <c r="D1742" t="s">
        <v>59</v>
      </c>
      <c r="E1742" t="s">
        <v>1817</v>
      </c>
      <c r="F1742" t="s">
        <v>3393</v>
      </c>
      <c r="G1742" t="s">
        <v>3393</v>
      </c>
      <c r="H1742" t="s">
        <v>3393</v>
      </c>
      <c r="I1742" t="s">
        <v>12068</v>
      </c>
      <c r="J1742" t="s">
        <v>3395</v>
      </c>
      <c r="K1742" t="s">
        <v>4342</v>
      </c>
      <c r="L1742" t="s">
        <v>3396</v>
      </c>
      <c r="M1742" t="s">
        <v>11367</v>
      </c>
      <c r="N1742" t="s">
        <v>11437</v>
      </c>
      <c r="O1742" t="s">
        <v>9836</v>
      </c>
      <c r="P1742" t="s">
        <v>9821</v>
      </c>
      <c r="Q1742">
        <v>50</v>
      </c>
      <c r="R1742" t="s">
        <v>5829</v>
      </c>
      <c r="S1742" t="s">
        <v>6691</v>
      </c>
      <c r="U1742" t="s">
        <v>6692</v>
      </c>
      <c r="V1742" t="s">
        <v>6330</v>
      </c>
      <c r="W1742" t="s">
        <v>6693</v>
      </c>
      <c r="X1742" t="s">
        <v>6694</v>
      </c>
      <c r="Y1742" t="s">
        <v>6361</v>
      </c>
      <c r="Z1742" t="s">
        <v>6237</v>
      </c>
      <c r="AA1742" t="s">
        <v>6695</v>
      </c>
      <c r="AB1742" t="s">
        <v>6316</v>
      </c>
      <c r="AC1742" t="s">
        <v>4345</v>
      </c>
      <c r="AE1742" t="s">
        <v>3394</v>
      </c>
      <c r="AJ1742" t="s">
        <v>6696</v>
      </c>
      <c r="AK1742" t="s">
        <v>3394</v>
      </c>
      <c r="AL1742" t="s">
        <v>3394</v>
      </c>
      <c r="AM1742" t="s">
        <v>4195</v>
      </c>
      <c r="AN1742" t="s">
        <v>3394</v>
      </c>
      <c r="AO1742" t="s">
        <v>4195</v>
      </c>
      <c r="AP1742" t="s">
        <v>3394</v>
      </c>
      <c r="AQ1742" t="s">
        <v>4195</v>
      </c>
      <c r="AR1742" t="s">
        <v>4195</v>
      </c>
      <c r="AS1742" t="s">
        <v>3394</v>
      </c>
      <c r="AT1742" t="s">
        <v>3394</v>
      </c>
      <c r="AU1742" t="s">
        <v>3394</v>
      </c>
      <c r="AV1742" t="s">
        <v>3394</v>
      </c>
      <c r="AW1742" t="s">
        <v>3394</v>
      </c>
      <c r="AX1742" t="s">
        <v>3394</v>
      </c>
      <c r="AZ1742" t="s">
        <v>3394</v>
      </c>
    </row>
    <row r="1743" spans="1:52" x14ac:dyDescent="0.3">
      <c r="A1743" s="1" t="s">
        <v>1830</v>
      </c>
      <c r="B1743" t="s">
        <v>1831</v>
      </c>
      <c r="C1743" t="s">
        <v>719</v>
      </c>
      <c r="D1743" t="s">
        <v>68</v>
      </c>
      <c r="E1743" t="s">
        <v>1832</v>
      </c>
      <c r="F1743" t="s">
        <v>3393</v>
      </c>
      <c r="G1743" t="s">
        <v>3393</v>
      </c>
      <c r="H1743" t="s">
        <v>3393</v>
      </c>
      <c r="I1743" t="s">
        <v>6697</v>
      </c>
      <c r="J1743" t="s">
        <v>3395</v>
      </c>
      <c r="K1743" t="s">
        <v>4342</v>
      </c>
      <c r="L1743" t="s">
        <v>3396</v>
      </c>
      <c r="M1743" t="s">
        <v>11381</v>
      </c>
      <c r="N1743" t="s">
        <v>11387</v>
      </c>
      <c r="O1743" t="s">
        <v>9836</v>
      </c>
      <c r="P1743" t="s">
        <v>9821</v>
      </c>
      <c r="Q1743">
        <v>12</v>
      </c>
      <c r="R1743" t="s">
        <v>5671</v>
      </c>
      <c r="S1743" t="s">
        <v>6698</v>
      </c>
      <c r="U1743" t="s">
        <v>6699</v>
      </c>
      <c r="V1743" t="s">
        <v>6700</v>
      </c>
      <c r="W1743" t="s">
        <v>6701</v>
      </c>
      <c r="X1743" t="s">
        <v>5966</v>
      </c>
      <c r="Y1743" t="s">
        <v>6702</v>
      </c>
      <c r="Z1743" t="s">
        <v>6703</v>
      </c>
      <c r="AA1743" t="s">
        <v>6704</v>
      </c>
      <c r="AB1743" t="s">
        <v>6180</v>
      </c>
      <c r="AC1743" t="s">
        <v>4345</v>
      </c>
      <c r="AE1743" t="s">
        <v>3394</v>
      </c>
      <c r="AJ1743" t="s">
        <v>6690</v>
      </c>
      <c r="AK1743" t="s">
        <v>3394</v>
      </c>
      <c r="AL1743" t="s">
        <v>3394</v>
      </c>
      <c r="AM1743" t="s">
        <v>3394</v>
      </c>
      <c r="AN1743" t="s">
        <v>3394</v>
      </c>
      <c r="AO1743" t="s">
        <v>3394</v>
      </c>
      <c r="AP1743" t="s">
        <v>3394</v>
      </c>
      <c r="AQ1743" t="s">
        <v>3394</v>
      </c>
      <c r="AR1743" t="s">
        <v>3394</v>
      </c>
      <c r="AS1743" t="s">
        <v>3394</v>
      </c>
      <c r="AT1743" t="s">
        <v>3394</v>
      </c>
      <c r="AU1743" t="s">
        <v>3394</v>
      </c>
      <c r="AV1743" t="s">
        <v>3394</v>
      </c>
      <c r="AW1743" t="s">
        <v>3394</v>
      </c>
      <c r="AX1743" t="s">
        <v>3394</v>
      </c>
      <c r="AZ1743" t="s">
        <v>3394</v>
      </c>
    </row>
    <row r="1744" spans="1:52" x14ac:dyDescent="0.3">
      <c r="A1744" s="1" t="s">
        <v>1846</v>
      </c>
      <c r="B1744" t="s">
        <v>1847</v>
      </c>
      <c r="C1744" t="s">
        <v>380</v>
      </c>
      <c r="D1744" t="s">
        <v>4528</v>
      </c>
      <c r="E1744" t="s">
        <v>1848</v>
      </c>
      <c r="F1744" t="s">
        <v>3393</v>
      </c>
      <c r="G1744" t="s">
        <v>3393</v>
      </c>
      <c r="H1744" t="s">
        <v>3393</v>
      </c>
      <c r="I1744" t="s">
        <v>6705</v>
      </c>
      <c r="J1744" t="s">
        <v>3395</v>
      </c>
      <c r="K1744" t="s">
        <v>3394</v>
      </c>
      <c r="L1744" t="s">
        <v>3396</v>
      </c>
      <c r="M1744" t="s">
        <v>64</v>
      </c>
      <c r="N1744" t="s">
        <v>4528</v>
      </c>
      <c r="O1744" t="s">
        <v>9820</v>
      </c>
      <c r="P1744" t="s">
        <v>9821</v>
      </c>
      <c r="Q1744">
        <v>40</v>
      </c>
      <c r="R1744" t="s">
        <v>5682</v>
      </c>
      <c r="S1744" t="s">
        <v>6706</v>
      </c>
      <c r="U1744" t="s">
        <v>6707</v>
      </c>
      <c r="V1744" t="s">
        <v>6708</v>
      </c>
      <c r="W1744" t="s">
        <v>6440</v>
      </c>
      <c r="X1744" t="s">
        <v>6709</v>
      </c>
      <c r="Y1744" t="s">
        <v>6084</v>
      </c>
      <c r="Z1744" t="s">
        <v>6084</v>
      </c>
      <c r="AA1744" t="s">
        <v>6710</v>
      </c>
      <c r="AB1744" t="s">
        <v>6711</v>
      </c>
      <c r="AC1744" t="s">
        <v>4345</v>
      </c>
      <c r="AE1744" t="s">
        <v>3394</v>
      </c>
      <c r="AJ1744" t="s">
        <v>2615</v>
      </c>
      <c r="AK1744" t="s">
        <v>3394</v>
      </c>
      <c r="AL1744" t="s">
        <v>3394</v>
      </c>
      <c r="AM1744" t="s">
        <v>3394</v>
      </c>
      <c r="AN1744" t="s">
        <v>3394</v>
      </c>
      <c r="AO1744" t="s">
        <v>3394</v>
      </c>
      <c r="AP1744" t="s">
        <v>3394</v>
      </c>
      <c r="AQ1744" t="s">
        <v>3394</v>
      </c>
      <c r="AR1744" t="s">
        <v>3394</v>
      </c>
      <c r="AS1744" t="s">
        <v>3394</v>
      </c>
      <c r="AT1744" t="s">
        <v>3394</v>
      </c>
      <c r="AU1744" t="s">
        <v>3394</v>
      </c>
      <c r="AV1744" t="s">
        <v>3394</v>
      </c>
      <c r="AW1744" t="s">
        <v>3394</v>
      </c>
      <c r="AX1744" t="s">
        <v>3394</v>
      </c>
      <c r="AZ1744" t="s">
        <v>3394</v>
      </c>
    </row>
    <row r="1745" spans="1:52" x14ac:dyDescent="0.3">
      <c r="A1745" s="1" t="s">
        <v>1852</v>
      </c>
      <c r="B1745" t="s">
        <v>1853</v>
      </c>
      <c r="C1745" t="s">
        <v>380</v>
      </c>
      <c r="D1745" t="s">
        <v>4528</v>
      </c>
      <c r="E1745" t="s">
        <v>1854</v>
      </c>
      <c r="F1745" t="s">
        <v>3393</v>
      </c>
      <c r="G1745" t="s">
        <v>3393</v>
      </c>
      <c r="H1745" t="s">
        <v>3393</v>
      </c>
      <c r="I1745" t="s">
        <v>7140</v>
      </c>
      <c r="J1745" t="s">
        <v>3395</v>
      </c>
      <c r="K1745" t="s">
        <v>3394</v>
      </c>
      <c r="L1745" t="s">
        <v>3396</v>
      </c>
      <c r="M1745" t="s">
        <v>64</v>
      </c>
      <c r="N1745" t="s">
        <v>4528</v>
      </c>
      <c r="O1745" t="s">
        <v>9820</v>
      </c>
      <c r="P1745" t="s">
        <v>9821</v>
      </c>
      <c r="Q1745">
        <v>1</v>
      </c>
      <c r="R1745" t="s">
        <v>6797</v>
      </c>
      <c r="S1745" t="s">
        <v>7141</v>
      </c>
      <c r="U1745" t="s">
        <v>6714</v>
      </c>
      <c r="V1745" t="s">
        <v>6715</v>
      </c>
      <c r="W1745" t="s">
        <v>6716</v>
      </c>
      <c r="X1745" t="s">
        <v>6717</v>
      </c>
      <c r="Y1745" t="s">
        <v>6718</v>
      </c>
      <c r="Z1745" t="s">
        <v>6719</v>
      </c>
      <c r="AA1745" t="s">
        <v>5955</v>
      </c>
      <c r="AB1745" t="s">
        <v>6720</v>
      </c>
      <c r="AC1745" t="s">
        <v>4345</v>
      </c>
      <c r="AE1745" t="s">
        <v>3394</v>
      </c>
      <c r="AJ1745" t="s">
        <v>2615</v>
      </c>
      <c r="AK1745" t="s">
        <v>3394</v>
      </c>
      <c r="AL1745" t="s">
        <v>3394</v>
      </c>
      <c r="AM1745" t="s">
        <v>3394</v>
      </c>
      <c r="AN1745" t="s">
        <v>3394</v>
      </c>
      <c r="AO1745" t="s">
        <v>3394</v>
      </c>
      <c r="AP1745" t="s">
        <v>3394</v>
      </c>
      <c r="AQ1745" t="s">
        <v>3394</v>
      </c>
      <c r="AR1745" t="s">
        <v>3394</v>
      </c>
      <c r="AS1745" t="s">
        <v>3394</v>
      </c>
      <c r="AT1745" t="s">
        <v>3394</v>
      </c>
      <c r="AU1745" t="s">
        <v>3394</v>
      </c>
      <c r="AV1745" t="s">
        <v>3394</v>
      </c>
      <c r="AW1745" t="s">
        <v>3394</v>
      </c>
      <c r="AX1745" t="s">
        <v>3394</v>
      </c>
      <c r="AZ1745" t="s">
        <v>3394</v>
      </c>
    </row>
    <row r="1746" spans="1:52" x14ac:dyDescent="0.3">
      <c r="A1746" s="1" t="s">
        <v>1855</v>
      </c>
      <c r="B1746" t="s">
        <v>1856</v>
      </c>
      <c r="C1746" t="s">
        <v>380</v>
      </c>
      <c r="D1746" t="s">
        <v>4528</v>
      </c>
      <c r="E1746" t="s">
        <v>1857</v>
      </c>
      <c r="F1746" t="s">
        <v>3393</v>
      </c>
      <c r="G1746" t="s">
        <v>3393</v>
      </c>
      <c r="H1746" t="s">
        <v>3393</v>
      </c>
      <c r="I1746" t="s">
        <v>6712</v>
      </c>
      <c r="J1746" t="s">
        <v>3395</v>
      </c>
      <c r="K1746" t="s">
        <v>3394</v>
      </c>
      <c r="L1746" t="s">
        <v>3396</v>
      </c>
      <c r="M1746" t="s">
        <v>64</v>
      </c>
      <c r="N1746" t="s">
        <v>4528</v>
      </c>
      <c r="O1746" t="s">
        <v>9820</v>
      </c>
      <c r="P1746" t="s">
        <v>9821</v>
      </c>
      <c r="Q1746">
        <v>40</v>
      </c>
      <c r="R1746" t="s">
        <v>3397</v>
      </c>
      <c r="S1746" t="s">
        <v>6713</v>
      </c>
      <c r="U1746" t="s">
        <v>6714</v>
      </c>
      <c r="V1746" t="s">
        <v>6715</v>
      </c>
      <c r="W1746" t="s">
        <v>6716</v>
      </c>
      <c r="X1746" t="s">
        <v>6717</v>
      </c>
      <c r="Y1746" t="s">
        <v>6718</v>
      </c>
      <c r="Z1746" t="s">
        <v>6719</v>
      </c>
      <c r="AA1746" t="s">
        <v>5955</v>
      </c>
      <c r="AB1746" t="s">
        <v>6720</v>
      </c>
      <c r="AC1746" t="s">
        <v>4345</v>
      </c>
      <c r="AE1746" t="s">
        <v>3394</v>
      </c>
      <c r="AJ1746" t="s">
        <v>2615</v>
      </c>
      <c r="AK1746" t="s">
        <v>3394</v>
      </c>
      <c r="AL1746" t="s">
        <v>3394</v>
      </c>
      <c r="AM1746" t="s">
        <v>3394</v>
      </c>
      <c r="AN1746" t="s">
        <v>3394</v>
      </c>
      <c r="AO1746" t="s">
        <v>3394</v>
      </c>
      <c r="AP1746" t="s">
        <v>3394</v>
      </c>
      <c r="AQ1746" t="s">
        <v>3394</v>
      </c>
      <c r="AR1746" t="s">
        <v>3394</v>
      </c>
      <c r="AS1746" t="s">
        <v>3394</v>
      </c>
      <c r="AT1746" t="s">
        <v>3394</v>
      </c>
      <c r="AU1746" t="s">
        <v>3394</v>
      </c>
      <c r="AV1746" t="s">
        <v>3394</v>
      </c>
      <c r="AW1746" t="s">
        <v>3394</v>
      </c>
      <c r="AX1746" t="s">
        <v>3394</v>
      </c>
      <c r="AZ1746" t="s">
        <v>3394</v>
      </c>
    </row>
    <row r="1747" spans="1:52" x14ac:dyDescent="0.3">
      <c r="A1747" s="1" t="s">
        <v>9699</v>
      </c>
      <c r="B1747" t="s">
        <v>9700</v>
      </c>
      <c r="C1747" t="s">
        <v>690</v>
      </c>
      <c r="D1747" t="s">
        <v>6625</v>
      </c>
      <c r="E1747" t="s">
        <v>9701</v>
      </c>
      <c r="F1747" t="s">
        <v>3393</v>
      </c>
      <c r="G1747" t="s">
        <v>3393</v>
      </c>
      <c r="H1747" t="s">
        <v>3393</v>
      </c>
      <c r="I1747" t="s">
        <v>11502</v>
      </c>
      <c r="J1747" t="s">
        <v>3395</v>
      </c>
      <c r="K1747" t="s">
        <v>4342</v>
      </c>
      <c r="L1747" t="s">
        <v>3396</v>
      </c>
      <c r="M1747" t="s">
        <v>11392</v>
      </c>
      <c r="N1747" t="s">
        <v>11419</v>
      </c>
      <c r="O1747" t="s">
        <v>9836</v>
      </c>
      <c r="P1747" t="s">
        <v>9821</v>
      </c>
      <c r="Q1747">
        <v>30</v>
      </c>
      <c r="R1747" t="s">
        <v>5657</v>
      </c>
      <c r="S1747" t="s">
        <v>9702</v>
      </c>
      <c r="U1747" t="s">
        <v>9703</v>
      </c>
      <c r="V1747" t="s">
        <v>9704</v>
      </c>
      <c r="W1747" t="s">
        <v>6084</v>
      </c>
      <c r="X1747" t="s">
        <v>6084</v>
      </c>
      <c r="Y1747" t="s">
        <v>9705</v>
      </c>
      <c r="Z1747" t="s">
        <v>9706</v>
      </c>
      <c r="AA1747" t="s">
        <v>6282</v>
      </c>
      <c r="AB1747" t="s">
        <v>9707</v>
      </c>
      <c r="AC1747" t="s">
        <v>4345</v>
      </c>
      <c r="AE1747" t="s">
        <v>3394</v>
      </c>
      <c r="AJ1747" t="s">
        <v>2615</v>
      </c>
      <c r="AK1747" t="s">
        <v>3394</v>
      </c>
      <c r="AL1747" t="s">
        <v>3394</v>
      </c>
      <c r="AM1747" t="s">
        <v>3394</v>
      </c>
      <c r="AN1747" t="s">
        <v>3394</v>
      </c>
      <c r="AO1747" t="s">
        <v>3394</v>
      </c>
      <c r="AP1747" t="s">
        <v>3394</v>
      </c>
      <c r="AQ1747" t="s">
        <v>3394</v>
      </c>
      <c r="AR1747" t="s">
        <v>3394</v>
      </c>
      <c r="AS1747" t="s">
        <v>3394</v>
      </c>
      <c r="AT1747" t="s">
        <v>3394</v>
      </c>
      <c r="AU1747" t="s">
        <v>3394</v>
      </c>
      <c r="AV1747" t="s">
        <v>3394</v>
      </c>
      <c r="AW1747" t="s">
        <v>3394</v>
      </c>
      <c r="AX1747" t="s">
        <v>3394</v>
      </c>
      <c r="AZ1747" t="s">
        <v>3394</v>
      </c>
    </row>
    <row r="1748" spans="1:52" x14ac:dyDescent="0.3">
      <c r="A1748" s="1" t="s">
        <v>9708</v>
      </c>
      <c r="B1748" t="s">
        <v>9709</v>
      </c>
      <c r="C1748" t="s">
        <v>690</v>
      </c>
      <c r="D1748" t="s">
        <v>6625</v>
      </c>
      <c r="E1748" t="s">
        <v>9710</v>
      </c>
      <c r="F1748" t="s">
        <v>3393</v>
      </c>
      <c r="G1748" t="s">
        <v>3393</v>
      </c>
      <c r="H1748" t="s">
        <v>3393</v>
      </c>
      <c r="I1748" t="s">
        <v>9711</v>
      </c>
      <c r="J1748" t="s">
        <v>3395</v>
      </c>
      <c r="K1748" t="s">
        <v>4195</v>
      </c>
      <c r="L1748" t="s">
        <v>3396</v>
      </c>
      <c r="M1748" t="s">
        <v>4311</v>
      </c>
      <c r="N1748" t="s">
        <v>6625</v>
      </c>
      <c r="O1748" t="s">
        <v>9820</v>
      </c>
      <c r="P1748" t="s">
        <v>9821</v>
      </c>
      <c r="Q1748">
        <v>20</v>
      </c>
      <c r="R1748" t="s">
        <v>6337</v>
      </c>
      <c r="S1748" t="s">
        <v>9702</v>
      </c>
      <c r="U1748" t="s">
        <v>9703</v>
      </c>
      <c r="V1748" t="s">
        <v>9704</v>
      </c>
      <c r="W1748" t="s">
        <v>6084</v>
      </c>
      <c r="X1748" t="s">
        <v>6084</v>
      </c>
      <c r="Y1748" t="s">
        <v>9705</v>
      </c>
      <c r="Z1748" t="s">
        <v>9706</v>
      </c>
      <c r="AA1748" t="s">
        <v>6282</v>
      </c>
      <c r="AB1748" t="s">
        <v>7289</v>
      </c>
      <c r="AC1748" t="s">
        <v>4345</v>
      </c>
      <c r="AE1748" t="s">
        <v>3394</v>
      </c>
      <c r="AJ1748" t="s">
        <v>2615</v>
      </c>
      <c r="AK1748" t="s">
        <v>3394</v>
      </c>
      <c r="AL1748" t="s">
        <v>3394</v>
      </c>
      <c r="AM1748" t="s">
        <v>3394</v>
      </c>
      <c r="AN1748" t="s">
        <v>3394</v>
      </c>
      <c r="AO1748" t="s">
        <v>3394</v>
      </c>
      <c r="AP1748" t="s">
        <v>3394</v>
      </c>
      <c r="AQ1748" t="s">
        <v>3394</v>
      </c>
      <c r="AR1748" t="s">
        <v>3394</v>
      </c>
      <c r="AS1748" t="s">
        <v>3394</v>
      </c>
      <c r="AT1748" t="s">
        <v>3394</v>
      </c>
      <c r="AU1748" t="s">
        <v>3394</v>
      </c>
      <c r="AV1748" t="s">
        <v>3394</v>
      </c>
      <c r="AW1748" t="s">
        <v>3394</v>
      </c>
      <c r="AX1748" t="s">
        <v>3394</v>
      </c>
      <c r="AZ1748" t="s">
        <v>3394</v>
      </c>
    </row>
    <row r="1749" spans="1:52" x14ac:dyDescent="0.3">
      <c r="A1749" s="1" t="s">
        <v>9712</v>
      </c>
      <c r="B1749" t="s">
        <v>9713</v>
      </c>
      <c r="C1749" t="s">
        <v>690</v>
      </c>
      <c r="D1749" t="s">
        <v>6625</v>
      </c>
      <c r="E1749" t="s">
        <v>9714</v>
      </c>
      <c r="F1749" t="s">
        <v>3393</v>
      </c>
      <c r="G1749" t="s">
        <v>3393</v>
      </c>
      <c r="H1749" t="s">
        <v>3393</v>
      </c>
      <c r="I1749" t="s">
        <v>4821</v>
      </c>
      <c r="J1749" t="s">
        <v>3395</v>
      </c>
      <c r="K1749" t="s">
        <v>4195</v>
      </c>
      <c r="L1749" t="s">
        <v>3396</v>
      </c>
      <c r="M1749" t="s">
        <v>4311</v>
      </c>
      <c r="N1749" t="s">
        <v>6625</v>
      </c>
      <c r="O1749" t="s">
        <v>9820</v>
      </c>
      <c r="P1749" t="s">
        <v>9821</v>
      </c>
      <c r="Q1749">
        <v>40</v>
      </c>
      <c r="R1749" t="s">
        <v>5657</v>
      </c>
      <c r="S1749" t="s">
        <v>9702</v>
      </c>
      <c r="U1749" t="s">
        <v>9703</v>
      </c>
      <c r="V1749" t="s">
        <v>9704</v>
      </c>
      <c r="W1749" t="s">
        <v>6084</v>
      </c>
      <c r="X1749" t="s">
        <v>6084</v>
      </c>
      <c r="Y1749" t="s">
        <v>9705</v>
      </c>
      <c r="Z1749" t="s">
        <v>9706</v>
      </c>
      <c r="AA1749" t="s">
        <v>6282</v>
      </c>
      <c r="AB1749" t="s">
        <v>7289</v>
      </c>
      <c r="AC1749" t="s">
        <v>4345</v>
      </c>
      <c r="AE1749" t="s">
        <v>3394</v>
      </c>
      <c r="AJ1749" t="s">
        <v>2615</v>
      </c>
      <c r="AK1749" t="s">
        <v>3394</v>
      </c>
      <c r="AL1749" t="s">
        <v>3394</v>
      </c>
      <c r="AM1749" t="s">
        <v>3394</v>
      </c>
      <c r="AN1749" t="s">
        <v>3394</v>
      </c>
      <c r="AO1749" t="s">
        <v>3394</v>
      </c>
      <c r="AP1749" t="s">
        <v>3394</v>
      </c>
      <c r="AQ1749" t="s">
        <v>3394</v>
      </c>
      <c r="AR1749" t="s">
        <v>3394</v>
      </c>
      <c r="AS1749" t="s">
        <v>3394</v>
      </c>
      <c r="AT1749" t="s">
        <v>3394</v>
      </c>
      <c r="AU1749" t="s">
        <v>3394</v>
      </c>
      <c r="AV1749" t="s">
        <v>3394</v>
      </c>
      <c r="AW1749" t="s">
        <v>3394</v>
      </c>
      <c r="AX1749" t="s">
        <v>3394</v>
      </c>
      <c r="AZ1749" t="s">
        <v>3394</v>
      </c>
    </row>
    <row r="1750" spans="1:52" x14ac:dyDescent="0.3">
      <c r="A1750" s="1" t="s">
        <v>9715</v>
      </c>
      <c r="B1750" t="s">
        <v>9716</v>
      </c>
      <c r="C1750" t="s">
        <v>690</v>
      </c>
      <c r="D1750" t="s">
        <v>6625</v>
      </c>
      <c r="E1750" t="s">
        <v>9717</v>
      </c>
      <c r="F1750" t="s">
        <v>3393</v>
      </c>
      <c r="G1750" t="s">
        <v>3393</v>
      </c>
      <c r="H1750" t="s">
        <v>3393</v>
      </c>
      <c r="I1750" t="s">
        <v>9711</v>
      </c>
      <c r="J1750" t="s">
        <v>3395</v>
      </c>
      <c r="K1750" t="s">
        <v>4195</v>
      </c>
      <c r="L1750" t="s">
        <v>3396</v>
      </c>
      <c r="M1750" t="s">
        <v>4311</v>
      </c>
      <c r="N1750" t="s">
        <v>6625</v>
      </c>
      <c r="O1750" t="s">
        <v>9820</v>
      </c>
      <c r="P1750" t="s">
        <v>9821</v>
      </c>
      <c r="Q1750">
        <v>20</v>
      </c>
      <c r="R1750" t="s">
        <v>6337</v>
      </c>
      <c r="S1750" t="s">
        <v>9702</v>
      </c>
      <c r="U1750" t="s">
        <v>9703</v>
      </c>
      <c r="V1750" t="s">
        <v>9704</v>
      </c>
      <c r="W1750" t="s">
        <v>6084</v>
      </c>
      <c r="X1750" t="s">
        <v>6084</v>
      </c>
      <c r="Y1750" t="s">
        <v>9705</v>
      </c>
      <c r="Z1750" t="s">
        <v>9706</v>
      </c>
      <c r="AA1750" t="s">
        <v>6282</v>
      </c>
      <c r="AB1750" t="s">
        <v>7289</v>
      </c>
      <c r="AC1750" t="s">
        <v>4345</v>
      </c>
      <c r="AE1750" t="s">
        <v>3394</v>
      </c>
      <c r="AJ1750" t="s">
        <v>2615</v>
      </c>
      <c r="AK1750" t="s">
        <v>3394</v>
      </c>
      <c r="AL1750" t="s">
        <v>3394</v>
      </c>
      <c r="AM1750" t="s">
        <v>3394</v>
      </c>
      <c r="AN1750" t="s">
        <v>3394</v>
      </c>
      <c r="AO1750" t="s">
        <v>3394</v>
      </c>
      <c r="AP1750" t="s">
        <v>3394</v>
      </c>
      <c r="AQ1750" t="s">
        <v>3394</v>
      </c>
      <c r="AR1750" t="s">
        <v>3394</v>
      </c>
      <c r="AS1750" t="s">
        <v>3394</v>
      </c>
      <c r="AT1750" t="s">
        <v>3394</v>
      </c>
      <c r="AU1750" t="s">
        <v>3394</v>
      </c>
      <c r="AV1750" t="s">
        <v>3394</v>
      </c>
      <c r="AW1750" t="s">
        <v>3394</v>
      </c>
      <c r="AX1750" t="s">
        <v>3394</v>
      </c>
      <c r="AZ1750" t="s">
        <v>3394</v>
      </c>
    </row>
    <row r="1751" spans="1:52" x14ac:dyDescent="0.3">
      <c r="A1751" s="1" t="s">
        <v>1861</v>
      </c>
      <c r="B1751" t="s">
        <v>1862</v>
      </c>
      <c r="C1751" t="s">
        <v>277</v>
      </c>
      <c r="D1751" t="s">
        <v>4307</v>
      </c>
      <c r="E1751" t="s">
        <v>1863</v>
      </c>
      <c r="F1751" t="s">
        <v>3393</v>
      </c>
      <c r="G1751" t="s">
        <v>3394</v>
      </c>
      <c r="H1751" t="s">
        <v>3393</v>
      </c>
      <c r="I1751" t="s">
        <v>5905</v>
      </c>
      <c r="J1751" t="s">
        <v>3395</v>
      </c>
      <c r="K1751" t="s">
        <v>3394</v>
      </c>
      <c r="L1751" t="s">
        <v>3396</v>
      </c>
      <c r="M1751" t="s">
        <v>9820</v>
      </c>
      <c r="N1751" t="s">
        <v>9820</v>
      </c>
      <c r="O1751" t="s">
        <v>9820</v>
      </c>
      <c r="P1751" t="s">
        <v>9821</v>
      </c>
      <c r="Q1751">
        <v>1</v>
      </c>
      <c r="R1751" t="s">
        <v>5710</v>
      </c>
      <c r="S1751" t="s">
        <v>7142</v>
      </c>
      <c r="U1751" t="s">
        <v>7143</v>
      </c>
      <c r="V1751" t="s">
        <v>7144</v>
      </c>
      <c r="W1751" t="s">
        <v>7145</v>
      </c>
      <c r="X1751" t="s">
        <v>6243</v>
      </c>
      <c r="Y1751" t="s">
        <v>7146</v>
      </c>
      <c r="Z1751" t="s">
        <v>7147</v>
      </c>
      <c r="AA1751" t="s">
        <v>6595</v>
      </c>
      <c r="AB1751" t="s">
        <v>6527</v>
      </c>
      <c r="AC1751" t="s">
        <v>4345</v>
      </c>
      <c r="AE1751" t="s">
        <v>3394</v>
      </c>
      <c r="AK1751" t="s">
        <v>3394</v>
      </c>
      <c r="AM1751" t="s">
        <v>3394</v>
      </c>
      <c r="AN1751" t="s">
        <v>3394</v>
      </c>
      <c r="AO1751" t="s">
        <v>3394</v>
      </c>
      <c r="AP1751" t="s">
        <v>3394</v>
      </c>
      <c r="AQ1751" t="s">
        <v>3394</v>
      </c>
      <c r="AR1751" t="s">
        <v>3394</v>
      </c>
      <c r="AS1751" t="s">
        <v>3394</v>
      </c>
      <c r="AT1751" t="s">
        <v>3394</v>
      </c>
      <c r="AU1751" t="s">
        <v>3394</v>
      </c>
      <c r="AV1751" t="s">
        <v>3394</v>
      </c>
      <c r="AW1751" t="s">
        <v>3394</v>
      </c>
      <c r="AX1751" t="s">
        <v>3394</v>
      </c>
      <c r="AZ1751" t="s">
        <v>3394</v>
      </c>
    </row>
    <row r="1752" spans="1:52" x14ac:dyDescent="0.3">
      <c r="A1752" s="1" t="s">
        <v>9718</v>
      </c>
      <c r="B1752" t="s">
        <v>9719</v>
      </c>
      <c r="C1752" t="s">
        <v>690</v>
      </c>
      <c r="D1752" t="s">
        <v>6625</v>
      </c>
      <c r="E1752" t="s">
        <v>9720</v>
      </c>
      <c r="F1752" t="s">
        <v>3393</v>
      </c>
      <c r="G1752" t="s">
        <v>3393</v>
      </c>
      <c r="H1752" t="s">
        <v>3393</v>
      </c>
      <c r="I1752" t="s">
        <v>11503</v>
      </c>
      <c r="J1752" t="s">
        <v>3395</v>
      </c>
      <c r="K1752" t="s">
        <v>4342</v>
      </c>
      <c r="L1752" t="s">
        <v>3396</v>
      </c>
      <c r="M1752" t="s">
        <v>11392</v>
      </c>
      <c r="N1752" t="s">
        <v>11419</v>
      </c>
      <c r="O1752" t="s">
        <v>9836</v>
      </c>
      <c r="P1752" t="s">
        <v>9821</v>
      </c>
      <c r="Q1752">
        <v>30</v>
      </c>
      <c r="R1752" t="s">
        <v>5657</v>
      </c>
      <c r="S1752" t="s">
        <v>9702</v>
      </c>
      <c r="U1752" t="s">
        <v>9703</v>
      </c>
      <c r="V1752" t="s">
        <v>9704</v>
      </c>
      <c r="W1752" t="s">
        <v>6084</v>
      </c>
      <c r="X1752" t="s">
        <v>6084</v>
      </c>
      <c r="Y1752" t="s">
        <v>9705</v>
      </c>
      <c r="Z1752" t="s">
        <v>9706</v>
      </c>
      <c r="AA1752" t="s">
        <v>6282</v>
      </c>
      <c r="AB1752" t="s">
        <v>7289</v>
      </c>
      <c r="AC1752" t="s">
        <v>4345</v>
      </c>
      <c r="AE1752" t="s">
        <v>3394</v>
      </c>
      <c r="AJ1752" t="s">
        <v>2615</v>
      </c>
      <c r="AK1752" t="s">
        <v>3394</v>
      </c>
      <c r="AL1752" t="s">
        <v>3394</v>
      </c>
      <c r="AM1752" t="s">
        <v>3394</v>
      </c>
      <c r="AN1752" t="s">
        <v>3394</v>
      </c>
      <c r="AO1752" t="s">
        <v>3394</v>
      </c>
      <c r="AP1752" t="s">
        <v>3394</v>
      </c>
      <c r="AQ1752" t="s">
        <v>3394</v>
      </c>
      <c r="AR1752" t="s">
        <v>3394</v>
      </c>
      <c r="AS1752" t="s">
        <v>3394</v>
      </c>
      <c r="AT1752" t="s">
        <v>3394</v>
      </c>
      <c r="AU1752" t="s">
        <v>3394</v>
      </c>
      <c r="AV1752" t="s">
        <v>3394</v>
      </c>
      <c r="AW1752" t="s">
        <v>3394</v>
      </c>
      <c r="AX1752" t="s">
        <v>3394</v>
      </c>
      <c r="AZ1752" t="s">
        <v>3394</v>
      </c>
    </row>
    <row r="1753" spans="1:52" x14ac:dyDescent="0.3">
      <c r="A1753" s="1" t="s">
        <v>9721</v>
      </c>
      <c r="B1753" t="s">
        <v>9722</v>
      </c>
      <c r="C1753" t="s">
        <v>690</v>
      </c>
      <c r="D1753" t="s">
        <v>6625</v>
      </c>
      <c r="E1753" t="s">
        <v>9723</v>
      </c>
      <c r="F1753" t="s">
        <v>3393</v>
      </c>
      <c r="G1753" t="s">
        <v>3393</v>
      </c>
      <c r="H1753" t="s">
        <v>3393</v>
      </c>
      <c r="I1753" t="s">
        <v>9711</v>
      </c>
      <c r="J1753" t="s">
        <v>3395</v>
      </c>
      <c r="K1753" t="s">
        <v>4342</v>
      </c>
      <c r="L1753" t="s">
        <v>3396</v>
      </c>
      <c r="M1753" t="s">
        <v>11392</v>
      </c>
      <c r="N1753" t="s">
        <v>11419</v>
      </c>
      <c r="O1753" t="s">
        <v>9836</v>
      </c>
      <c r="P1753" t="s">
        <v>9821</v>
      </c>
      <c r="Q1753">
        <v>20</v>
      </c>
      <c r="R1753" t="s">
        <v>6337</v>
      </c>
      <c r="S1753" t="s">
        <v>9702</v>
      </c>
      <c r="U1753" t="s">
        <v>9703</v>
      </c>
      <c r="V1753" t="s">
        <v>9704</v>
      </c>
      <c r="W1753" t="s">
        <v>6084</v>
      </c>
      <c r="X1753" t="s">
        <v>6084</v>
      </c>
      <c r="Y1753" t="s">
        <v>9705</v>
      </c>
      <c r="Z1753" t="s">
        <v>9706</v>
      </c>
      <c r="AA1753" t="s">
        <v>6282</v>
      </c>
      <c r="AB1753" t="s">
        <v>7289</v>
      </c>
      <c r="AC1753" t="s">
        <v>4345</v>
      </c>
      <c r="AE1753" t="s">
        <v>3394</v>
      </c>
      <c r="AJ1753" t="s">
        <v>2615</v>
      </c>
      <c r="AK1753" t="s">
        <v>3394</v>
      </c>
      <c r="AL1753" t="s">
        <v>3394</v>
      </c>
      <c r="AM1753" t="s">
        <v>3394</v>
      </c>
      <c r="AN1753" t="s">
        <v>3394</v>
      </c>
      <c r="AO1753" t="s">
        <v>3394</v>
      </c>
      <c r="AP1753" t="s">
        <v>3394</v>
      </c>
      <c r="AQ1753" t="s">
        <v>3394</v>
      </c>
      <c r="AR1753" t="s">
        <v>3394</v>
      </c>
      <c r="AS1753" t="s">
        <v>3394</v>
      </c>
      <c r="AT1753" t="s">
        <v>3394</v>
      </c>
      <c r="AU1753" t="s">
        <v>3394</v>
      </c>
      <c r="AV1753" t="s">
        <v>3394</v>
      </c>
      <c r="AW1753" t="s">
        <v>3394</v>
      </c>
      <c r="AX1753" t="s">
        <v>3394</v>
      </c>
      <c r="AZ1753" t="s">
        <v>3394</v>
      </c>
    </row>
    <row r="1754" spans="1:52" x14ac:dyDescent="0.3">
      <c r="A1754" s="1" t="s">
        <v>1864</v>
      </c>
      <c r="B1754" t="s">
        <v>1865</v>
      </c>
      <c r="C1754" t="s">
        <v>4983</v>
      </c>
      <c r="D1754" t="s">
        <v>62</v>
      </c>
      <c r="E1754" t="s">
        <v>1866</v>
      </c>
      <c r="F1754" t="s">
        <v>3394</v>
      </c>
      <c r="G1754" t="s">
        <v>3393</v>
      </c>
      <c r="H1754" t="s">
        <v>3393</v>
      </c>
      <c r="I1754" t="s">
        <v>7148</v>
      </c>
      <c r="J1754" t="s">
        <v>3395</v>
      </c>
      <c r="K1754" t="s">
        <v>3394</v>
      </c>
      <c r="L1754" t="s">
        <v>3396</v>
      </c>
      <c r="M1754" t="s">
        <v>9820</v>
      </c>
      <c r="N1754" t="s">
        <v>9820</v>
      </c>
      <c r="O1754" t="s">
        <v>9820</v>
      </c>
      <c r="P1754" t="s">
        <v>9821</v>
      </c>
      <c r="Q1754">
        <v>1</v>
      </c>
      <c r="R1754" t="s">
        <v>6580</v>
      </c>
      <c r="S1754" t="s">
        <v>7149</v>
      </c>
      <c r="U1754" t="s">
        <v>6465</v>
      </c>
      <c r="V1754" t="s">
        <v>6466</v>
      </c>
      <c r="W1754" t="s">
        <v>6467</v>
      </c>
      <c r="X1754" t="s">
        <v>6468</v>
      </c>
      <c r="Y1754" t="s">
        <v>6469</v>
      </c>
      <c r="Z1754" t="s">
        <v>6470</v>
      </c>
      <c r="AA1754" t="s">
        <v>6471</v>
      </c>
      <c r="AB1754" t="s">
        <v>6472</v>
      </c>
      <c r="AC1754" t="s">
        <v>4345</v>
      </c>
      <c r="AE1754" t="s">
        <v>3394</v>
      </c>
      <c r="AJ1754" t="s">
        <v>4484</v>
      </c>
      <c r="AK1754" t="s">
        <v>3394</v>
      </c>
      <c r="AM1754" t="s">
        <v>3394</v>
      </c>
      <c r="AN1754" t="s">
        <v>3394</v>
      </c>
      <c r="AO1754" t="s">
        <v>3394</v>
      </c>
      <c r="AP1754" t="s">
        <v>3394</v>
      </c>
      <c r="AQ1754" t="s">
        <v>3394</v>
      </c>
      <c r="AR1754" t="s">
        <v>3394</v>
      </c>
      <c r="AS1754" t="s">
        <v>3394</v>
      </c>
      <c r="AT1754" t="s">
        <v>3394</v>
      </c>
      <c r="AU1754" t="s">
        <v>3394</v>
      </c>
      <c r="AV1754" t="s">
        <v>3394</v>
      </c>
      <c r="AW1754" t="s">
        <v>3394</v>
      </c>
      <c r="AX1754" t="s">
        <v>3394</v>
      </c>
      <c r="AZ1754" t="s">
        <v>3394</v>
      </c>
    </row>
    <row r="1755" spans="1:52" x14ac:dyDescent="0.3">
      <c r="A1755" s="1" t="s">
        <v>1867</v>
      </c>
      <c r="B1755" t="s">
        <v>1868</v>
      </c>
      <c r="C1755" t="s">
        <v>4983</v>
      </c>
      <c r="D1755" t="s">
        <v>62</v>
      </c>
      <c r="E1755" t="s">
        <v>1869</v>
      </c>
      <c r="F1755" t="s">
        <v>3394</v>
      </c>
      <c r="G1755" t="s">
        <v>3393</v>
      </c>
      <c r="H1755" t="s">
        <v>3393</v>
      </c>
      <c r="I1755" t="s">
        <v>3395</v>
      </c>
      <c r="J1755" t="s">
        <v>3395</v>
      </c>
      <c r="K1755" t="s">
        <v>3394</v>
      </c>
      <c r="L1755" t="s">
        <v>3396</v>
      </c>
      <c r="M1755" t="s">
        <v>9820</v>
      </c>
      <c r="N1755" t="s">
        <v>9820</v>
      </c>
      <c r="O1755" t="s">
        <v>9820</v>
      </c>
      <c r="P1755" t="s">
        <v>9821</v>
      </c>
      <c r="Q1755">
        <v>1</v>
      </c>
      <c r="R1755" t="s">
        <v>6580</v>
      </c>
      <c r="S1755" t="s">
        <v>7059</v>
      </c>
      <c r="U1755" t="s">
        <v>7060</v>
      </c>
      <c r="V1755" t="s">
        <v>7061</v>
      </c>
      <c r="W1755" t="s">
        <v>7062</v>
      </c>
      <c r="X1755" t="s">
        <v>5956</v>
      </c>
      <c r="Y1755" t="s">
        <v>6359</v>
      </c>
      <c r="Z1755" t="s">
        <v>6305</v>
      </c>
      <c r="AA1755" t="s">
        <v>6459</v>
      </c>
      <c r="AB1755" t="s">
        <v>6472</v>
      </c>
      <c r="AC1755" t="s">
        <v>4345</v>
      </c>
      <c r="AE1755" t="s">
        <v>3394</v>
      </c>
      <c r="AJ1755" t="s">
        <v>4484</v>
      </c>
      <c r="AK1755" t="s">
        <v>3394</v>
      </c>
      <c r="AM1755" t="s">
        <v>3394</v>
      </c>
      <c r="AN1755" t="s">
        <v>3394</v>
      </c>
      <c r="AO1755" t="s">
        <v>3394</v>
      </c>
      <c r="AP1755" t="s">
        <v>3394</v>
      </c>
      <c r="AQ1755" t="s">
        <v>3394</v>
      </c>
      <c r="AR1755" t="s">
        <v>3394</v>
      </c>
      <c r="AS1755" t="s">
        <v>3394</v>
      </c>
      <c r="AT1755" t="s">
        <v>3394</v>
      </c>
      <c r="AU1755" t="s">
        <v>3394</v>
      </c>
      <c r="AV1755" t="s">
        <v>3394</v>
      </c>
      <c r="AW1755" t="s">
        <v>3394</v>
      </c>
      <c r="AX1755" t="s">
        <v>3394</v>
      </c>
      <c r="AZ1755" t="s">
        <v>3394</v>
      </c>
    </row>
    <row r="1756" spans="1:52" x14ac:dyDescent="0.3">
      <c r="A1756" s="1" t="s">
        <v>9926</v>
      </c>
      <c r="B1756" t="s">
        <v>9927</v>
      </c>
      <c r="C1756" t="s">
        <v>690</v>
      </c>
      <c r="D1756" t="s">
        <v>6625</v>
      </c>
      <c r="E1756" t="s">
        <v>9928</v>
      </c>
      <c r="F1756" t="s">
        <v>3393</v>
      </c>
      <c r="G1756" t="s">
        <v>3393</v>
      </c>
      <c r="H1756" t="s">
        <v>3393</v>
      </c>
      <c r="I1756" t="s">
        <v>4572</v>
      </c>
      <c r="J1756" t="s">
        <v>3395</v>
      </c>
      <c r="K1756" t="s">
        <v>4342</v>
      </c>
      <c r="L1756" t="s">
        <v>3396</v>
      </c>
      <c r="M1756" t="s">
        <v>11392</v>
      </c>
      <c r="N1756" t="s">
        <v>11419</v>
      </c>
      <c r="O1756" t="s">
        <v>9836</v>
      </c>
      <c r="P1756" t="s">
        <v>9842</v>
      </c>
      <c r="Q1756">
        <v>30</v>
      </c>
      <c r="R1756" t="s">
        <v>5657</v>
      </c>
      <c r="S1756" t="s">
        <v>10756</v>
      </c>
      <c r="U1756" t="s">
        <v>9703</v>
      </c>
      <c r="V1756" t="s">
        <v>9704</v>
      </c>
      <c r="W1756" t="s">
        <v>10757</v>
      </c>
      <c r="X1756" t="s">
        <v>10758</v>
      </c>
      <c r="Y1756" t="s">
        <v>9705</v>
      </c>
      <c r="Z1756" t="s">
        <v>9706</v>
      </c>
      <c r="AA1756" t="s">
        <v>6282</v>
      </c>
      <c r="AB1756" t="s">
        <v>7289</v>
      </c>
      <c r="AC1756" t="s">
        <v>4345</v>
      </c>
      <c r="AE1756" t="s">
        <v>3394</v>
      </c>
      <c r="AJ1756" t="s">
        <v>2615</v>
      </c>
      <c r="AK1756" t="s">
        <v>3394</v>
      </c>
      <c r="AL1756" t="s">
        <v>3394</v>
      </c>
      <c r="AM1756" t="s">
        <v>3394</v>
      </c>
      <c r="AN1756" t="s">
        <v>3394</v>
      </c>
      <c r="AO1756" t="s">
        <v>3394</v>
      </c>
      <c r="AP1756" t="s">
        <v>3394</v>
      </c>
      <c r="AQ1756" t="s">
        <v>3394</v>
      </c>
      <c r="AR1756" t="s">
        <v>3394</v>
      </c>
      <c r="AS1756" t="s">
        <v>3394</v>
      </c>
      <c r="AT1756" t="s">
        <v>3394</v>
      </c>
      <c r="AU1756" t="s">
        <v>3394</v>
      </c>
      <c r="AV1756" t="s">
        <v>3394</v>
      </c>
      <c r="AW1756" t="s">
        <v>3394</v>
      </c>
      <c r="AX1756" t="s">
        <v>3394</v>
      </c>
      <c r="AZ1756" t="s">
        <v>3394</v>
      </c>
    </row>
    <row r="1757" spans="1:52" x14ac:dyDescent="0.3">
      <c r="A1757" s="1" t="s">
        <v>9929</v>
      </c>
      <c r="B1757" t="s">
        <v>9930</v>
      </c>
      <c r="C1757" t="s">
        <v>690</v>
      </c>
      <c r="D1757" t="s">
        <v>6625</v>
      </c>
      <c r="E1757" t="s">
        <v>9931</v>
      </c>
      <c r="F1757" t="s">
        <v>3393</v>
      </c>
      <c r="G1757" t="s">
        <v>3393</v>
      </c>
      <c r="H1757" t="s">
        <v>3393</v>
      </c>
      <c r="I1757" t="s">
        <v>11504</v>
      </c>
      <c r="J1757" t="s">
        <v>3395</v>
      </c>
      <c r="K1757" t="s">
        <v>4342</v>
      </c>
      <c r="L1757" t="s">
        <v>3396</v>
      </c>
      <c r="M1757" t="s">
        <v>11392</v>
      </c>
      <c r="N1757" t="s">
        <v>11419</v>
      </c>
      <c r="O1757" t="s">
        <v>9836</v>
      </c>
      <c r="P1757" t="s">
        <v>9842</v>
      </c>
      <c r="Q1757">
        <v>20</v>
      </c>
      <c r="R1757" t="s">
        <v>6337</v>
      </c>
      <c r="S1757" t="s">
        <v>10759</v>
      </c>
      <c r="U1757" t="s">
        <v>9703</v>
      </c>
      <c r="V1757" t="s">
        <v>9704</v>
      </c>
      <c r="W1757" t="s">
        <v>10757</v>
      </c>
      <c r="X1757" t="s">
        <v>10757</v>
      </c>
      <c r="Y1757" t="s">
        <v>9705</v>
      </c>
      <c r="Z1757" t="s">
        <v>9706</v>
      </c>
      <c r="AA1757" t="s">
        <v>6282</v>
      </c>
      <c r="AB1757" t="s">
        <v>7289</v>
      </c>
      <c r="AC1757" t="s">
        <v>4345</v>
      </c>
      <c r="AE1757" t="s">
        <v>3394</v>
      </c>
      <c r="AJ1757" t="s">
        <v>2615</v>
      </c>
      <c r="AK1757" t="s">
        <v>3394</v>
      </c>
      <c r="AL1757" t="s">
        <v>3394</v>
      </c>
      <c r="AM1757" t="s">
        <v>3394</v>
      </c>
      <c r="AN1757" t="s">
        <v>3394</v>
      </c>
      <c r="AO1757" t="s">
        <v>3394</v>
      </c>
      <c r="AP1757" t="s">
        <v>3394</v>
      </c>
      <c r="AQ1757" t="s">
        <v>3394</v>
      </c>
      <c r="AR1757" t="s">
        <v>3394</v>
      </c>
      <c r="AS1757" t="s">
        <v>3394</v>
      </c>
      <c r="AT1757" t="s">
        <v>3394</v>
      </c>
      <c r="AU1757" t="s">
        <v>3394</v>
      </c>
      <c r="AV1757" t="s">
        <v>3394</v>
      </c>
      <c r="AW1757" t="s">
        <v>3394</v>
      </c>
      <c r="AX1757" t="s">
        <v>3394</v>
      </c>
      <c r="AZ1757" t="s">
        <v>3394</v>
      </c>
    </row>
    <row r="1758" spans="1:52" x14ac:dyDescent="0.3">
      <c r="A1758" s="1" t="s">
        <v>9932</v>
      </c>
      <c r="B1758" t="s">
        <v>9933</v>
      </c>
      <c r="C1758" t="s">
        <v>690</v>
      </c>
      <c r="D1758" t="s">
        <v>6625</v>
      </c>
      <c r="E1758" t="s">
        <v>9934</v>
      </c>
      <c r="F1758" t="s">
        <v>3393</v>
      </c>
      <c r="G1758" t="s">
        <v>3393</v>
      </c>
      <c r="H1758" t="s">
        <v>3393</v>
      </c>
      <c r="I1758" t="s">
        <v>9711</v>
      </c>
      <c r="J1758" t="s">
        <v>3395</v>
      </c>
      <c r="K1758" t="s">
        <v>4342</v>
      </c>
      <c r="L1758" t="s">
        <v>3396</v>
      </c>
      <c r="M1758" t="s">
        <v>11392</v>
      </c>
      <c r="N1758" t="s">
        <v>11419</v>
      </c>
      <c r="O1758" t="s">
        <v>9836</v>
      </c>
      <c r="P1758" t="s">
        <v>9842</v>
      </c>
      <c r="Q1758">
        <v>20</v>
      </c>
      <c r="R1758" t="s">
        <v>6337</v>
      </c>
      <c r="S1758" t="s">
        <v>10760</v>
      </c>
      <c r="U1758" t="s">
        <v>9703</v>
      </c>
      <c r="V1758" t="s">
        <v>9704</v>
      </c>
      <c r="W1758" t="s">
        <v>10757</v>
      </c>
      <c r="X1758" t="s">
        <v>10757</v>
      </c>
      <c r="Y1758" t="s">
        <v>9705</v>
      </c>
      <c r="Z1758" t="s">
        <v>9706</v>
      </c>
      <c r="AA1758" t="s">
        <v>6282</v>
      </c>
      <c r="AB1758" t="s">
        <v>7289</v>
      </c>
      <c r="AC1758" t="s">
        <v>4345</v>
      </c>
      <c r="AE1758" t="s">
        <v>3394</v>
      </c>
      <c r="AJ1758" t="s">
        <v>2615</v>
      </c>
      <c r="AK1758" t="s">
        <v>3394</v>
      </c>
      <c r="AL1758" t="s">
        <v>3394</v>
      </c>
      <c r="AM1758" t="s">
        <v>3394</v>
      </c>
      <c r="AN1758" t="s">
        <v>3394</v>
      </c>
      <c r="AO1758" t="s">
        <v>3394</v>
      </c>
      <c r="AP1758" t="s">
        <v>3394</v>
      </c>
      <c r="AQ1758" t="s">
        <v>3394</v>
      </c>
      <c r="AR1758" t="s">
        <v>3394</v>
      </c>
      <c r="AS1758" t="s">
        <v>3394</v>
      </c>
      <c r="AT1758" t="s">
        <v>3394</v>
      </c>
      <c r="AU1758" t="s">
        <v>3394</v>
      </c>
      <c r="AV1758" t="s">
        <v>3394</v>
      </c>
      <c r="AW1758" t="s">
        <v>3394</v>
      </c>
      <c r="AX1758" t="s">
        <v>3394</v>
      </c>
      <c r="AZ1758" t="s">
        <v>3394</v>
      </c>
    </row>
    <row r="1759" spans="1:52" x14ac:dyDescent="0.3">
      <c r="A1759" s="1" t="s">
        <v>10761</v>
      </c>
      <c r="B1759" t="s">
        <v>10762</v>
      </c>
      <c r="C1759" t="s">
        <v>4983</v>
      </c>
      <c r="D1759" t="s">
        <v>62</v>
      </c>
      <c r="E1759" t="s">
        <v>10763</v>
      </c>
      <c r="F1759" t="s">
        <v>3394</v>
      </c>
      <c r="G1759" t="s">
        <v>3393</v>
      </c>
      <c r="H1759" t="s">
        <v>3393</v>
      </c>
      <c r="I1759" t="s">
        <v>11505</v>
      </c>
      <c r="J1759" t="s">
        <v>3395</v>
      </c>
      <c r="K1759" t="s">
        <v>4342</v>
      </c>
      <c r="L1759" t="s">
        <v>3396</v>
      </c>
      <c r="M1759" t="s">
        <v>11383</v>
      </c>
      <c r="N1759" t="s">
        <v>11414</v>
      </c>
      <c r="O1759" t="s">
        <v>9836</v>
      </c>
      <c r="P1759" t="s">
        <v>9842</v>
      </c>
      <c r="Q1759">
        <v>24</v>
      </c>
      <c r="R1759" t="s">
        <v>5671</v>
      </c>
      <c r="S1759" t="s">
        <v>6029</v>
      </c>
      <c r="U1759" t="s">
        <v>6030</v>
      </c>
      <c r="V1759" t="s">
        <v>6004</v>
      </c>
      <c r="W1759" t="s">
        <v>6031</v>
      </c>
      <c r="X1759" t="s">
        <v>6026</v>
      </c>
      <c r="Y1759" t="s">
        <v>6032</v>
      </c>
      <c r="Z1759" t="s">
        <v>6033</v>
      </c>
      <c r="AA1759" t="s">
        <v>6034</v>
      </c>
      <c r="AB1759" t="s">
        <v>6035</v>
      </c>
      <c r="AC1759" t="s">
        <v>4345</v>
      </c>
      <c r="AE1759" t="s">
        <v>3394</v>
      </c>
      <c r="AK1759" t="s">
        <v>3394</v>
      </c>
      <c r="AL1759" t="s">
        <v>3394</v>
      </c>
      <c r="AM1759" t="s">
        <v>3394</v>
      </c>
      <c r="AN1759" t="s">
        <v>3394</v>
      </c>
      <c r="AO1759" t="s">
        <v>3394</v>
      </c>
      <c r="AP1759" t="s">
        <v>3394</v>
      </c>
      <c r="AQ1759" t="s">
        <v>3394</v>
      </c>
      <c r="AR1759" t="s">
        <v>3394</v>
      </c>
      <c r="AS1759" t="s">
        <v>3394</v>
      </c>
      <c r="AT1759" t="s">
        <v>3394</v>
      </c>
      <c r="AU1759" t="s">
        <v>3394</v>
      </c>
      <c r="AV1759" t="s">
        <v>3394</v>
      </c>
      <c r="AW1759" t="s">
        <v>3394</v>
      </c>
      <c r="AX1759" t="s">
        <v>3394</v>
      </c>
      <c r="AZ1759" t="s">
        <v>3394</v>
      </c>
    </row>
    <row r="1760" spans="1:52" x14ac:dyDescent="0.3">
      <c r="A1760" s="1" t="s">
        <v>10764</v>
      </c>
      <c r="B1760" t="s">
        <v>10765</v>
      </c>
      <c r="C1760" t="s">
        <v>4983</v>
      </c>
      <c r="D1760" t="s">
        <v>62</v>
      </c>
      <c r="E1760" t="s">
        <v>10766</v>
      </c>
      <c r="F1760" t="s">
        <v>3394</v>
      </c>
      <c r="G1760" t="s">
        <v>3393</v>
      </c>
      <c r="H1760" t="s">
        <v>3393</v>
      </c>
      <c r="I1760" t="s">
        <v>11506</v>
      </c>
      <c r="J1760" t="s">
        <v>3395</v>
      </c>
      <c r="K1760" t="s">
        <v>4342</v>
      </c>
      <c r="L1760" t="s">
        <v>3396</v>
      </c>
      <c r="M1760" t="s">
        <v>11383</v>
      </c>
      <c r="N1760" t="s">
        <v>11414</v>
      </c>
      <c r="O1760" t="s">
        <v>9836</v>
      </c>
      <c r="P1760" t="s">
        <v>9842</v>
      </c>
      <c r="Q1760">
        <v>24</v>
      </c>
      <c r="R1760" t="s">
        <v>6868</v>
      </c>
      <c r="S1760" t="s">
        <v>6047</v>
      </c>
      <c r="U1760" t="s">
        <v>6048</v>
      </c>
      <c r="V1760" t="s">
        <v>10701</v>
      </c>
      <c r="W1760" t="s">
        <v>6049</v>
      </c>
      <c r="X1760" t="s">
        <v>6050</v>
      </c>
      <c r="Y1760" t="s">
        <v>6051</v>
      </c>
      <c r="Z1760" t="s">
        <v>6052</v>
      </c>
      <c r="AA1760" t="s">
        <v>6053</v>
      </c>
      <c r="AB1760" t="s">
        <v>6035</v>
      </c>
      <c r="AC1760" t="s">
        <v>4345</v>
      </c>
      <c r="AE1760" t="s">
        <v>3394</v>
      </c>
      <c r="AK1760" t="s">
        <v>3394</v>
      </c>
      <c r="AL1760" t="s">
        <v>3394</v>
      </c>
      <c r="AM1760" t="s">
        <v>3394</v>
      </c>
      <c r="AN1760" t="s">
        <v>3394</v>
      </c>
      <c r="AO1760" t="s">
        <v>3394</v>
      </c>
      <c r="AP1760" t="s">
        <v>3394</v>
      </c>
      <c r="AQ1760" t="s">
        <v>3394</v>
      </c>
      <c r="AR1760" t="s">
        <v>3394</v>
      </c>
      <c r="AS1760" t="s">
        <v>3394</v>
      </c>
      <c r="AT1760" t="s">
        <v>3394</v>
      </c>
      <c r="AU1760" t="s">
        <v>3394</v>
      </c>
      <c r="AV1760" t="s">
        <v>3394</v>
      </c>
      <c r="AW1760" t="s">
        <v>3394</v>
      </c>
      <c r="AX1760" t="s">
        <v>3394</v>
      </c>
      <c r="AZ1760" t="s">
        <v>3394</v>
      </c>
    </row>
    <row r="1761" spans="1:52" x14ac:dyDescent="0.3">
      <c r="A1761" s="1" t="s">
        <v>10640</v>
      </c>
      <c r="B1761" t="s">
        <v>10641</v>
      </c>
      <c r="C1761" t="s">
        <v>298</v>
      </c>
      <c r="D1761" t="s">
        <v>6246</v>
      </c>
      <c r="E1761" t="s">
        <v>10642</v>
      </c>
      <c r="F1761" t="s">
        <v>3394</v>
      </c>
      <c r="G1761" t="s">
        <v>3393</v>
      </c>
      <c r="H1761" t="s">
        <v>3393</v>
      </c>
      <c r="I1761" t="s">
        <v>12069</v>
      </c>
      <c r="J1761" t="s">
        <v>3395</v>
      </c>
      <c r="K1761" t="s">
        <v>4342</v>
      </c>
      <c r="L1761" t="s">
        <v>3396</v>
      </c>
      <c r="M1761" t="s">
        <v>11383</v>
      </c>
      <c r="N1761" t="s">
        <v>11420</v>
      </c>
      <c r="O1761" t="s">
        <v>9836</v>
      </c>
      <c r="P1761" t="s">
        <v>9842</v>
      </c>
      <c r="Q1761">
        <v>30</v>
      </c>
      <c r="R1761" t="s">
        <v>5667</v>
      </c>
      <c r="S1761" t="s">
        <v>7629</v>
      </c>
      <c r="U1761" t="s">
        <v>11507</v>
      </c>
      <c r="V1761" t="s">
        <v>11508</v>
      </c>
      <c r="W1761" t="s">
        <v>6033</v>
      </c>
      <c r="X1761" t="s">
        <v>11509</v>
      </c>
      <c r="Y1761" t="s">
        <v>11510</v>
      </c>
      <c r="Z1761" t="s">
        <v>11426</v>
      </c>
      <c r="AA1761" t="s">
        <v>11511</v>
      </c>
      <c r="AB1761" t="s">
        <v>6035</v>
      </c>
      <c r="AC1761" t="s">
        <v>4345</v>
      </c>
      <c r="AE1761" t="s">
        <v>3394</v>
      </c>
      <c r="AK1761" t="s">
        <v>3394</v>
      </c>
      <c r="AL1761" t="s">
        <v>3394</v>
      </c>
      <c r="AM1761" t="s">
        <v>3394</v>
      </c>
      <c r="AN1761" t="s">
        <v>3394</v>
      </c>
      <c r="AO1761" t="s">
        <v>3394</v>
      </c>
      <c r="AP1761" t="s">
        <v>3394</v>
      </c>
      <c r="AQ1761" t="s">
        <v>4195</v>
      </c>
      <c r="AR1761" t="s">
        <v>3394</v>
      </c>
      <c r="AS1761" t="s">
        <v>3394</v>
      </c>
      <c r="AT1761" t="s">
        <v>3394</v>
      </c>
      <c r="AU1761" t="s">
        <v>3394</v>
      </c>
      <c r="AV1761" t="s">
        <v>3394</v>
      </c>
      <c r="AW1761" t="s">
        <v>3394</v>
      </c>
      <c r="AX1761" t="s">
        <v>3394</v>
      </c>
      <c r="AZ1761" t="s">
        <v>3394</v>
      </c>
    </row>
    <row r="1762" spans="1:52" x14ac:dyDescent="0.3">
      <c r="A1762" s="1" t="s">
        <v>10643</v>
      </c>
      <c r="B1762" t="s">
        <v>10644</v>
      </c>
      <c r="C1762" t="s">
        <v>298</v>
      </c>
      <c r="D1762" t="s">
        <v>6246</v>
      </c>
      <c r="E1762" t="s">
        <v>10645</v>
      </c>
      <c r="F1762" t="s">
        <v>3394</v>
      </c>
      <c r="G1762" t="s">
        <v>3393</v>
      </c>
      <c r="H1762" t="s">
        <v>3393</v>
      </c>
      <c r="I1762" t="s">
        <v>12070</v>
      </c>
      <c r="J1762" t="s">
        <v>3395</v>
      </c>
      <c r="K1762" t="s">
        <v>4342</v>
      </c>
      <c r="L1762" t="s">
        <v>3396</v>
      </c>
      <c r="M1762" t="s">
        <v>11383</v>
      </c>
      <c r="N1762" t="s">
        <v>11420</v>
      </c>
      <c r="O1762" t="s">
        <v>9836</v>
      </c>
      <c r="P1762" t="s">
        <v>9842</v>
      </c>
      <c r="Q1762">
        <v>30</v>
      </c>
      <c r="R1762" t="s">
        <v>5667</v>
      </c>
      <c r="S1762" t="s">
        <v>11512</v>
      </c>
      <c r="U1762" t="s">
        <v>11513</v>
      </c>
      <c r="V1762" t="s">
        <v>11514</v>
      </c>
      <c r="W1762" t="s">
        <v>11515</v>
      </c>
      <c r="X1762" t="s">
        <v>8120</v>
      </c>
      <c r="Y1762" t="s">
        <v>11516</v>
      </c>
      <c r="Z1762" t="s">
        <v>11517</v>
      </c>
      <c r="AA1762" t="s">
        <v>8646</v>
      </c>
      <c r="AB1762" t="s">
        <v>6035</v>
      </c>
      <c r="AC1762" t="s">
        <v>4345</v>
      </c>
      <c r="AE1762" t="s">
        <v>3394</v>
      </c>
      <c r="AK1762" t="s">
        <v>3394</v>
      </c>
      <c r="AL1762" t="s">
        <v>3394</v>
      </c>
      <c r="AM1762" t="s">
        <v>3394</v>
      </c>
      <c r="AN1762" t="s">
        <v>3394</v>
      </c>
      <c r="AO1762" t="s">
        <v>3394</v>
      </c>
      <c r="AP1762" t="s">
        <v>3394</v>
      </c>
      <c r="AQ1762" t="s">
        <v>3394</v>
      </c>
      <c r="AR1762" t="s">
        <v>3394</v>
      </c>
      <c r="AS1762" t="s">
        <v>3394</v>
      </c>
      <c r="AT1762" t="s">
        <v>3394</v>
      </c>
      <c r="AU1762" t="s">
        <v>3394</v>
      </c>
      <c r="AV1762" t="s">
        <v>3394</v>
      </c>
      <c r="AW1762" t="s">
        <v>3394</v>
      </c>
      <c r="AX1762" t="s">
        <v>3394</v>
      </c>
      <c r="AZ1762" t="s">
        <v>3394</v>
      </c>
    </row>
    <row r="1763" spans="1:52" x14ac:dyDescent="0.3">
      <c r="A1763" s="1" t="s">
        <v>10646</v>
      </c>
      <c r="B1763" t="s">
        <v>10647</v>
      </c>
      <c r="C1763" t="s">
        <v>298</v>
      </c>
      <c r="D1763" t="s">
        <v>6246</v>
      </c>
      <c r="E1763" t="s">
        <v>10648</v>
      </c>
      <c r="F1763" t="s">
        <v>3394</v>
      </c>
      <c r="G1763" t="s">
        <v>3393</v>
      </c>
      <c r="H1763" t="s">
        <v>3393</v>
      </c>
      <c r="I1763" t="s">
        <v>12071</v>
      </c>
      <c r="J1763" t="s">
        <v>3395</v>
      </c>
      <c r="K1763" t="s">
        <v>4342</v>
      </c>
      <c r="L1763" t="s">
        <v>3396</v>
      </c>
      <c r="M1763" t="s">
        <v>11383</v>
      </c>
      <c r="N1763" t="s">
        <v>11420</v>
      </c>
      <c r="O1763" t="s">
        <v>9836</v>
      </c>
      <c r="P1763" t="s">
        <v>9842</v>
      </c>
      <c r="Q1763">
        <v>30</v>
      </c>
      <c r="R1763" t="s">
        <v>5710</v>
      </c>
      <c r="S1763" t="s">
        <v>11518</v>
      </c>
      <c r="U1763" t="s">
        <v>11519</v>
      </c>
      <c r="V1763" t="s">
        <v>11520</v>
      </c>
      <c r="W1763" t="s">
        <v>6034</v>
      </c>
      <c r="X1763" t="s">
        <v>6026</v>
      </c>
      <c r="Y1763" t="s">
        <v>8071</v>
      </c>
      <c r="Z1763" t="s">
        <v>11521</v>
      </c>
      <c r="AA1763" t="s">
        <v>8646</v>
      </c>
      <c r="AB1763" t="s">
        <v>6035</v>
      </c>
      <c r="AC1763" t="s">
        <v>4345</v>
      </c>
      <c r="AE1763" t="s">
        <v>3394</v>
      </c>
      <c r="AK1763" t="s">
        <v>3394</v>
      </c>
      <c r="AL1763" t="s">
        <v>3394</v>
      </c>
      <c r="AM1763" t="s">
        <v>3394</v>
      </c>
      <c r="AN1763" t="s">
        <v>3394</v>
      </c>
      <c r="AO1763" t="s">
        <v>3394</v>
      </c>
      <c r="AP1763" t="s">
        <v>3394</v>
      </c>
      <c r="AQ1763" t="s">
        <v>3394</v>
      </c>
      <c r="AR1763" t="s">
        <v>3394</v>
      </c>
      <c r="AS1763" t="s">
        <v>3394</v>
      </c>
      <c r="AT1763" t="s">
        <v>3394</v>
      </c>
      <c r="AU1763" t="s">
        <v>3394</v>
      </c>
      <c r="AV1763" t="s">
        <v>3394</v>
      </c>
      <c r="AW1763" t="s">
        <v>3394</v>
      </c>
      <c r="AX1763" t="s">
        <v>3394</v>
      </c>
      <c r="AZ1763" t="s">
        <v>3394</v>
      </c>
    </row>
    <row r="1764" spans="1:52" x14ac:dyDescent="0.3">
      <c r="A1764" s="1" t="s">
        <v>10649</v>
      </c>
      <c r="B1764" t="s">
        <v>10650</v>
      </c>
      <c r="C1764" t="s">
        <v>298</v>
      </c>
      <c r="D1764" t="s">
        <v>6246</v>
      </c>
      <c r="E1764" t="s">
        <v>10651</v>
      </c>
      <c r="F1764" t="s">
        <v>3394</v>
      </c>
      <c r="G1764" t="s">
        <v>3393</v>
      </c>
      <c r="H1764" t="s">
        <v>3393</v>
      </c>
      <c r="I1764" t="s">
        <v>12072</v>
      </c>
      <c r="J1764" t="s">
        <v>3395</v>
      </c>
      <c r="K1764" t="s">
        <v>4342</v>
      </c>
      <c r="L1764" t="s">
        <v>3396</v>
      </c>
      <c r="M1764" t="s">
        <v>11383</v>
      </c>
      <c r="N1764" t="s">
        <v>11420</v>
      </c>
      <c r="O1764" t="s">
        <v>9836</v>
      </c>
      <c r="P1764" t="s">
        <v>9842</v>
      </c>
      <c r="Q1764">
        <v>30</v>
      </c>
      <c r="R1764" t="s">
        <v>6454</v>
      </c>
      <c r="S1764" t="s">
        <v>11522</v>
      </c>
      <c r="U1764" t="s">
        <v>11523</v>
      </c>
      <c r="V1764" t="s">
        <v>11524</v>
      </c>
      <c r="W1764" t="s">
        <v>6034</v>
      </c>
      <c r="X1764" t="s">
        <v>7958</v>
      </c>
      <c r="Y1764" t="s">
        <v>11525</v>
      </c>
      <c r="Z1764" t="s">
        <v>8072</v>
      </c>
      <c r="AA1764" t="s">
        <v>7813</v>
      </c>
      <c r="AB1764" t="s">
        <v>6035</v>
      </c>
      <c r="AC1764" t="s">
        <v>4345</v>
      </c>
      <c r="AE1764" t="s">
        <v>3394</v>
      </c>
      <c r="AK1764" t="s">
        <v>3394</v>
      </c>
      <c r="AL1764" t="s">
        <v>3394</v>
      </c>
      <c r="AM1764" t="s">
        <v>3394</v>
      </c>
      <c r="AN1764" t="s">
        <v>3394</v>
      </c>
      <c r="AO1764" t="s">
        <v>3394</v>
      </c>
      <c r="AP1764" t="s">
        <v>3394</v>
      </c>
      <c r="AQ1764" t="s">
        <v>3394</v>
      </c>
      <c r="AR1764" t="s">
        <v>3394</v>
      </c>
      <c r="AS1764" t="s">
        <v>3394</v>
      </c>
      <c r="AT1764" t="s">
        <v>3394</v>
      </c>
      <c r="AU1764" t="s">
        <v>3394</v>
      </c>
      <c r="AV1764" t="s">
        <v>3394</v>
      </c>
      <c r="AW1764" t="s">
        <v>3394</v>
      </c>
      <c r="AX1764" t="s">
        <v>3394</v>
      </c>
      <c r="AZ1764" t="s">
        <v>3394</v>
      </c>
    </row>
    <row r="1765" spans="1:52" x14ac:dyDescent="0.3">
      <c r="A1765" s="1" t="s">
        <v>10652</v>
      </c>
      <c r="B1765" t="s">
        <v>10653</v>
      </c>
      <c r="C1765" t="s">
        <v>298</v>
      </c>
      <c r="D1765" t="s">
        <v>6246</v>
      </c>
      <c r="E1765" t="s">
        <v>10654</v>
      </c>
      <c r="F1765" t="s">
        <v>3394</v>
      </c>
      <c r="G1765" t="s">
        <v>3393</v>
      </c>
      <c r="H1765" t="s">
        <v>3393</v>
      </c>
      <c r="I1765" t="s">
        <v>12073</v>
      </c>
      <c r="J1765" t="s">
        <v>3395</v>
      </c>
      <c r="K1765" t="s">
        <v>4342</v>
      </c>
      <c r="L1765" t="s">
        <v>3396</v>
      </c>
      <c r="M1765" t="s">
        <v>11383</v>
      </c>
      <c r="N1765" t="s">
        <v>11420</v>
      </c>
      <c r="O1765" t="s">
        <v>9836</v>
      </c>
      <c r="P1765" t="s">
        <v>9842</v>
      </c>
      <c r="Q1765">
        <v>20</v>
      </c>
      <c r="R1765" t="s">
        <v>5829</v>
      </c>
      <c r="S1765" t="s">
        <v>11526</v>
      </c>
      <c r="U1765" t="s">
        <v>11527</v>
      </c>
      <c r="V1765" t="s">
        <v>11528</v>
      </c>
      <c r="W1765" t="s">
        <v>7949</v>
      </c>
      <c r="X1765" t="s">
        <v>7958</v>
      </c>
      <c r="Y1765" t="s">
        <v>11529</v>
      </c>
      <c r="Z1765" t="s">
        <v>11530</v>
      </c>
      <c r="AA1765" t="s">
        <v>8120</v>
      </c>
      <c r="AB1765" t="s">
        <v>6035</v>
      </c>
      <c r="AC1765" t="s">
        <v>4345</v>
      </c>
      <c r="AE1765" t="s">
        <v>3394</v>
      </c>
      <c r="AK1765" t="s">
        <v>3394</v>
      </c>
      <c r="AL1765" t="s">
        <v>3394</v>
      </c>
      <c r="AM1765" t="s">
        <v>3394</v>
      </c>
      <c r="AN1765" t="s">
        <v>3394</v>
      </c>
      <c r="AO1765" t="s">
        <v>3394</v>
      </c>
      <c r="AP1765" t="s">
        <v>3394</v>
      </c>
      <c r="AQ1765" t="s">
        <v>3394</v>
      </c>
      <c r="AR1765" t="s">
        <v>3394</v>
      </c>
      <c r="AS1765" t="s">
        <v>3394</v>
      </c>
      <c r="AT1765" t="s">
        <v>3394</v>
      </c>
      <c r="AU1765" t="s">
        <v>3394</v>
      </c>
      <c r="AV1765" t="s">
        <v>3394</v>
      </c>
      <c r="AW1765" t="s">
        <v>3394</v>
      </c>
      <c r="AX1765" t="s">
        <v>3394</v>
      </c>
      <c r="AZ1765" t="s">
        <v>3394</v>
      </c>
    </row>
    <row r="1766" spans="1:52" x14ac:dyDescent="0.3">
      <c r="A1766" s="1" t="s">
        <v>10655</v>
      </c>
      <c r="B1766" t="s">
        <v>10656</v>
      </c>
      <c r="C1766" t="s">
        <v>298</v>
      </c>
      <c r="D1766" t="s">
        <v>6246</v>
      </c>
      <c r="E1766" t="s">
        <v>10657</v>
      </c>
      <c r="F1766" t="s">
        <v>3394</v>
      </c>
      <c r="G1766" t="s">
        <v>3393</v>
      </c>
      <c r="H1766" t="s">
        <v>3393</v>
      </c>
      <c r="I1766" t="s">
        <v>12074</v>
      </c>
      <c r="J1766" t="s">
        <v>3395</v>
      </c>
      <c r="K1766" t="s">
        <v>4342</v>
      </c>
      <c r="L1766" t="s">
        <v>3396</v>
      </c>
      <c r="M1766" t="s">
        <v>11383</v>
      </c>
      <c r="N1766" t="s">
        <v>11420</v>
      </c>
      <c r="O1766" t="s">
        <v>9836</v>
      </c>
      <c r="P1766" t="s">
        <v>9842</v>
      </c>
      <c r="Q1766">
        <v>30</v>
      </c>
      <c r="R1766" t="s">
        <v>5803</v>
      </c>
      <c r="S1766" t="s">
        <v>11531</v>
      </c>
      <c r="U1766" t="s">
        <v>11532</v>
      </c>
      <c r="V1766" t="s">
        <v>11533</v>
      </c>
      <c r="W1766" t="s">
        <v>11534</v>
      </c>
      <c r="X1766" t="s">
        <v>11535</v>
      </c>
      <c r="Y1766" t="s">
        <v>11529</v>
      </c>
      <c r="Z1766" t="s">
        <v>11536</v>
      </c>
      <c r="AA1766" t="s">
        <v>8646</v>
      </c>
      <c r="AB1766" t="s">
        <v>6035</v>
      </c>
      <c r="AC1766" t="s">
        <v>4345</v>
      </c>
      <c r="AE1766" t="s">
        <v>3394</v>
      </c>
      <c r="AK1766" t="s">
        <v>3394</v>
      </c>
      <c r="AL1766" t="s">
        <v>3394</v>
      </c>
      <c r="AM1766" t="s">
        <v>3394</v>
      </c>
      <c r="AN1766" t="s">
        <v>3394</v>
      </c>
      <c r="AO1766" t="s">
        <v>3394</v>
      </c>
      <c r="AP1766" t="s">
        <v>3394</v>
      </c>
      <c r="AQ1766" t="s">
        <v>3394</v>
      </c>
      <c r="AR1766" t="s">
        <v>3394</v>
      </c>
      <c r="AS1766" t="s">
        <v>3394</v>
      </c>
      <c r="AT1766" t="s">
        <v>3394</v>
      </c>
      <c r="AU1766" t="s">
        <v>3394</v>
      </c>
      <c r="AV1766" t="s">
        <v>3394</v>
      </c>
      <c r="AW1766" t="s">
        <v>3394</v>
      </c>
      <c r="AX1766" t="s">
        <v>3394</v>
      </c>
      <c r="AZ1766" t="s">
        <v>3394</v>
      </c>
    </row>
    <row r="1767" spans="1:52" x14ac:dyDescent="0.3">
      <c r="A1767" s="1" t="s">
        <v>10658</v>
      </c>
      <c r="B1767" t="s">
        <v>10659</v>
      </c>
      <c r="C1767" t="s">
        <v>298</v>
      </c>
      <c r="D1767" t="s">
        <v>6246</v>
      </c>
      <c r="E1767" t="s">
        <v>10660</v>
      </c>
      <c r="F1767" t="s">
        <v>3394</v>
      </c>
      <c r="G1767" t="s">
        <v>3393</v>
      </c>
      <c r="H1767" t="s">
        <v>3393</v>
      </c>
      <c r="I1767" t="s">
        <v>12075</v>
      </c>
      <c r="J1767" t="s">
        <v>3395</v>
      </c>
      <c r="K1767" t="s">
        <v>4342</v>
      </c>
      <c r="L1767" t="s">
        <v>3396</v>
      </c>
      <c r="M1767" t="s">
        <v>11383</v>
      </c>
      <c r="N1767" t="s">
        <v>11420</v>
      </c>
      <c r="O1767" t="s">
        <v>9836</v>
      </c>
      <c r="P1767" t="s">
        <v>9842</v>
      </c>
      <c r="Q1767">
        <v>30</v>
      </c>
      <c r="R1767" t="s">
        <v>6580</v>
      </c>
      <c r="S1767" t="s">
        <v>11537</v>
      </c>
      <c r="U1767" t="s">
        <v>6532</v>
      </c>
      <c r="V1767" t="s">
        <v>11538</v>
      </c>
      <c r="W1767" t="s">
        <v>11539</v>
      </c>
      <c r="X1767" t="s">
        <v>7958</v>
      </c>
      <c r="Y1767" t="s">
        <v>11540</v>
      </c>
      <c r="Z1767" t="s">
        <v>11541</v>
      </c>
      <c r="AA1767" t="s">
        <v>6728</v>
      </c>
      <c r="AB1767" t="s">
        <v>6035</v>
      </c>
      <c r="AC1767" t="s">
        <v>4345</v>
      </c>
      <c r="AE1767" t="s">
        <v>3394</v>
      </c>
      <c r="AK1767" t="s">
        <v>3394</v>
      </c>
      <c r="AL1767" t="s">
        <v>3394</v>
      </c>
      <c r="AM1767" t="s">
        <v>3394</v>
      </c>
      <c r="AN1767" t="s">
        <v>3394</v>
      </c>
      <c r="AO1767" t="s">
        <v>3394</v>
      </c>
      <c r="AP1767" t="s">
        <v>3394</v>
      </c>
      <c r="AQ1767" t="s">
        <v>3394</v>
      </c>
      <c r="AR1767" t="s">
        <v>3394</v>
      </c>
      <c r="AS1767" t="s">
        <v>3394</v>
      </c>
      <c r="AT1767" t="s">
        <v>3394</v>
      </c>
      <c r="AU1767" t="s">
        <v>3394</v>
      </c>
      <c r="AV1767" t="s">
        <v>3394</v>
      </c>
      <c r="AW1767" t="s">
        <v>3394</v>
      </c>
      <c r="AX1767" t="s">
        <v>3394</v>
      </c>
      <c r="AZ1767" t="s">
        <v>3394</v>
      </c>
    </row>
    <row r="1768" spans="1:52" x14ac:dyDescent="0.3">
      <c r="A1768" s="1" t="s">
        <v>10661</v>
      </c>
      <c r="B1768" t="s">
        <v>10662</v>
      </c>
      <c r="C1768" t="s">
        <v>298</v>
      </c>
      <c r="D1768" t="s">
        <v>6246</v>
      </c>
      <c r="E1768" t="s">
        <v>10663</v>
      </c>
      <c r="F1768" t="s">
        <v>3394</v>
      </c>
      <c r="G1768" t="s">
        <v>3393</v>
      </c>
      <c r="H1768" t="s">
        <v>3393</v>
      </c>
      <c r="I1768" t="s">
        <v>12076</v>
      </c>
      <c r="J1768" t="s">
        <v>3395</v>
      </c>
      <c r="K1768" t="s">
        <v>4342</v>
      </c>
      <c r="L1768" t="s">
        <v>3396</v>
      </c>
      <c r="M1768" t="s">
        <v>11383</v>
      </c>
      <c r="N1768" t="s">
        <v>11420</v>
      </c>
      <c r="O1768" t="s">
        <v>9836</v>
      </c>
      <c r="P1768" t="s">
        <v>9842</v>
      </c>
      <c r="Q1768">
        <v>30</v>
      </c>
      <c r="R1768" t="s">
        <v>5710</v>
      </c>
      <c r="S1768" t="s">
        <v>11542</v>
      </c>
      <c r="U1768" t="s">
        <v>7107</v>
      </c>
      <c r="V1768" t="s">
        <v>6370</v>
      </c>
      <c r="W1768" t="s">
        <v>11543</v>
      </c>
      <c r="X1768" t="s">
        <v>11544</v>
      </c>
      <c r="Y1768" t="s">
        <v>11545</v>
      </c>
      <c r="Z1768" t="s">
        <v>11546</v>
      </c>
      <c r="AA1768" t="s">
        <v>11547</v>
      </c>
      <c r="AB1768" t="s">
        <v>6035</v>
      </c>
      <c r="AC1768" t="s">
        <v>4345</v>
      </c>
      <c r="AE1768" t="s">
        <v>3394</v>
      </c>
      <c r="AK1768" t="s">
        <v>3394</v>
      </c>
      <c r="AL1768" t="s">
        <v>3394</v>
      </c>
      <c r="AM1768" t="s">
        <v>3394</v>
      </c>
      <c r="AN1768" t="s">
        <v>3394</v>
      </c>
      <c r="AO1768" t="s">
        <v>3394</v>
      </c>
      <c r="AP1768" t="s">
        <v>3394</v>
      </c>
      <c r="AQ1768" t="s">
        <v>3394</v>
      </c>
      <c r="AR1768" t="s">
        <v>3394</v>
      </c>
      <c r="AS1768" t="s">
        <v>3394</v>
      </c>
      <c r="AT1768" t="s">
        <v>3394</v>
      </c>
      <c r="AU1768" t="s">
        <v>3394</v>
      </c>
      <c r="AV1768" t="s">
        <v>3394</v>
      </c>
      <c r="AW1768" t="s">
        <v>3394</v>
      </c>
      <c r="AX1768" t="s">
        <v>3394</v>
      </c>
      <c r="AZ1768" t="s">
        <v>3394</v>
      </c>
    </row>
    <row r="1769" spans="1:52" x14ac:dyDescent="0.3">
      <c r="A1769" s="1" t="s">
        <v>10664</v>
      </c>
      <c r="B1769" t="s">
        <v>10665</v>
      </c>
      <c r="C1769" t="s">
        <v>298</v>
      </c>
      <c r="D1769" t="s">
        <v>6246</v>
      </c>
      <c r="E1769" t="s">
        <v>10666</v>
      </c>
      <c r="F1769" t="s">
        <v>3394</v>
      </c>
      <c r="G1769" t="s">
        <v>3393</v>
      </c>
      <c r="H1769" t="s">
        <v>3393</v>
      </c>
      <c r="I1769" t="s">
        <v>11548</v>
      </c>
      <c r="J1769" t="s">
        <v>3395</v>
      </c>
      <c r="K1769" t="s">
        <v>4342</v>
      </c>
      <c r="L1769" t="s">
        <v>3396</v>
      </c>
      <c r="M1769" t="s">
        <v>11383</v>
      </c>
      <c r="N1769" t="s">
        <v>11420</v>
      </c>
      <c r="O1769" t="s">
        <v>9836</v>
      </c>
      <c r="P1769" t="s">
        <v>9842</v>
      </c>
      <c r="Q1769">
        <v>30</v>
      </c>
      <c r="R1769" t="s">
        <v>5710</v>
      </c>
      <c r="S1769" t="s">
        <v>11549</v>
      </c>
      <c r="U1769" t="s">
        <v>7060</v>
      </c>
      <c r="V1769" t="s">
        <v>7061</v>
      </c>
      <c r="W1769" t="s">
        <v>7987</v>
      </c>
      <c r="X1769" t="s">
        <v>7958</v>
      </c>
      <c r="Y1769" t="s">
        <v>6049</v>
      </c>
      <c r="Z1769" t="s">
        <v>6569</v>
      </c>
      <c r="AA1769" t="s">
        <v>6031</v>
      </c>
      <c r="AB1769" t="s">
        <v>8065</v>
      </c>
      <c r="AC1769" t="s">
        <v>4345</v>
      </c>
      <c r="AE1769" t="s">
        <v>3394</v>
      </c>
      <c r="AK1769" t="s">
        <v>3394</v>
      </c>
      <c r="AL1769" t="s">
        <v>3394</v>
      </c>
      <c r="AM1769" t="s">
        <v>3394</v>
      </c>
      <c r="AN1769" t="s">
        <v>3394</v>
      </c>
      <c r="AO1769" t="s">
        <v>3394</v>
      </c>
      <c r="AP1769" t="s">
        <v>3394</v>
      </c>
      <c r="AQ1769" t="s">
        <v>3394</v>
      </c>
      <c r="AR1769" t="s">
        <v>3394</v>
      </c>
      <c r="AS1769" t="s">
        <v>3394</v>
      </c>
      <c r="AT1769" t="s">
        <v>3394</v>
      </c>
      <c r="AU1769" t="s">
        <v>3394</v>
      </c>
      <c r="AV1769" t="s">
        <v>3394</v>
      </c>
      <c r="AW1769" t="s">
        <v>3394</v>
      </c>
      <c r="AX1769" t="s">
        <v>3394</v>
      </c>
      <c r="AZ1769" t="s">
        <v>3394</v>
      </c>
    </row>
    <row r="1770" spans="1:52" x14ac:dyDescent="0.3">
      <c r="A1770" s="1" t="s">
        <v>10667</v>
      </c>
      <c r="B1770" t="s">
        <v>10668</v>
      </c>
      <c r="C1770" t="s">
        <v>298</v>
      </c>
      <c r="D1770" t="s">
        <v>6246</v>
      </c>
      <c r="E1770" t="s">
        <v>10669</v>
      </c>
      <c r="F1770" t="s">
        <v>3394</v>
      </c>
      <c r="G1770" t="s">
        <v>3393</v>
      </c>
      <c r="H1770" t="s">
        <v>3393</v>
      </c>
      <c r="I1770" t="s">
        <v>11550</v>
      </c>
      <c r="J1770" t="s">
        <v>3395</v>
      </c>
      <c r="K1770" t="s">
        <v>4342</v>
      </c>
      <c r="L1770" t="s">
        <v>3396</v>
      </c>
      <c r="M1770" t="s">
        <v>11383</v>
      </c>
      <c r="N1770" t="s">
        <v>11420</v>
      </c>
      <c r="O1770" t="s">
        <v>9836</v>
      </c>
      <c r="P1770" t="s">
        <v>9842</v>
      </c>
      <c r="Q1770">
        <v>30</v>
      </c>
      <c r="R1770" t="s">
        <v>6454</v>
      </c>
      <c r="S1770" t="s">
        <v>11551</v>
      </c>
      <c r="U1770" t="s">
        <v>10703</v>
      </c>
      <c r="V1770" t="s">
        <v>6456</v>
      </c>
      <c r="W1770" t="s">
        <v>11552</v>
      </c>
      <c r="X1770" t="s">
        <v>11553</v>
      </c>
      <c r="Y1770" t="s">
        <v>11554</v>
      </c>
      <c r="Z1770" t="s">
        <v>11555</v>
      </c>
      <c r="AA1770" t="s">
        <v>11556</v>
      </c>
      <c r="AB1770" t="s">
        <v>8025</v>
      </c>
      <c r="AC1770" t="s">
        <v>4345</v>
      </c>
      <c r="AE1770" t="s">
        <v>3394</v>
      </c>
      <c r="AK1770" t="s">
        <v>3394</v>
      </c>
      <c r="AL1770" t="s">
        <v>3394</v>
      </c>
      <c r="AM1770" t="s">
        <v>3394</v>
      </c>
      <c r="AN1770" t="s">
        <v>3394</v>
      </c>
      <c r="AO1770" t="s">
        <v>3394</v>
      </c>
      <c r="AP1770" t="s">
        <v>3394</v>
      </c>
      <c r="AQ1770" t="s">
        <v>3394</v>
      </c>
      <c r="AR1770" t="s">
        <v>3394</v>
      </c>
      <c r="AS1770" t="s">
        <v>3394</v>
      </c>
      <c r="AT1770" t="s">
        <v>3394</v>
      </c>
      <c r="AU1770" t="s">
        <v>3394</v>
      </c>
      <c r="AV1770" t="s">
        <v>3394</v>
      </c>
      <c r="AW1770" t="s">
        <v>3394</v>
      </c>
      <c r="AX1770" t="s">
        <v>3394</v>
      </c>
      <c r="AZ1770" t="s">
        <v>3394</v>
      </c>
    </row>
    <row r="1771" spans="1:52" x14ac:dyDescent="0.3">
      <c r="A1771" s="1" t="s">
        <v>10673</v>
      </c>
      <c r="B1771" t="s">
        <v>10674</v>
      </c>
      <c r="C1771" t="s">
        <v>298</v>
      </c>
      <c r="D1771" t="s">
        <v>6246</v>
      </c>
      <c r="E1771" t="s">
        <v>10675</v>
      </c>
      <c r="F1771" t="s">
        <v>3394</v>
      </c>
      <c r="G1771" t="s">
        <v>3393</v>
      </c>
      <c r="H1771" t="s">
        <v>3393</v>
      </c>
      <c r="I1771" t="s">
        <v>12077</v>
      </c>
      <c r="J1771" t="s">
        <v>3395</v>
      </c>
      <c r="K1771" t="s">
        <v>4342</v>
      </c>
      <c r="L1771" t="s">
        <v>3396</v>
      </c>
      <c r="M1771" t="s">
        <v>11383</v>
      </c>
      <c r="N1771" t="s">
        <v>11420</v>
      </c>
      <c r="O1771" t="s">
        <v>9836</v>
      </c>
      <c r="P1771" t="s">
        <v>9842</v>
      </c>
      <c r="Q1771">
        <v>15</v>
      </c>
      <c r="R1771" t="s">
        <v>6797</v>
      </c>
      <c r="S1771" t="s">
        <v>11557</v>
      </c>
      <c r="U1771" t="s">
        <v>11558</v>
      </c>
      <c r="V1771" t="s">
        <v>5938</v>
      </c>
      <c r="W1771" t="s">
        <v>11424</v>
      </c>
      <c r="X1771" t="s">
        <v>7958</v>
      </c>
      <c r="Y1771" t="s">
        <v>11425</v>
      </c>
      <c r="Z1771" t="s">
        <v>11426</v>
      </c>
      <c r="AA1771" t="s">
        <v>8646</v>
      </c>
      <c r="AB1771" t="s">
        <v>6035</v>
      </c>
      <c r="AC1771" t="s">
        <v>4345</v>
      </c>
      <c r="AE1771" t="s">
        <v>3394</v>
      </c>
      <c r="AK1771" t="s">
        <v>3394</v>
      </c>
      <c r="AL1771" t="s">
        <v>3394</v>
      </c>
      <c r="AM1771" t="s">
        <v>3394</v>
      </c>
      <c r="AN1771" t="s">
        <v>3394</v>
      </c>
      <c r="AO1771" t="s">
        <v>3394</v>
      </c>
      <c r="AP1771" t="s">
        <v>3394</v>
      </c>
      <c r="AQ1771" t="s">
        <v>3394</v>
      </c>
      <c r="AR1771" t="s">
        <v>3394</v>
      </c>
      <c r="AS1771" t="s">
        <v>3394</v>
      </c>
      <c r="AT1771" t="s">
        <v>3394</v>
      </c>
      <c r="AU1771" t="s">
        <v>3394</v>
      </c>
      <c r="AV1771" t="s">
        <v>3394</v>
      </c>
      <c r="AW1771" t="s">
        <v>3394</v>
      </c>
      <c r="AX1771" t="s">
        <v>3394</v>
      </c>
      <c r="AZ1771" t="s">
        <v>3394</v>
      </c>
    </row>
    <row r="1772" spans="1:52" x14ac:dyDescent="0.3">
      <c r="A1772" s="1" t="s">
        <v>11559</v>
      </c>
      <c r="B1772" t="s">
        <v>11560</v>
      </c>
      <c r="C1772" t="s">
        <v>828</v>
      </c>
      <c r="D1772" t="s">
        <v>54</v>
      </c>
      <c r="E1772" t="s">
        <v>11561</v>
      </c>
      <c r="F1772" t="s">
        <v>3393</v>
      </c>
      <c r="G1772" t="s">
        <v>3393</v>
      </c>
      <c r="H1772" t="s">
        <v>3393</v>
      </c>
      <c r="I1772" t="s">
        <v>3395</v>
      </c>
      <c r="J1772" t="s">
        <v>3395</v>
      </c>
      <c r="K1772" t="s">
        <v>4342</v>
      </c>
      <c r="L1772" t="s">
        <v>3396</v>
      </c>
      <c r="M1772" t="s">
        <v>11367</v>
      </c>
      <c r="N1772" t="s">
        <v>11370</v>
      </c>
      <c r="O1772" t="s">
        <v>9836</v>
      </c>
      <c r="P1772" t="s">
        <v>9842</v>
      </c>
      <c r="Q1772">
        <v>21</v>
      </c>
      <c r="R1772" t="s">
        <v>11115</v>
      </c>
      <c r="S1772" t="s">
        <v>11562</v>
      </c>
      <c r="U1772" t="s">
        <v>11563</v>
      </c>
      <c r="V1772" t="s">
        <v>11564</v>
      </c>
      <c r="W1772" t="s">
        <v>6741</v>
      </c>
      <c r="X1772" t="s">
        <v>8059</v>
      </c>
      <c r="Y1772" t="s">
        <v>11565</v>
      </c>
      <c r="Z1772" t="s">
        <v>11566</v>
      </c>
      <c r="AA1772" t="s">
        <v>11567</v>
      </c>
      <c r="AB1772" t="s">
        <v>11454</v>
      </c>
      <c r="AC1772" t="s">
        <v>4345</v>
      </c>
      <c r="AE1772" t="s">
        <v>3394</v>
      </c>
      <c r="AK1772" t="s">
        <v>3394</v>
      </c>
      <c r="AL1772" t="s">
        <v>3394</v>
      </c>
      <c r="AM1772" t="s">
        <v>4195</v>
      </c>
      <c r="AN1772" t="s">
        <v>3394</v>
      </c>
      <c r="AO1772" t="s">
        <v>4195</v>
      </c>
      <c r="AP1772" t="s">
        <v>3394</v>
      </c>
      <c r="AQ1772" t="s">
        <v>3394</v>
      </c>
      <c r="AR1772" t="s">
        <v>4195</v>
      </c>
      <c r="AS1772" t="s">
        <v>3394</v>
      </c>
      <c r="AT1772" t="s">
        <v>3394</v>
      </c>
      <c r="AU1772" t="s">
        <v>3394</v>
      </c>
      <c r="AV1772" t="s">
        <v>3394</v>
      </c>
      <c r="AW1772" t="s">
        <v>3394</v>
      </c>
      <c r="AX1772" t="s">
        <v>3394</v>
      </c>
      <c r="AZ1772" t="s">
        <v>3394</v>
      </c>
    </row>
    <row r="1773" spans="1:52" x14ac:dyDescent="0.3">
      <c r="A1773" s="1" t="s">
        <v>11568</v>
      </c>
      <c r="B1773" t="s">
        <v>11569</v>
      </c>
      <c r="C1773" t="s">
        <v>828</v>
      </c>
      <c r="D1773" t="s">
        <v>54</v>
      </c>
      <c r="E1773" t="s">
        <v>11570</v>
      </c>
      <c r="F1773" t="s">
        <v>3393</v>
      </c>
      <c r="G1773" t="s">
        <v>3393</v>
      </c>
      <c r="H1773" t="s">
        <v>3393</v>
      </c>
      <c r="I1773" t="s">
        <v>3395</v>
      </c>
      <c r="J1773" t="s">
        <v>3395</v>
      </c>
      <c r="K1773" t="s">
        <v>4342</v>
      </c>
      <c r="L1773" t="s">
        <v>3396</v>
      </c>
      <c r="M1773" t="s">
        <v>11367</v>
      </c>
      <c r="N1773" t="s">
        <v>11370</v>
      </c>
      <c r="O1773" t="s">
        <v>9836</v>
      </c>
      <c r="P1773" t="s">
        <v>9842</v>
      </c>
      <c r="Q1773">
        <v>21</v>
      </c>
      <c r="R1773" t="s">
        <v>5671</v>
      </c>
      <c r="S1773" t="s">
        <v>11571</v>
      </c>
      <c r="U1773" t="s">
        <v>11572</v>
      </c>
      <c r="V1773" t="s">
        <v>9984</v>
      </c>
      <c r="W1773" t="s">
        <v>11573</v>
      </c>
      <c r="X1773" t="s">
        <v>11574</v>
      </c>
      <c r="Y1773" t="s">
        <v>11575</v>
      </c>
      <c r="Z1773" t="s">
        <v>8426</v>
      </c>
      <c r="AA1773" t="s">
        <v>7988</v>
      </c>
      <c r="AB1773" t="s">
        <v>10712</v>
      </c>
      <c r="AC1773" t="s">
        <v>4345</v>
      </c>
      <c r="AE1773" t="s">
        <v>3394</v>
      </c>
      <c r="AK1773" t="s">
        <v>3394</v>
      </c>
      <c r="AL1773" t="s">
        <v>3394</v>
      </c>
      <c r="AM1773" t="s">
        <v>4195</v>
      </c>
      <c r="AN1773" t="s">
        <v>3394</v>
      </c>
      <c r="AO1773" t="s">
        <v>4195</v>
      </c>
      <c r="AP1773" t="s">
        <v>3394</v>
      </c>
      <c r="AQ1773" t="s">
        <v>4195</v>
      </c>
      <c r="AR1773" t="s">
        <v>4195</v>
      </c>
      <c r="AS1773" t="s">
        <v>3394</v>
      </c>
      <c r="AT1773" t="s">
        <v>3394</v>
      </c>
      <c r="AU1773" t="s">
        <v>3394</v>
      </c>
      <c r="AV1773" t="s">
        <v>3394</v>
      </c>
      <c r="AW1773" t="s">
        <v>3394</v>
      </c>
      <c r="AX1773" t="s">
        <v>3394</v>
      </c>
      <c r="AZ1773" t="s">
        <v>3394</v>
      </c>
    </row>
    <row r="1774" spans="1:52" x14ac:dyDescent="0.3">
      <c r="A1774" s="1" t="s">
        <v>11576</v>
      </c>
      <c r="B1774" t="s">
        <v>11577</v>
      </c>
      <c r="C1774" t="s">
        <v>828</v>
      </c>
      <c r="D1774" t="s">
        <v>54</v>
      </c>
      <c r="E1774" t="s">
        <v>11578</v>
      </c>
      <c r="F1774" t="s">
        <v>3393</v>
      </c>
      <c r="G1774" t="s">
        <v>3393</v>
      </c>
      <c r="H1774" t="s">
        <v>3393</v>
      </c>
      <c r="I1774" t="s">
        <v>3395</v>
      </c>
      <c r="J1774" t="s">
        <v>3395</v>
      </c>
      <c r="K1774" t="s">
        <v>4342</v>
      </c>
      <c r="L1774" t="s">
        <v>3396</v>
      </c>
      <c r="M1774" t="s">
        <v>11367</v>
      </c>
      <c r="N1774" t="s">
        <v>11370</v>
      </c>
      <c r="O1774" t="s">
        <v>9836</v>
      </c>
      <c r="P1774" t="s">
        <v>9842</v>
      </c>
      <c r="Q1774">
        <v>21</v>
      </c>
      <c r="R1774" t="s">
        <v>11115</v>
      </c>
      <c r="S1774" t="s">
        <v>11579</v>
      </c>
      <c r="U1774" t="s">
        <v>11580</v>
      </c>
      <c r="V1774" t="s">
        <v>11581</v>
      </c>
      <c r="W1774" t="s">
        <v>11582</v>
      </c>
      <c r="X1774" t="s">
        <v>11583</v>
      </c>
      <c r="Y1774" t="s">
        <v>6051</v>
      </c>
      <c r="Z1774" t="s">
        <v>11584</v>
      </c>
      <c r="AA1774" t="s">
        <v>11583</v>
      </c>
      <c r="AB1774" t="s">
        <v>11454</v>
      </c>
      <c r="AC1774" t="s">
        <v>4345</v>
      </c>
      <c r="AE1774" t="s">
        <v>3394</v>
      </c>
      <c r="AK1774" t="s">
        <v>3394</v>
      </c>
      <c r="AL1774" t="s">
        <v>3394</v>
      </c>
      <c r="AM1774" t="s">
        <v>4195</v>
      </c>
      <c r="AN1774" t="s">
        <v>3394</v>
      </c>
      <c r="AO1774" t="s">
        <v>4195</v>
      </c>
      <c r="AP1774" t="s">
        <v>3394</v>
      </c>
      <c r="AQ1774" t="s">
        <v>4195</v>
      </c>
      <c r="AR1774" t="s">
        <v>4195</v>
      </c>
      <c r="AS1774" t="s">
        <v>3394</v>
      </c>
      <c r="AT1774" t="s">
        <v>3394</v>
      </c>
      <c r="AU1774" t="s">
        <v>3394</v>
      </c>
      <c r="AV1774" t="s">
        <v>3394</v>
      </c>
      <c r="AW1774" t="s">
        <v>3394</v>
      </c>
      <c r="AX1774" t="s">
        <v>3394</v>
      </c>
      <c r="AZ1774" t="s">
        <v>3394</v>
      </c>
    </row>
    <row r="1775" spans="1:52" x14ac:dyDescent="0.3">
      <c r="A1775" s="1" t="s">
        <v>11585</v>
      </c>
      <c r="B1775" t="s">
        <v>11586</v>
      </c>
      <c r="C1775" t="s">
        <v>828</v>
      </c>
      <c r="D1775" t="s">
        <v>54</v>
      </c>
      <c r="E1775" t="s">
        <v>11587</v>
      </c>
      <c r="F1775" t="s">
        <v>3393</v>
      </c>
      <c r="G1775" t="s">
        <v>3393</v>
      </c>
      <c r="H1775" t="s">
        <v>3393</v>
      </c>
      <c r="I1775" t="s">
        <v>3395</v>
      </c>
      <c r="J1775" t="s">
        <v>3395</v>
      </c>
      <c r="K1775" t="s">
        <v>4342</v>
      </c>
      <c r="L1775" t="s">
        <v>3396</v>
      </c>
      <c r="M1775" t="s">
        <v>11367</v>
      </c>
      <c r="N1775" t="s">
        <v>11370</v>
      </c>
      <c r="O1775" t="s">
        <v>9836</v>
      </c>
      <c r="P1775" t="s">
        <v>9842</v>
      </c>
      <c r="Q1775">
        <v>11</v>
      </c>
      <c r="R1775" t="s">
        <v>5678</v>
      </c>
      <c r="S1775" t="s">
        <v>11588</v>
      </c>
      <c r="U1775" t="s">
        <v>11589</v>
      </c>
      <c r="V1775" t="s">
        <v>11590</v>
      </c>
      <c r="W1775" t="s">
        <v>11591</v>
      </c>
      <c r="X1775" t="s">
        <v>11592</v>
      </c>
      <c r="Y1775" t="s">
        <v>11593</v>
      </c>
      <c r="Z1775" t="s">
        <v>2886</v>
      </c>
      <c r="AA1775" t="s">
        <v>11594</v>
      </c>
      <c r="AB1775" t="s">
        <v>11454</v>
      </c>
      <c r="AC1775" t="s">
        <v>4345</v>
      </c>
      <c r="AE1775" t="s">
        <v>3394</v>
      </c>
      <c r="AK1775" t="s">
        <v>3394</v>
      </c>
      <c r="AL1775" t="s">
        <v>3394</v>
      </c>
      <c r="AM1775" t="s">
        <v>4195</v>
      </c>
      <c r="AN1775" t="s">
        <v>3394</v>
      </c>
      <c r="AO1775" t="s">
        <v>3394</v>
      </c>
      <c r="AP1775" t="s">
        <v>3394</v>
      </c>
      <c r="AQ1775" t="s">
        <v>4195</v>
      </c>
      <c r="AR1775" t="s">
        <v>4195</v>
      </c>
      <c r="AS1775" t="s">
        <v>3394</v>
      </c>
      <c r="AT1775" t="s">
        <v>3394</v>
      </c>
      <c r="AU1775" t="s">
        <v>3394</v>
      </c>
      <c r="AV1775" t="s">
        <v>3394</v>
      </c>
      <c r="AW1775" t="s">
        <v>3394</v>
      </c>
      <c r="AX1775" t="s">
        <v>3394</v>
      </c>
      <c r="AZ1775" t="s">
        <v>3394</v>
      </c>
    </row>
    <row r="1776" spans="1:52" x14ac:dyDescent="0.3">
      <c r="A1776" s="1" t="s">
        <v>11595</v>
      </c>
      <c r="B1776" t="s">
        <v>11596</v>
      </c>
      <c r="C1776" t="s">
        <v>4828</v>
      </c>
      <c r="D1776" t="s">
        <v>4829</v>
      </c>
      <c r="E1776" t="s">
        <v>11597</v>
      </c>
      <c r="F1776" t="s">
        <v>3393</v>
      </c>
      <c r="G1776" t="s">
        <v>3393</v>
      </c>
      <c r="H1776" t="s">
        <v>3393</v>
      </c>
      <c r="I1776" t="s">
        <v>3395</v>
      </c>
      <c r="J1776" t="s">
        <v>3395</v>
      </c>
      <c r="K1776" t="s">
        <v>4342</v>
      </c>
      <c r="L1776" t="s">
        <v>3396</v>
      </c>
      <c r="M1776" t="s">
        <v>11385</v>
      </c>
      <c r="N1776" t="s">
        <v>11598</v>
      </c>
      <c r="O1776" t="s">
        <v>9836</v>
      </c>
      <c r="P1776" t="s">
        <v>9842</v>
      </c>
      <c r="Q1776">
        <v>24</v>
      </c>
      <c r="R1776" t="s">
        <v>5831</v>
      </c>
      <c r="S1776" t="s">
        <v>11599</v>
      </c>
      <c r="U1776" t="s">
        <v>11600</v>
      </c>
      <c r="V1776" t="s">
        <v>11601</v>
      </c>
      <c r="W1776" t="s">
        <v>11602</v>
      </c>
      <c r="X1776" t="s">
        <v>6024</v>
      </c>
      <c r="Y1776" t="s">
        <v>11603</v>
      </c>
      <c r="Z1776" t="s">
        <v>11604</v>
      </c>
      <c r="AA1776" t="s">
        <v>11605</v>
      </c>
      <c r="AB1776" t="s">
        <v>8105</v>
      </c>
      <c r="AC1776" t="s">
        <v>4345</v>
      </c>
      <c r="AE1776" t="s">
        <v>3394</v>
      </c>
      <c r="AK1776" t="s">
        <v>3394</v>
      </c>
      <c r="AL1776" t="s">
        <v>3394</v>
      </c>
      <c r="AM1776" t="s">
        <v>4195</v>
      </c>
      <c r="AN1776" t="s">
        <v>3394</v>
      </c>
      <c r="AO1776" t="s">
        <v>3394</v>
      </c>
      <c r="AP1776" t="s">
        <v>3394</v>
      </c>
      <c r="AQ1776" t="s">
        <v>4195</v>
      </c>
      <c r="AR1776" t="s">
        <v>3394</v>
      </c>
      <c r="AS1776" t="s">
        <v>3394</v>
      </c>
      <c r="AT1776" t="s">
        <v>3394</v>
      </c>
      <c r="AU1776" t="s">
        <v>3394</v>
      </c>
      <c r="AV1776" t="s">
        <v>3394</v>
      </c>
      <c r="AW1776" t="s">
        <v>3394</v>
      </c>
      <c r="AX1776" t="s">
        <v>3394</v>
      </c>
      <c r="AZ1776" t="s">
        <v>3394</v>
      </c>
    </row>
    <row r="1777" spans="1:52" x14ac:dyDescent="0.3">
      <c r="A1777" s="1" t="s">
        <v>11606</v>
      </c>
      <c r="B1777" t="s">
        <v>11607</v>
      </c>
      <c r="C1777" t="s">
        <v>828</v>
      </c>
      <c r="D1777" t="s">
        <v>54</v>
      </c>
      <c r="E1777" t="s">
        <v>11608</v>
      </c>
      <c r="F1777" t="s">
        <v>3394</v>
      </c>
      <c r="G1777" t="s">
        <v>3393</v>
      </c>
      <c r="H1777" t="s">
        <v>3393</v>
      </c>
      <c r="I1777" t="s">
        <v>3395</v>
      </c>
      <c r="J1777" t="s">
        <v>3395</v>
      </c>
      <c r="K1777" t="s">
        <v>4342</v>
      </c>
      <c r="L1777" t="s">
        <v>3396</v>
      </c>
      <c r="M1777" t="s">
        <v>11367</v>
      </c>
      <c r="N1777" t="s">
        <v>11437</v>
      </c>
      <c r="O1777" t="s">
        <v>9836</v>
      </c>
      <c r="P1777" t="s">
        <v>9842</v>
      </c>
      <c r="Q1777">
        <v>28</v>
      </c>
      <c r="R1777" t="s">
        <v>5829</v>
      </c>
      <c r="S1777" t="s">
        <v>11609</v>
      </c>
      <c r="U1777" t="s">
        <v>11610</v>
      </c>
      <c r="V1777" t="s">
        <v>11611</v>
      </c>
      <c r="W1777" t="s">
        <v>6033</v>
      </c>
      <c r="X1777" t="s">
        <v>8028</v>
      </c>
      <c r="Y1777" t="s">
        <v>7651</v>
      </c>
      <c r="Z1777" t="s">
        <v>8024</v>
      </c>
      <c r="AA1777" t="s">
        <v>7799</v>
      </c>
      <c r="AB1777" t="s">
        <v>6630</v>
      </c>
      <c r="AC1777" t="s">
        <v>4345</v>
      </c>
      <c r="AE1777" t="s">
        <v>3394</v>
      </c>
      <c r="AK1777" t="s">
        <v>3394</v>
      </c>
      <c r="AL1777" t="s">
        <v>3394</v>
      </c>
      <c r="AM1777" t="s">
        <v>4195</v>
      </c>
      <c r="AN1777" t="s">
        <v>3394</v>
      </c>
      <c r="AO1777" t="s">
        <v>3394</v>
      </c>
      <c r="AP1777" t="s">
        <v>3394</v>
      </c>
      <c r="AQ1777" t="s">
        <v>4195</v>
      </c>
      <c r="AR1777" t="s">
        <v>4195</v>
      </c>
      <c r="AS1777" t="s">
        <v>3394</v>
      </c>
      <c r="AT1777" t="s">
        <v>3394</v>
      </c>
      <c r="AU1777" t="s">
        <v>3394</v>
      </c>
      <c r="AV1777" t="s">
        <v>3394</v>
      </c>
      <c r="AW1777" t="s">
        <v>3394</v>
      </c>
      <c r="AX1777" t="s">
        <v>3394</v>
      </c>
      <c r="AZ1777" t="s">
        <v>3394</v>
      </c>
    </row>
    <row r="1778" spans="1:52" x14ac:dyDescent="0.3">
      <c r="A1778" s="1" t="s">
        <v>1888</v>
      </c>
      <c r="B1778" t="s">
        <v>1889</v>
      </c>
      <c r="C1778" t="s">
        <v>208</v>
      </c>
      <c r="D1778" t="s">
        <v>57</v>
      </c>
      <c r="E1778" t="s">
        <v>1890</v>
      </c>
      <c r="F1778" t="s">
        <v>3393</v>
      </c>
      <c r="G1778" t="s">
        <v>3393</v>
      </c>
      <c r="H1778" t="s">
        <v>3393</v>
      </c>
      <c r="I1778" t="s">
        <v>7154</v>
      </c>
      <c r="J1778" t="s">
        <v>3395</v>
      </c>
      <c r="K1778" t="s">
        <v>3394</v>
      </c>
      <c r="L1778" t="s">
        <v>3396</v>
      </c>
      <c r="M1778" t="s">
        <v>9820</v>
      </c>
      <c r="N1778" t="s">
        <v>9820</v>
      </c>
      <c r="O1778" t="s">
        <v>9820</v>
      </c>
      <c r="P1778" t="s">
        <v>9821</v>
      </c>
      <c r="Q1778">
        <v>1</v>
      </c>
      <c r="R1778" t="s">
        <v>5821</v>
      </c>
      <c r="S1778" t="s">
        <v>6488</v>
      </c>
      <c r="U1778" t="s">
        <v>5977</v>
      </c>
      <c r="V1778" t="s">
        <v>5978</v>
      </c>
      <c r="W1778" t="s">
        <v>5979</v>
      </c>
      <c r="X1778" t="s">
        <v>5980</v>
      </c>
      <c r="Y1778" t="s">
        <v>5981</v>
      </c>
      <c r="Z1778" t="s">
        <v>5982</v>
      </c>
      <c r="AA1778" t="s">
        <v>5983</v>
      </c>
      <c r="AB1778" t="s">
        <v>5984</v>
      </c>
      <c r="AC1778" t="s">
        <v>4345</v>
      </c>
      <c r="AE1778" t="s">
        <v>3394</v>
      </c>
      <c r="AK1778" t="s">
        <v>3394</v>
      </c>
      <c r="AL1778" t="s">
        <v>3394</v>
      </c>
      <c r="AM1778" t="s">
        <v>4195</v>
      </c>
      <c r="AN1778" t="s">
        <v>3394</v>
      </c>
      <c r="AO1778" t="s">
        <v>3394</v>
      </c>
      <c r="AP1778" t="s">
        <v>3394</v>
      </c>
      <c r="AQ1778" t="s">
        <v>3394</v>
      </c>
      <c r="AR1778" t="s">
        <v>4195</v>
      </c>
      <c r="AS1778" t="s">
        <v>3394</v>
      </c>
      <c r="AT1778" t="s">
        <v>3394</v>
      </c>
      <c r="AU1778" t="s">
        <v>3394</v>
      </c>
      <c r="AV1778" t="s">
        <v>3394</v>
      </c>
      <c r="AW1778" t="s">
        <v>3394</v>
      </c>
      <c r="AX1778" t="s">
        <v>3394</v>
      </c>
      <c r="AZ1778" t="s">
        <v>3394</v>
      </c>
    </row>
    <row r="1779" spans="1:52" x14ac:dyDescent="0.3">
      <c r="A1779" s="1" t="s">
        <v>1891</v>
      </c>
      <c r="B1779" t="s">
        <v>1892</v>
      </c>
      <c r="C1779" t="s">
        <v>4310</v>
      </c>
      <c r="D1779" t="s">
        <v>4311</v>
      </c>
      <c r="E1779" t="s">
        <v>1893</v>
      </c>
      <c r="F1779" t="s">
        <v>3394</v>
      </c>
      <c r="G1779" t="s">
        <v>3393</v>
      </c>
      <c r="H1779" t="s">
        <v>3393</v>
      </c>
      <c r="I1779" t="s">
        <v>7155</v>
      </c>
      <c r="J1779" t="s">
        <v>3395</v>
      </c>
      <c r="K1779" t="s">
        <v>3394</v>
      </c>
      <c r="L1779" t="s">
        <v>3396</v>
      </c>
      <c r="M1779" t="s">
        <v>9820</v>
      </c>
      <c r="N1779" t="s">
        <v>9820</v>
      </c>
      <c r="O1779" t="s">
        <v>9820</v>
      </c>
      <c r="P1779" t="s">
        <v>9821</v>
      </c>
      <c r="Q1779">
        <v>1</v>
      </c>
      <c r="R1779" t="s">
        <v>5710</v>
      </c>
      <c r="S1779" t="s">
        <v>7156</v>
      </c>
      <c r="U1779" t="s">
        <v>6671</v>
      </c>
      <c r="V1779" t="s">
        <v>6672</v>
      </c>
      <c r="W1779" t="s">
        <v>6450</v>
      </c>
      <c r="X1779" t="s">
        <v>6673</v>
      </c>
      <c r="Y1779" t="s">
        <v>6674</v>
      </c>
      <c r="Z1779" t="s">
        <v>6675</v>
      </c>
      <c r="AA1779" t="s">
        <v>5951</v>
      </c>
      <c r="AB1779" t="s">
        <v>5951</v>
      </c>
      <c r="AC1779" t="s">
        <v>4345</v>
      </c>
      <c r="AE1779" t="s">
        <v>3394</v>
      </c>
      <c r="AK1779" t="s">
        <v>3394</v>
      </c>
      <c r="AL1779" t="s">
        <v>3394</v>
      </c>
      <c r="AM1779" t="s">
        <v>3394</v>
      </c>
      <c r="AN1779" t="s">
        <v>3394</v>
      </c>
      <c r="AO1779" t="s">
        <v>3394</v>
      </c>
      <c r="AP1779" t="s">
        <v>3394</v>
      </c>
      <c r="AQ1779" t="s">
        <v>3394</v>
      </c>
      <c r="AR1779" t="s">
        <v>3394</v>
      </c>
      <c r="AS1779" t="s">
        <v>3394</v>
      </c>
      <c r="AT1779" t="s">
        <v>3394</v>
      </c>
      <c r="AU1779" t="s">
        <v>3394</v>
      </c>
      <c r="AV1779" t="s">
        <v>3394</v>
      </c>
      <c r="AW1779" t="s">
        <v>3394</v>
      </c>
      <c r="AX1779" t="s">
        <v>3394</v>
      </c>
      <c r="AZ1779" t="s">
        <v>3394</v>
      </c>
    </row>
    <row r="1780" spans="1:52" x14ac:dyDescent="0.3">
      <c r="A1780" s="1" t="s">
        <v>1897</v>
      </c>
      <c r="B1780" t="s">
        <v>1898</v>
      </c>
      <c r="C1780" t="s">
        <v>205</v>
      </c>
      <c r="D1780" t="s">
        <v>55</v>
      </c>
      <c r="E1780" t="s">
        <v>1899</v>
      </c>
      <c r="F1780" t="s">
        <v>3393</v>
      </c>
      <c r="G1780" t="s">
        <v>3394</v>
      </c>
      <c r="H1780" t="s">
        <v>3393</v>
      </c>
      <c r="I1780" t="s">
        <v>5765</v>
      </c>
      <c r="J1780" t="s">
        <v>3395</v>
      </c>
      <c r="K1780" t="s">
        <v>3394</v>
      </c>
      <c r="L1780" t="s">
        <v>3396</v>
      </c>
      <c r="M1780" t="s">
        <v>9820</v>
      </c>
      <c r="N1780" t="s">
        <v>9820</v>
      </c>
      <c r="O1780" t="s">
        <v>9820</v>
      </c>
      <c r="P1780" t="s">
        <v>9821</v>
      </c>
      <c r="Q1780">
        <v>1</v>
      </c>
      <c r="R1780" t="s">
        <v>5601</v>
      </c>
      <c r="S1780" t="s">
        <v>7157</v>
      </c>
      <c r="U1780" t="s">
        <v>7158</v>
      </c>
      <c r="V1780" t="s">
        <v>7159</v>
      </c>
      <c r="W1780" t="s">
        <v>7160</v>
      </c>
      <c r="X1780" t="s">
        <v>6422</v>
      </c>
      <c r="Y1780" t="s">
        <v>6352</v>
      </c>
      <c r="Z1780" t="s">
        <v>6352</v>
      </c>
      <c r="AA1780" t="s">
        <v>6009</v>
      </c>
      <c r="AB1780" t="s">
        <v>6194</v>
      </c>
      <c r="AC1780" t="s">
        <v>4345</v>
      </c>
      <c r="AE1780" t="s">
        <v>3394</v>
      </c>
      <c r="AK1780" t="s">
        <v>3394</v>
      </c>
      <c r="AM1780" t="s">
        <v>3394</v>
      </c>
      <c r="AN1780" t="s">
        <v>3394</v>
      </c>
      <c r="AO1780" t="s">
        <v>3394</v>
      </c>
      <c r="AP1780" t="s">
        <v>3394</v>
      </c>
      <c r="AQ1780" t="s">
        <v>3394</v>
      </c>
      <c r="AR1780" t="s">
        <v>3394</v>
      </c>
      <c r="AS1780" t="s">
        <v>3394</v>
      </c>
      <c r="AT1780" t="s">
        <v>3394</v>
      </c>
      <c r="AU1780" t="s">
        <v>3394</v>
      </c>
      <c r="AV1780" t="s">
        <v>3394</v>
      </c>
      <c r="AW1780" t="s">
        <v>3394</v>
      </c>
      <c r="AX1780" t="s">
        <v>3394</v>
      </c>
      <c r="AZ1780" t="s">
        <v>3394</v>
      </c>
    </row>
    <row r="1781" spans="1:52" x14ac:dyDescent="0.3">
      <c r="A1781" s="1" t="s">
        <v>1900</v>
      </c>
      <c r="B1781" t="s">
        <v>1901</v>
      </c>
      <c r="C1781" t="s">
        <v>5924</v>
      </c>
      <c r="D1781" t="s">
        <v>5734</v>
      </c>
      <c r="E1781" t="s">
        <v>1902</v>
      </c>
      <c r="F1781" t="s">
        <v>3393</v>
      </c>
      <c r="G1781" t="s">
        <v>3393</v>
      </c>
      <c r="H1781" t="s">
        <v>3393</v>
      </c>
      <c r="I1781" t="s">
        <v>7161</v>
      </c>
      <c r="J1781" t="s">
        <v>3395</v>
      </c>
      <c r="K1781" t="s">
        <v>3394</v>
      </c>
      <c r="L1781" t="s">
        <v>3396</v>
      </c>
      <c r="M1781" t="s">
        <v>9820</v>
      </c>
      <c r="N1781" t="s">
        <v>9820</v>
      </c>
      <c r="O1781" t="s">
        <v>9820</v>
      </c>
      <c r="P1781" t="s">
        <v>9821</v>
      </c>
      <c r="Q1781">
        <v>1</v>
      </c>
      <c r="R1781" t="s">
        <v>5710</v>
      </c>
      <c r="S1781" t="s">
        <v>7162</v>
      </c>
      <c r="U1781" t="s">
        <v>6302</v>
      </c>
      <c r="V1781" t="s">
        <v>6303</v>
      </c>
      <c r="W1781" t="s">
        <v>5979</v>
      </c>
      <c r="X1781" t="s">
        <v>6304</v>
      </c>
      <c r="Y1781" t="s">
        <v>6305</v>
      </c>
      <c r="Z1781" t="s">
        <v>6306</v>
      </c>
      <c r="AA1781" t="s">
        <v>6307</v>
      </c>
      <c r="AB1781" t="s">
        <v>6084</v>
      </c>
      <c r="AC1781" t="s">
        <v>4345</v>
      </c>
      <c r="AE1781" t="s">
        <v>3394</v>
      </c>
      <c r="AK1781" t="s">
        <v>3394</v>
      </c>
      <c r="AM1781" t="s">
        <v>3394</v>
      </c>
      <c r="AN1781" t="s">
        <v>3394</v>
      </c>
      <c r="AO1781" t="s">
        <v>3394</v>
      </c>
      <c r="AP1781" t="s">
        <v>3394</v>
      </c>
      <c r="AQ1781" t="s">
        <v>3394</v>
      </c>
      <c r="AR1781" t="s">
        <v>3394</v>
      </c>
      <c r="AS1781" t="s">
        <v>3394</v>
      </c>
      <c r="AT1781" t="s">
        <v>3394</v>
      </c>
      <c r="AU1781" t="s">
        <v>3394</v>
      </c>
      <c r="AV1781" t="s">
        <v>3394</v>
      </c>
      <c r="AW1781" t="s">
        <v>3394</v>
      </c>
      <c r="AX1781" t="s">
        <v>3394</v>
      </c>
      <c r="AZ1781" t="s">
        <v>3394</v>
      </c>
    </row>
    <row r="1782" spans="1:52" x14ac:dyDescent="0.3">
      <c r="A1782" s="1" t="s">
        <v>1903</v>
      </c>
      <c r="B1782" t="s">
        <v>1904</v>
      </c>
      <c r="C1782" t="s">
        <v>205</v>
      </c>
      <c r="D1782" t="s">
        <v>55</v>
      </c>
      <c r="E1782" t="s">
        <v>1905</v>
      </c>
      <c r="F1782" t="s">
        <v>3393</v>
      </c>
      <c r="G1782" t="s">
        <v>3393</v>
      </c>
      <c r="H1782" t="s">
        <v>3393</v>
      </c>
      <c r="I1782" t="s">
        <v>7163</v>
      </c>
      <c r="J1782" t="s">
        <v>3395</v>
      </c>
      <c r="K1782" t="s">
        <v>3394</v>
      </c>
      <c r="L1782" t="s">
        <v>3396</v>
      </c>
      <c r="M1782" t="s">
        <v>9820</v>
      </c>
      <c r="N1782" t="s">
        <v>9820</v>
      </c>
      <c r="O1782" t="s">
        <v>9820</v>
      </c>
      <c r="P1782" t="s">
        <v>9821</v>
      </c>
      <c r="Q1782">
        <v>1</v>
      </c>
      <c r="R1782" t="s">
        <v>5601</v>
      </c>
      <c r="S1782" t="s">
        <v>7164</v>
      </c>
      <c r="U1782" t="s">
        <v>6003</v>
      </c>
      <c r="V1782" t="s">
        <v>6004</v>
      </c>
      <c r="W1782" t="s">
        <v>6005</v>
      </c>
      <c r="X1782" t="s">
        <v>6006</v>
      </c>
      <c r="Y1782" t="s">
        <v>6007</v>
      </c>
      <c r="Z1782" t="s">
        <v>6008</v>
      </c>
      <c r="AA1782" t="s">
        <v>6176</v>
      </c>
      <c r="AB1782" t="s">
        <v>6010</v>
      </c>
      <c r="AC1782" t="s">
        <v>4345</v>
      </c>
      <c r="AE1782" t="s">
        <v>3394</v>
      </c>
      <c r="AK1782" t="s">
        <v>3394</v>
      </c>
      <c r="AL1782" t="s">
        <v>3394</v>
      </c>
      <c r="AM1782" t="s">
        <v>4195</v>
      </c>
      <c r="AN1782" t="s">
        <v>3394</v>
      </c>
      <c r="AO1782" t="s">
        <v>3394</v>
      </c>
      <c r="AP1782" t="s">
        <v>3394</v>
      </c>
      <c r="AQ1782" t="s">
        <v>3394</v>
      </c>
      <c r="AR1782" t="s">
        <v>4195</v>
      </c>
      <c r="AS1782" t="s">
        <v>3394</v>
      </c>
      <c r="AT1782" t="s">
        <v>3394</v>
      </c>
      <c r="AU1782" t="s">
        <v>3394</v>
      </c>
      <c r="AV1782" t="s">
        <v>3394</v>
      </c>
      <c r="AW1782" t="s">
        <v>3394</v>
      </c>
      <c r="AX1782" t="s">
        <v>3394</v>
      </c>
      <c r="AZ1782" t="s">
        <v>3394</v>
      </c>
    </row>
    <row r="1783" spans="1:52" x14ac:dyDescent="0.3">
      <c r="A1783" s="1" t="s">
        <v>1906</v>
      </c>
      <c r="B1783" t="s">
        <v>1907</v>
      </c>
      <c r="C1783" t="s">
        <v>205</v>
      </c>
      <c r="D1783" t="s">
        <v>55</v>
      </c>
      <c r="E1783" t="s">
        <v>1908</v>
      </c>
      <c r="F1783" t="s">
        <v>3393</v>
      </c>
      <c r="G1783" t="s">
        <v>3394</v>
      </c>
      <c r="H1783" t="s">
        <v>3393</v>
      </c>
      <c r="I1783" t="s">
        <v>7165</v>
      </c>
      <c r="J1783" t="s">
        <v>3395</v>
      </c>
      <c r="K1783" t="s">
        <v>3394</v>
      </c>
      <c r="L1783" t="s">
        <v>3396</v>
      </c>
      <c r="M1783" t="s">
        <v>9820</v>
      </c>
      <c r="N1783" t="s">
        <v>9820</v>
      </c>
      <c r="O1783" t="s">
        <v>9820</v>
      </c>
      <c r="P1783" t="s">
        <v>9821</v>
      </c>
      <c r="Q1783">
        <v>1</v>
      </c>
      <c r="R1783" t="s">
        <v>5710</v>
      </c>
      <c r="S1783" t="s">
        <v>6183</v>
      </c>
      <c r="U1783" t="s">
        <v>6003</v>
      </c>
      <c r="V1783" t="s">
        <v>6004</v>
      </c>
      <c r="W1783" t="s">
        <v>6005</v>
      </c>
      <c r="X1783" t="s">
        <v>6006</v>
      </c>
      <c r="Y1783" t="s">
        <v>6007</v>
      </c>
      <c r="Z1783" t="s">
        <v>6008</v>
      </c>
      <c r="AA1783" t="s">
        <v>7166</v>
      </c>
      <c r="AB1783" t="s">
        <v>6010</v>
      </c>
      <c r="AC1783" t="s">
        <v>4345</v>
      </c>
      <c r="AE1783" t="s">
        <v>3394</v>
      </c>
      <c r="AK1783" t="s">
        <v>3394</v>
      </c>
      <c r="AM1783" t="s">
        <v>3394</v>
      </c>
      <c r="AN1783" t="s">
        <v>3394</v>
      </c>
      <c r="AO1783" t="s">
        <v>3394</v>
      </c>
      <c r="AP1783" t="s">
        <v>3394</v>
      </c>
      <c r="AQ1783" t="s">
        <v>3394</v>
      </c>
      <c r="AR1783" t="s">
        <v>3394</v>
      </c>
      <c r="AS1783" t="s">
        <v>3394</v>
      </c>
      <c r="AT1783" t="s">
        <v>3394</v>
      </c>
      <c r="AU1783" t="s">
        <v>3394</v>
      </c>
      <c r="AV1783" t="s">
        <v>3394</v>
      </c>
      <c r="AW1783" t="s">
        <v>3394</v>
      </c>
      <c r="AX1783" t="s">
        <v>3394</v>
      </c>
      <c r="AZ1783" t="s">
        <v>3394</v>
      </c>
    </row>
    <row r="1784" spans="1:52" x14ac:dyDescent="0.3">
      <c r="A1784" s="1" t="s">
        <v>1909</v>
      </c>
      <c r="B1784" t="s">
        <v>1910</v>
      </c>
      <c r="C1784" t="s">
        <v>205</v>
      </c>
      <c r="D1784" t="s">
        <v>55</v>
      </c>
      <c r="E1784" t="s">
        <v>1911</v>
      </c>
      <c r="F1784" t="s">
        <v>3393</v>
      </c>
      <c r="G1784" t="s">
        <v>3393</v>
      </c>
      <c r="H1784" t="s">
        <v>3393</v>
      </c>
      <c r="I1784" t="s">
        <v>7167</v>
      </c>
      <c r="J1784" t="s">
        <v>3395</v>
      </c>
      <c r="K1784" t="s">
        <v>3394</v>
      </c>
      <c r="L1784" t="s">
        <v>3396</v>
      </c>
      <c r="M1784" t="s">
        <v>9820</v>
      </c>
      <c r="N1784" t="s">
        <v>9820</v>
      </c>
      <c r="O1784" t="s">
        <v>9820</v>
      </c>
      <c r="P1784" t="s">
        <v>9821</v>
      </c>
      <c r="Q1784">
        <v>1</v>
      </c>
      <c r="R1784" t="s">
        <v>5710</v>
      </c>
      <c r="S1784" t="s">
        <v>7168</v>
      </c>
      <c r="U1784" t="s">
        <v>6173</v>
      </c>
      <c r="V1784" t="s">
        <v>6174</v>
      </c>
      <c r="W1784" t="s">
        <v>6175</v>
      </c>
      <c r="X1784" t="s">
        <v>6176</v>
      </c>
      <c r="Y1784" t="s">
        <v>6177</v>
      </c>
      <c r="Z1784" t="s">
        <v>6178</v>
      </c>
      <c r="AA1784" t="s">
        <v>6179</v>
      </c>
      <c r="AB1784" t="s">
        <v>6180</v>
      </c>
      <c r="AC1784" t="s">
        <v>4345</v>
      </c>
      <c r="AE1784" t="s">
        <v>3394</v>
      </c>
      <c r="AK1784" t="s">
        <v>3394</v>
      </c>
      <c r="AL1784" t="s">
        <v>3394</v>
      </c>
      <c r="AM1784" t="s">
        <v>4195</v>
      </c>
      <c r="AN1784" t="s">
        <v>3394</v>
      </c>
      <c r="AO1784" t="s">
        <v>3394</v>
      </c>
      <c r="AP1784" t="s">
        <v>3394</v>
      </c>
      <c r="AQ1784" t="s">
        <v>3394</v>
      </c>
      <c r="AR1784" t="s">
        <v>4195</v>
      </c>
      <c r="AS1784" t="s">
        <v>3394</v>
      </c>
      <c r="AT1784" t="s">
        <v>3394</v>
      </c>
      <c r="AU1784" t="s">
        <v>3394</v>
      </c>
      <c r="AV1784" t="s">
        <v>3394</v>
      </c>
      <c r="AW1784" t="s">
        <v>3394</v>
      </c>
      <c r="AX1784" t="s">
        <v>3394</v>
      </c>
      <c r="AZ1784" t="s">
        <v>3394</v>
      </c>
    </row>
    <row r="1785" spans="1:52" x14ac:dyDescent="0.3">
      <c r="A1785" s="1" t="s">
        <v>1912</v>
      </c>
      <c r="B1785" t="s">
        <v>1913</v>
      </c>
      <c r="C1785" t="s">
        <v>205</v>
      </c>
      <c r="D1785" t="s">
        <v>55</v>
      </c>
      <c r="E1785" t="s">
        <v>1914</v>
      </c>
      <c r="F1785" t="s">
        <v>3393</v>
      </c>
      <c r="G1785" t="s">
        <v>3394</v>
      </c>
      <c r="H1785" t="s">
        <v>3393</v>
      </c>
      <c r="I1785" t="s">
        <v>5757</v>
      </c>
      <c r="J1785" t="s">
        <v>3395</v>
      </c>
      <c r="K1785" t="s">
        <v>3394</v>
      </c>
      <c r="L1785" t="s">
        <v>3396</v>
      </c>
      <c r="M1785" t="s">
        <v>9820</v>
      </c>
      <c r="N1785" t="s">
        <v>9820</v>
      </c>
      <c r="O1785" t="s">
        <v>9820</v>
      </c>
      <c r="P1785" t="s">
        <v>9821</v>
      </c>
      <c r="Q1785">
        <v>1</v>
      </c>
      <c r="R1785" t="s">
        <v>5682</v>
      </c>
      <c r="S1785" t="s">
        <v>7157</v>
      </c>
      <c r="U1785" t="s">
        <v>7158</v>
      </c>
      <c r="V1785" t="s">
        <v>7159</v>
      </c>
      <c r="W1785" t="s">
        <v>7160</v>
      </c>
      <c r="X1785" t="s">
        <v>6422</v>
      </c>
      <c r="Y1785" t="s">
        <v>6352</v>
      </c>
      <c r="Z1785" t="s">
        <v>6352</v>
      </c>
      <c r="AA1785" t="s">
        <v>6009</v>
      </c>
      <c r="AB1785" t="s">
        <v>6194</v>
      </c>
      <c r="AC1785" t="s">
        <v>4345</v>
      </c>
      <c r="AE1785" t="s">
        <v>3394</v>
      </c>
      <c r="AK1785" t="s">
        <v>3394</v>
      </c>
      <c r="AM1785" t="s">
        <v>3394</v>
      </c>
      <c r="AN1785" t="s">
        <v>3394</v>
      </c>
      <c r="AO1785" t="s">
        <v>3394</v>
      </c>
      <c r="AP1785" t="s">
        <v>3394</v>
      </c>
      <c r="AQ1785" t="s">
        <v>3394</v>
      </c>
      <c r="AR1785" t="s">
        <v>3394</v>
      </c>
      <c r="AS1785" t="s">
        <v>3394</v>
      </c>
      <c r="AT1785" t="s">
        <v>3394</v>
      </c>
      <c r="AU1785" t="s">
        <v>3394</v>
      </c>
      <c r="AV1785" t="s">
        <v>3394</v>
      </c>
      <c r="AW1785" t="s">
        <v>3394</v>
      </c>
      <c r="AX1785" t="s">
        <v>3394</v>
      </c>
      <c r="AZ1785" t="s">
        <v>3394</v>
      </c>
    </row>
    <row r="1786" spans="1:52" x14ac:dyDescent="0.3">
      <c r="A1786" s="1" t="s">
        <v>1918</v>
      </c>
      <c r="B1786" t="s">
        <v>1919</v>
      </c>
      <c r="C1786" t="s">
        <v>205</v>
      </c>
      <c r="D1786" t="s">
        <v>55</v>
      </c>
      <c r="E1786" t="s">
        <v>1920</v>
      </c>
      <c r="F1786" t="s">
        <v>3393</v>
      </c>
      <c r="G1786" t="s">
        <v>3394</v>
      </c>
      <c r="H1786" t="s">
        <v>3393</v>
      </c>
      <c r="I1786" t="s">
        <v>7169</v>
      </c>
      <c r="J1786" t="s">
        <v>3395</v>
      </c>
      <c r="K1786" t="s">
        <v>3394</v>
      </c>
      <c r="L1786" t="s">
        <v>3396</v>
      </c>
      <c r="M1786" t="s">
        <v>9820</v>
      </c>
      <c r="N1786" t="s">
        <v>9820</v>
      </c>
      <c r="O1786" t="s">
        <v>9820</v>
      </c>
      <c r="P1786" t="s">
        <v>9821</v>
      </c>
      <c r="Q1786">
        <v>1</v>
      </c>
      <c r="R1786" t="s">
        <v>5671</v>
      </c>
      <c r="S1786" t="s">
        <v>6187</v>
      </c>
      <c r="U1786" t="s">
        <v>6188</v>
      </c>
      <c r="V1786" t="s">
        <v>6189</v>
      </c>
      <c r="W1786" t="s">
        <v>6190</v>
      </c>
      <c r="X1786" t="s">
        <v>6191</v>
      </c>
      <c r="Y1786" t="s">
        <v>6192</v>
      </c>
      <c r="Z1786" t="s">
        <v>6193</v>
      </c>
      <c r="AA1786" t="s">
        <v>5991</v>
      </c>
      <c r="AB1786" t="s">
        <v>6194</v>
      </c>
      <c r="AC1786" t="s">
        <v>4345</v>
      </c>
      <c r="AE1786" t="s">
        <v>3394</v>
      </c>
      <c r="AK1786" t="s">
        <v>3394</v>
      </c>
      <c r="AM1786" t="s">
        <v>3394</v>
      </c>
      <c r="AN1786" t="s">
        <v>3394</v>
      </c>
      <c r="AO1786" t="s">
        <v>3394</v>
      </c>
      <c r="AP1786" t="s">
        <v>3394</v>
      </c>
      <c r="AQ1786" t="s">
        <v>3394</v>
      </c>
      <c r="AR1786" t="s">
        <v>3394</v>
      </c>
      <c r="AS1786" t="s">
        <v>3394</v>
      </c>
      <c r="AT1786" t="s">
        <v>3394</v>
      </c>
      <c r="AU1786" t="s">
        <v>3394</v>
      </c>
      <c r="AV1786" t="s">
        <v>3394</v>
      </c>
      <c r="AW1786" t="s">
        <v>3394</v>
      </c>
      <c r="AX1786" t="s">
        <v>3394</v>
      </c>
      <c r="AZ1786" t="s">
        <v>3394</v>
      </c>
    </row>
    <row r="1787" spans="1:52" x14ac:dyDescent="0.3">
      <c r="A1787" s="1" t="s">
        <v>1921</v>
      </c>
      <c r="B1787" t="s">
        <v>1922</v>
      </c>
      <c r="C1787" t="s">
        <v>205</v>
      </c>
      <c r="D1787" t="s">
        <v>55</v>
      </c>
      <c r="E1787" t="s">
        <v>1923</v>
      </c>
      <c r="F1787" t="s">
        <v>3393</v>
      </c>
      <c r="G1787" t="s">
        <v>3394</v>
      </c>
      <c r="H1787" t="s">
        <v>3393</v>
      </c>
      <c r="I1787" t="s">
        <v>7170</v>
      </c>
      <c r="J1787" t="s">
        <v>3395</v>
      </c>
      <c r="K1787" t="s">
        <v>3394</v>
      </c>
      <c r="L1787" t="s">
        <v>3396</v>
      </c>
      <c r="M1787" t="s">
        <v>9820</v>
      </c>
      <c r="N1787" t="s">
        <v>9820</v>
      </c>
      <c r="O1787" t="s">
        <v>9820</v>
      </c>
      <c r="P1787" t="s">
        <v>9821</v>
      </c>
      <c r="Q1787">
        <v>1</v>
      </c>
      <c r="R1787" t="s">
        <v>5597</v>
      </c>
      <c r="S1787" t="s">
        <v>6187</v>
      </c>
      <c r="U1787" t="s">
        <v>6188</v>
      </c>
      <c r="V1787" t="s">
        <v>6189</v>
      </c>
      <c r="W1787" t="s">
        <v>6190</v>
      </c>
      <c r="X1787" t="s">
        <v>6191</v>
      </c>
      <c r="Y1787" t="s">
        <v>6192</v>
      </c>
      <c r="Z1787" t="s">
        <v>6193</v>
      </c>
      <c r="AA1787" t="s">
        <v>5991</v>
      </c>
      <c r="AB1787" t="s">
        <v>6194</v>
      </c>
      <c r="AC1787" t="s">
        <v>4345</v>
      </c>
      <c r="AE1787" t="s">
        <v>3394</v>
      </c>
      <c r="AK1787" t="s">
        <v>3394</v>
      </c>
      <c r="AM1787" t="s">
        <v>3394</v>
      </c>
      <c r="AN1787" t="s">
        <v>3394</v>
      </c>
      <c r="AO1787" t="s">
        <v>3394</v>
      </c>
      <c r="AP1787" t="s">
        <v>3394</v>
      </c>
      <c r="AQ1787" t="s">
        <v>3394</v>
      </c>
      <c r="AR1787" t="s">
        <v>3394</v>
      </c>
      <c r="AS1787" t="s">
        <v>3394</v>
      </c>
      <c r="AT1787" t="s">
        <v>3394</v>
      </c>
      <c r="AU1787" t="s">
        <v>3394</v>
      </c>
      <c r="AV1787" t="s">
        <v>3394</v>
      </c>
      <c r="AW1787" t="s">
        <v>3394</v>
      </c>
      <c r="AX1787" t="s">
        <v>3394</v>
      </c>
      <c r="AZ1787" t="s">
        <v>3394</v>
      </c>
    </row>
    <row r="1788" spans="1:52" x14ac:dyDescent="0.3">
      <c r="A1788" s="1" t="s">
        <v>1927</v>
      </c>
      <c r="B1788" t="s">
        <v>1928</v>
      </c>
      <c r="C1788" t="s">
        <v>298</v>
      </c>
      <c r="D1788" t="s">
        <v>6246</v>
      </c>
      <c r="E1788" t="s">
        <v>1929</v>
      </c>
      <c r="F1788" t="s">
        <v>3394</v>
      </c>
      <c r="G1788" t="s">
        <v>3394</v>
      </c>
      <c r="H1788" t="s">
        <v>3393</v>
      </c>
      <c r="I1788" t="s">
        <v>7171</v>
      </c>
      <c r="J1788" t="s">
        <v>3395</v>
      </c>
      <c r="K1788" t="s">
        <v>3394</v>
      </c>
      <c r="L1788" t="s">
        <v>3396</v>
      </c>
      <c r="M1788" t="s">
        <v>56</v>
      </c>
      <c r="N1788" t="s">
        <v>6246</v>
      </c>
      <c r="O1788" t="s">
        <v>9820</v>
      </c>
      <c r="P1788" t="s">
        <v>9821</v>
      </c>
      <c r="Q1788">
        <v>1</v>
      </c>
      <c r="R1788" t="s">
        <v>5657</v>
      </c>
      <c r="S1788" t="s">
        <v>7059</v>
      </c>
      <c r="U1788" t="s">
        <v>7060</v>
      </c>
      <c r="V1788" t="s">
        <v>7061</v>
      </c>
      <c r="W1788" t="s">
        <v>7062</v>
      </c>
      <c r="X1788" t="s">
        <v>5956</v>
      </c>
      <c r="Y1788" t="s">
        <v>6359</v>
      </c>
      <c r="Z1788" t="s">
        <v>6305</v>
      </c>
      <c r="AA1788" t="s">
        <v>6459</v>
      </c>
      <c r="AB1788" t="s">
        <v>6472</v>
      </c>
      <c r="AC1788" t="s">
        <v>4345</v>
      </c>
      <c r="AE1788" t="s">
        <v>3394</v>
      </c>
      <c r="AJ1788" t="s">
        <v>4484</v>
      </c>
      <c r="AK1788" t="s">
        <v>3394</v>
      </c>
      <c r="AL1788" t="s">
        <v>3394</v>
      </c>
      <c r="AM1788" t="s">
        <v>3394</v>
      </c>
      <c r="AN1788" t="s">
        <v>3394</v>
      </c>
      <c r="AO1788" t="s">
        <v>3394</v>
      </c>
      <c r="AP1788" t="s">
        <v>3394</v>
      </c>
      <c r="AQ1788" t="s">
        <v>3394</v>
      </c>
      <c r="AR1788" t="s">
        <v>4195</v>
      </c>
      <c r="AS1788" t="s">
        <v>3394</v>
      </c>
      <c r="AT1788" t="s">
        <v>3394</v>
      </c>
      <c r="AU1788" t="s">
        <v>3394</v>
      </c>
      <c r="AV1788" t="s">
        <v>3394</v>
      </c>
      <c r="AW1788" t="s">
        <v>3394</v>
      </c>
      <c r="AX1788" t="s">
        <v>3394</v>
      </c>
      <c r="AZ1788" t="s">
        <v>3394</v>
      </c>
    </row>
    <row r="1789" spans="1:52" x14ac:dyDescent="0.3">
      <c r="A1789" s="1" t="s">
        <v>1930</v>
      </c>
      <c r="B1789" t="s">
        <v>1931</v>
      </c>
      <c r="C1789" t="s">
        <v>220</v>
      </c>
      <c r="D1789" t="s">
        <v>59</v>
      </c>
      <c r="E1789" t="s">
        <v>1932</v>
      </c>
      <c r="F1789" t="s">
        <v>3393</v>
      </c>
      <c r="G1789" t="s">
        <v>3393</v>
      </c>
      <c r="H1789" t="s">
        <v>3393</v>
      </c>
      <c r="I1789" t="s">
        <v>7172</v>
      </c>
      <c r="J1789" t="s">
        <v>3395</v>
      </c>
      <c r="K1789" t="s">
        <v>3394</v>
      </c>
      <c r="L1789" t="s">
        <v>3396</v>
      </c>
      <c r="M1789" t="s">
        <v>9820</v>
      </c>
      <c r="N1789" t="s">
        <v>9820</v>
      </c>
      <c r="O1789" t="s">
        <v>9820</v>
      </c>
      <c r="P1789" t="s">
        <v>9821</v>
      </c>
      <c r="Q1789">
        <v>1</v>
      </c>
      <c r="R1789" t="s">
        <v>5633</v>
      </c>
      <c r="S1789" t="s">
        <v>7173</v>
      </c>
      <c r="U1789" t="s">
        <v>7174</v>
      </c>
      <c r="V1789" t="s">
        <v>7175</v>
      </c>
      <c r="W1789" t="s">
        <v>7176</v>
      </c>
      <c r="X1789" t="s">
        <v>7177</v>
      </c>
      <c r="Y1789" t="s">
        <v>7178</v>
      </c>
      <c r="Z1789" t="s">
        <v>6844</v>
      </c>
      <c r="AA1789" t="s">
        <v>7179</v>
      </c>
      <c r="AB1789" t="s">
        <v>6527</v>
      </c>
      <c r="AC1789" t="s">
        <v>4345</v>
      </c>
      <c r="AE1789" t="s">
        <v>3394</v>
      </c>
      <c r="AK1789" t="s">
        <v>3394</v>
      </c>
      <c r="AL1789" t="s">
        <v>3394</v>
      </c>
      <c r="AM1789" t="s">
        <v>3394</v>
      </c>
      <c r="AN1789" t="s">
        <v>3394</v>
      </c>
      <c r="AO1789" t="s">
        <v>3394</v>
      </c>
      <c r="AP1789" t="s">
        <v>3394</v>
      </c>
      <c r="AQ1789" t="s">
        <v>3394</v>
      </c>
      <c r="AR1789" t="s">
        <v>4195</v>
      </c>
      <c r="AS1789" t="s">
        <v>3394</v>
      </c>
      <c r="AT1789" t="s">
        <v>3394</v>
      </c>
      <c r="AU1789" t="s">
        <v>3394</v>
      </c>
      <c r="AV1789" t="s">
        <v>3394</v>
      </c>
      <c r="AW1789" t="s">
        <v>3394</v>
      </c>
      <c r="AX1789" t="s">
        <v>3394</v>
      </c>
      <c r="AZ1789" t="s">
        <v>3394</v>
      </c>
    </row>
    <row r="1790" spans="1:52" x14ac:dyDescent="0.3">
      <c r="A1790" s="1" t="s">
        <v>1944</v>
      </c>
      <c r="B1790" t="s">
        <v>1945</v>
      </c>
      <c r="C1790" t="s">
        <v>298</v>
      </c>
      <c r="D1790" t="s">
        <v>6246</v>
      </c>
      <c r="E1790" t="s">
        <v>1946</v>
      </c>
      <c r="F1790" t="s">
        <v>3393</v>
      </c>
      <c r="G1790" t="s">
        <v>3394</v>
      </c>
      <c r="H1790" t="s">
        <v>3393</v>
      </c>
      <c r="I1790" t="s">
        <v>3395</v>
      </c>
      <c r="J1790" t="s">
        <v>3395</v>
      </c>
      <c r="K1790" t="s">
        <v>3394</v>
      </c>
      <c r="L1790" t="s">
        <v>3396</v>
      </c>
      <c r="M1790" t="s">
        <v>9820</v>
      </c>
      <c r="N1790" t="s">
        <v>9820</v>
      </c>
      <c r="O1790" t="s">
        <v>9820</v>
      </c>
      <c r="P1790" t="s">
        <v>9821</v>
      </c>
      <c r="Q1790">
        <v>1</v>
      </c>
      <c r="R1790" t="s">
        <v>5601</v>
      </c>
      <c r="S1790" t="s">
        <v>6248</v>
      </c>
      <c r="U1790" t="s">
        <v>6249</v>
      </c>
      <c r="V1790" t="s">
        <v>6250</v>
      </c>
      <c r="W1790" t="s">
        <v>6251</v>
      </c>
      <c r="X1790" t="s">
        <v>6070</v>
      </c>
      <c r="Y1790" t="s">
        <v>6252</v>
      </c>
      <c r="Z1790" t="s">
        <v>6253</v>
      </c>
      <c r="AA1790" t="s">
        <v>6254</v>
      </c>
      <c r="AB1790" t="s">
        <v>6170</v>
      </c>
      <c r="AC1790" t="s">
        <v>4345</v>
      </c>
      <c r="AE1790" t="s">
        <v>3394</v>
      </c>
      <c r="AK1790" t="s">
        <v>3394</v>
      </c>
      <c r="AM1790" t="s">
        <v>3394</v>
      </c>
      <c r="AN1790" t="s">
        <v>3394</v>
      </c>
      <c r="AO1790" t="s">
        <v>3394</v>
      </c>
      <c r="AP1790" t="s">
        <v>3394</v>
      </c>
      <c r="AQ1790" t="s">
        <v>3394</v>
      </c>
      <c r="AR1790" t="s">
        <v>3394</v>
      </c>
      <c r="AS1790" t="s">
        <v>3394</v>
      </c>
      <c r="AT1790" t="s">
        <v>3394</v>
      </c>
      <c r="AU1790" t="s">
        <v>3394</v>
      </c>
      <c r="AV1790" t="s">
        <v>3394</v>
      </c>
      <c r="AW1790" t="s">
        <v>3394</v>
      </c>
      <c r="AX1790" t="s">
        <v>3394</v>
      </c>
      <c r="AZ1790" t="s">
        <v>3394</v>
      </c>
    </row>
    <row r="1791" spans="1:52" x14ac:dyDescent="0.3">
      <c r="A1791" s="1" t="s">
        <v>1956</v>
      </c>
      <c r="B1791" t="s">
        <v>1957</v>
      </c>
      <c r="C1791" t="s">
        <v>220</v>
      </c>
      <c r="D1791" t="s">
        <v>59</v>
      </c>
      <c r="E1791" t="s">
        <v>1958</v>
      </c>
      <c r="F1791" t="s">
        <v>3393</v>
      </c>
      <c r="G1791" t="s">
        <v>3393</v>
      </c>
      <c r="H1791" t="s">
        <v>3393</v>
      </c>
      <c r="I1791" t="s">
        <v>7180</v>
      </c>
      <c r="J1791" t="s">
        <v>3395</v>
      </c>
      <c r="K1791" t="s">
        <v>3394</v>
      </c>
      <c r="L1791" t="s">
        <v>3396</v>
      </c>
      <c r="M1791" t="s">
        <v>9820</v>
      </c>
      <c r="N1791" t="s">
        <v>9820</v>
      </c>
      <c r="O1791" t="s">
        <v>9820</v>
      </c>
      <c r="P1791" t="s">
        <v>9821</v>
      </c>
      <c r="Q1791">
        <v>1</v>
      </c>
      <c r="R1791" t="s">
        <v>5821</v>
      </c>
      <c r="S1791" t="s">
        <v>6517</v>
      </c>
      <c r="U1791" t="s">
        <v>6502</v>
      </c>
      <c r="V1791" t="s">
        <v>6330</v>
      </c>
      <c r="W1791" t="s">
        <v>6331</v>
      </c>
      <c r="X1791" t="s">
        <v>6332</v>
      </c>
      <c r="Y1791" t="s">
        <v>6069</v>
      </c>
      <c r="Z1791" t="s">
        <v>6307</v>
      </c>
      <c r="AA1791" t="s">
        <v>6333</v>
      </c>
      <c r="AB1791" t="s">
        <v>6334</v>
      </c>
      <c r="AC1791" t="s">
        <v>4345</v>
      </c>
      <c r="AE1791" t="s">
        <v>3394</v>
      </c>
      <c r="AK1791" t="s">
        <v>3394</v>
      </c>
      <c r="AL1791" t="s">
        <v>3394</v>
      </c>
      <c r="AM1791" t="s">
        <v>4195</v>
      </c>
      <c r="AN1791" t="s">
        <v>3394</v>
      </c>
      <c r="AO1791" t="s">
        <v>3394</v>
      </c>
      <c r="AP1791" t="s">
        <v>3394</v>
      </c>
      <c r="AQ1791" t="s">
        <v>3394</v>
      </c>
      <c r="AR1791" t="s">
        <v>4195</v>
      </c>
      <c r="AS1791" t="s">
        <v>3394</v>
      </c>
      <c r="AT1791" t="s">
        <v>3394</v>
      </c>
      <c r="AU1791" t="s">
        <v>3394</v>
      </c>
      <c r="AV1791" t="s">
        <v>3394</v>
      </c>
      <c r="AW1791" t="s">
        <v>3394</v>
      </c>
      <c r="AX1791" t="s">
        <v>3394</v>
      </c>
      <c r="AZ1791" t="s">
        <v>3394</v>
      </c>
    </row>
    <row r="1792" spans="1:52" x14ac:dyDescent="0.3">
      <c r="A1792" s="1" t="s">
        <v>1959</v>
      </c>
      <c r="B1792" t="s">
        <v>1960</v>
      </c>
      <c r="C1792" t="s">
        <v>208</v>
      </c>
      <c r="D1792" t="s">
        <v>57</v>
      </c>
      <c r="E1792" t="s">
        <v>1961</v>
      </c>
      <c r="F1792" t="s">
        <v>3393</v>
      </c>
      <c r="G1792" t="s">
        <v>3393</v>
      </c>
      <c r="H1792" t="s">
        <v>3393</v>
      </c>
      <c r="I1792" t="s">
        <v>7181</v>
      </c>
      <c r="J1792" t="s">
        <v>3395</v>
      </c>
      <c r="K1792" t="s">
        <v>3394</v>
      </c>
      <c r="L1792" t="s">
        <v>3396</v>
      </c>
      <c r="M1792" t="s">
        <v>9820</v>
      </c>
      <c r="N1792" t="s">
        <v>9820</v>
      </c>
      <c r="O1792" t="s">
        <v>9820</v>
      </c>
      <c r="P1792" t="s">
        <v>9821</v>
      </c>
      <c r="Q1792">
        <v>1</v>
      </c>
      <c r="R1792" t="s">
        <v>5727</v>
      </c>
      <c r="S1792" t="s">
        <v>7182</v>
      </c>
      <c r="U1792" t="s">
        <v>6597</v>
      </c>
      <c r="V1792" t="s">
        <v>6199</v>
      </c>
      <c r="W1792" t="s">
        <v>6200</v>
      </c>
      <c r="X1792" t="s">
        <v>7183</v>
      </c>
      <c r="Y1792" t="s">
        <v>6159</v>
      </c>
      <c r="Z1792" t="s">
        <v>6148</v>
      </c>
      <c r="AA1792" t="s">
        <v>7184</v>
      </c>
      <c r="AB1792" t="s">
        <v>6203</v>
      </c>
      <c r="AC1792" t="s">
        <v>4345</v>
      </c>
      <c r="AE1792" t="s">
        <v>3394</v>
      </c>
      <c r="AK1792" t="s">
        <v>3394</v>
      </c>
      <c r="AM1792" t="s">
        <v>3394</v>
      </c>
      <c r="AN1792" t="s">
        <v>3394</v>
      </c>
      <c r="AO1792" t="s">
        <v>3394</v>
      </c>
      <c r="AP1792" t="s">
        <v>3394</v>
      </c>
      <c r="AQ1792" t="s">
        <v>3394</v>
      </c>
      <c r="AR1792" t="s">
        <v>3394</v>
      </c>
      <c r="AS1792" t="s">
        <v>3394</v>
      </c>
      <c r="AT1792" t="s">
        <v>3394</v>
      </c>
      <c r="AU1792" t="s">
        <v>3394</v>
      </c>
      <c r="AV1792" t="s">
        <v>3394</v>
      </c>
      <c r="AW1792" t="s">
        <v>3394</v>
      </c>
      <c r="AX1792" t="s">
        <v>3394</v>
      </c>
      <c r="AZ1792" t="s">
        <v>3394</v>
      </c>
    </row>
    <row r="1793" spans="1:52" x14ac:dyDescent="0.3">
      <c r="A1793" s="1" t="s">
        <v>2017</v>
      </c>
      <c r="B1793" t="s">
        <v>2018</v>
      </c>
      <c r="C1793" t="s">
        <v>538</v>
      </c>
      <c r="D1793" t="s">
        <v>67</v>
      </c>
      <c r="E1793" t="s">
        <v>2019</v>
      </c>
      <c r="F1793" t="s">
        <v>3393</v>
      </c>
      <c r="G1793" t="s">
        <v>3393</v>
      </c>
      <c r="H1793" t="s">
        <v>3393</v>
      </c>
      <c r="I1793" t="s">
        <v>8905</v>
      </c>
      <c r="J1793" t="s">
        <v>3395</v>
      </c>
      <c r="K1793" t="s">
        <v>3394</v>
      </c>
      <c r="L1793" t="s">
        <v>3396</v>
      </c>
      <c r="M1793" t="s">
        <v>67</v>
      </c>
      <c r="N1793" t="s">
        <v>67</v>
      </c>
      <c r="O1793" t="s">
        <v>9836</v>
      </c>
      <c r="P1793" t="s">
        <v>9862</v>
      </c>
      <c r="Q1793">
        <v>1</v>
      </c>
      <c r="R1793" t="s">
        <v>3397</v>
      </c>
      <c r="S1793" t="s">
        <v>7185</v>
      </c>
      <c r="U1793" t="s">
        <v>6565</v>
      </c>
      <c r="V1793" t="s">
        <v>6566</v>
      </c>
      <c r="W1793" t="s">
        <v>6567</v>
      </c>
      <c r="X1793" t="s">
        <v>6026</v>
      </c>
      <c r="Y1793" t="s">
        <v>6568</v>
      </c>
      <c r="Z1793" t="s">
        <v>6569</v>
      </c>
      <c r="AA1793" t="s">
        <v>6034</v>
      </c>
      <c r="AB1793" t="s">
        <v>6570</v>
      </c>
      <c r="AC1793" t="s">
        <v>4345</v>
      </c>
      <c r="AE1793" t="s">
        <v>3394</v>
      </c>
      <c r="AJ1793" t="s">
        <v>4484</v>
      </c>
      <c r="AK1793" t="s">
        <v>3394</v>
      </c>
      <c r="AL1793" t="s">
        <v>3394</v>
      </c>
      <c r="AM1793" t="s">
        <v>3394</v>
      </c>
      <c r="AN1793" t="s">
        <v>3394</v>
      </c>
      <c r="AO1793" t="s">
        <v>3394</v>
      </c>
      <c r="AP1793" t="s">
        <v>3394</v>
      </c>
      <c r="AQ1793" t="s">
        <v>3394</v>
      </c>
      <c r="AR1793" t="s">
        <v>3394</v>
      </c>
      <c r="AS1793" t="s">
        <v>3394</v>
      </c>
      <c r="AT1793" t="s">
        <v>3394</v>
      </c>
      <c r="AU1793" t="s">
        <v>3394</v>
      </c>
      <c r="AV1793" t="s">
        <v>3394</v>
      </c>
      <c r="AW1793" t="s">
        <v>3394</v>
      </c>
      <c r="AX1793" t="s">
        <v>3394</v>
      </c>
      <c r="AZ1793" t="s">
        <v>3394</v>
      </c>
    </row>
    <row r="1794" spans="1:52" x14ac:dyDescent="0.3">
      <c r="A1794" s="1" t="s">
        <v>2054</v>
      </c>
      <c r="B1794" t="s">
        <v>2055</v>
      </c>
      <c r="C1794" t="s">
        <v>205</v>
      </c>
      <c r="D1794" t="s">
        <v>55</v>
      </c>
      <c r="E1794" t="s">
        <v>2056</v>
      </c>
      <c r="F1794" t="s">
        <v>3393</v>
      </c>
      <c r="G1794" t="s">
        <v>3393</v>
      </c>
      <c r="H1794" t="s">
        <v>3393</v>
      </c>
      <c r="I1794" t="s">
        <v>7186</v>
      </c>
      <c r="J1794" t="s">
        <v>3395</v>
      </c>
      <c r="K1794" t="s">
        <v>3394</v>
      </c>
      <c r="L1794" t="s">
        <v>3396</v>
      </c>
      <c r="M1794" t="s">
        <v>9820</v>
      </c>
      <c r="N1794" t="s">
        <v>9820</v>
      </c>
      <c r="O1794" t="s">
        <v>9820</v>
      </c>
      <c r="P1794" t="s">
        <v>9821</v>
      </c>
      <c r="Q1794">
        <v>1</v>
      </c>
      <c r="R1794" t="s">
        <v>5671</v>
      </c>
      <c r="S1794" t="s">
        <v>7187</v>
      </c>
      <c r="U1794" t="s">
        <v>7188</v>
      </c>
      <c r="V1794" t="s">
        <v>6004</v>
      </c>
      <c r="W1794" t="s">
        <v>6005</v>
      </c>
      <c r="X1794" t="s">
        <v>6006</v>
      </c>
      <c r="Y1794" t="s">
        <v>6007</v>
      </c>
      <c r="Z1794" t="s">
        <v>6008</v>
      </c>
      <c r="AA1794" t="s">
        <v>6184</v>
      </c>
      <c r="AB1794" t="s">
        <v>6010</v>
      </c>
      <c r="AC1794" t="s">
        <v>4345</v>
      </c>
      <c r="AE1794" t="s">
        <v>3394</v>
      </c>
      <c r="AK1794" t="s">
        <v>3394</v>
      </c>
      <c r="AL1794" t="s">
        <v>3394</v>
      </c>
      <c r="AM1794" t="s">
        <v>4195</v>
      </c>
      <c r="AN1794" t="s">
        <v>3394</v>
      </c>
      <c r="AO1794" t="s">
        <v>3394</v>
      </c>
      <c r="AP1794" t="s">
        <v>3394</v>
      </c>
      <c r="AQ1794" t="s">
        <v>3394</v>
      </c>
      <c r="AR1794" t="s">
        <v>4195</v>
      </c>
      <c r="AS1794" t="s">
        <v>3394</v>
      </c>
      <c r="AT1794" t="s">
        <v>3394</v>
      </c>
      <c r="AU1794" t="s">
        <v>3394</v>
      </c>
      <c r="AV1794" t="s">
        <v>3394</v>
      </c>
      <c r="AW1794" t="s">
        <v>3394</v>
      </c>
      <c r="AX1794" t="s">
        <v>3394</v>
      </c>
      <c r="AZ1794" t="s">
        <v>3394</v>
      </c>
    </row>
    <row r="1795" spans="1:52" x14ac:dyDescent="0.3">
      <c r="A1795" s="1" t="s">
        <v>2109</v>
      </c>
      <c r="B1795" t="s">
        <v>2110</v>
      </c>
      <c r="C1795" t="s">
        <v>683</v>
      </c>
      <c r="D1795" t="s">
        <v>74</v>
      </c>
      <c r="E1795" t="s">
        <v>2112</v>
      </c>
      <c r="F1795" t="s">
        <v>3393</v>
      </c>
      <c r="G1795" t="s">
        <v>3393</v>
      </c>
      <c r="H1795" t="s">
        <v>3393</v>
      </c>
      <c r="I1795" t="s">
        <v>5751</v>
      </c>
      <c r="J1795" t="s">
        <v>3395</v>
      </c>
      <c r="K1795" t="s">
        <v>4342</v>
      </c>
      <c r="L1795" t="s">
        <v>3396</v>
      </c>
      <c r="M1795" t="s">
        <v>11362</v>
      </c>
      <c r="N1795" t="s">
        <v>11416</v>
      </c>
      <c r="O1795" t="s">
        <v>9820</v>
      </c>
      <c r="P1795" t="s">
        <v>9821</v>
      </c>
      <c r="Q1795">
        <v>24</v>
      </c>
      <c r="R1795" t="s">
        <v>5682</v>
      </c>
      <c r="S1795" t="s">
        <v>6746</v>
      </c>
      <c r="U1795" t="s">
        <v>6747</v>
      </c>
      <c r="V1795" t="s">
        <v>6748</v>
      </c>
      <c r="W1795" t="s">
        <v>6393</v>
      </c>
      <c r="X1795" t="s">
        <v>5951</v>
      </c>
      <c r="Y1795" t="s">
        <v>6749</v>
      </c>
      <c r="Z1795" t="s">
        <v>6750</v>
      </c>
      <c r="AA1795" t="s">
        <v>6080</v>
      </c>
      <c r="AB1795" t="s">
        <v>5951</v>
      </c>
      <c r="AC1795" t="s">
        <v>4345</v>
      </c>
      <c r="AE1795" t="s">
        <v>3394</v>
      </c>
      <c r="AJ1795" t="s">
        <v>4592</v>
      </c>
      <c r="AK1795" t="s">
        <v>3394</v>
      </c>
      <c r="AL1795" t="s">
        <v>3394</v>
      </c>
      <c r="AM1795" t="s">
        <v>3394</v>
      </c>
      <c r="AN1795" t="s">
        <v>3394</v>
      </c>
      <c r="AO1795" t="s">
        <v>3394</v>
      </c>
      <c r="AP1795" t="s">
        <v>3394</v>
      </c>
      <c r="AQ1795" t="s">
        <v>3394</v>
      </c>
      <c r="AR1795" t="s">
        <v>3394</v>
      </c>
      <c r="AS1795" t="s">
        <v>3394</v>
      </c>
      <c r="AT1795" t="s">
        <v>3394</v>
      </c>
      <c r="AU1795" t="s">
        <v>3394</v>
      </c>
      <c r="AV1795" t="s">
        <v>3394</v>
      </c>
      <c r="AW1795" t="s">
        <v>3394</v>
      </c>
      <c r="AX1795" t="s">
        <v>3394</v>
      </c>
      <c r="AZ1795" t="s">
        <v>3394</v>
      </c>
    </row>
    <row r="1796" spans="1:52" x14ac:dyDescent="0.3">
      <c r="A1796" s="1" t="s">
        <v>2166</v>
      </c>
      <c r="B1796" t="s">
        <v>2167</v>
      </c>
      <c r="C1796" t="s">
        <v>719</v>
      </c>
      <c r="D1796" t="s">
        <v>68</v>
      </c>
      <c r="E1796" t="s">
        <v>2168</v>
      </c>
      <c r="F1796" t="s">
        <v>3393</v>
      </c>
      <c r="G1796" t="s">
        <v>3393</v>
      </c>
      <c r="H1796" t="s">
        <v>3393</v>
      </c>
      <c r="I1796" t="s">
        <v>6751</v>
      </c>
      <c r="J1796" t="s">
        <v>3395</v>
      </c>
      <c r="K1796" t="s">
        <v>3394</v>
      </c>
      <c r="L1796" t="s">
        <v>3396</v>
      </c>
      <c r="M1796" t="s">
        <v>64</v>
      </c>
      <c r="N1796" t="s">
        <v>68</v>
      </c>
      <c r="O1796" t="s">
        <v>9836</v>
      </c>
      <c r="P1796" t="s">
        <v>9821</v>
      </c>
      <c r="Q1796">
        <v>12</v>
      </c>
      <c r="R1796" t="s">
        <v>6044</v>
      </c>
      <c r="S1796" t="s">
        <v>6752</v>
      </c>
      <c r="AC1796" t="s">
        <v>4345</v>
      </c>
      <c r="AE1796" t="s">
        <v>3394</v>
      </c>
      <c r="AJ1796" t="s">
        <v>5731</v>
      </c>
      <c r="AK1796" t="s">
        <v>3394</v>
      </c>
      <c r="AL1796" t="s">
        <v>3394</v>
      </c>
      <c r="AM1796" t="s">
        <v>3394</v>
      </c>
      <c r="AN1796" t="s">
        <v>3394</v>
      </c>
      <c r="AO1796" t="s">
        <v>3394</v>
      </c>
      <c r="AP1796" t="s">
        <v>3394</v>
      </c>
      <c r="AQ1796" t="s">
        <v>3394</v>
      </c>
      <c r="AR1796" t="s">
        <v>3394</v>
      </c>
      <c r="AS1796" t="s">
        <v>3394</v>
      </c>
      <c r="AT1796" t="s">
        <v>3394</v>
      </c>
      <c r="AU1796" t="s">
        <v>3394</v>
      </c>
      <c r="AV1796" t="s">
        <v>3394</v>
      </c>
      <c r="AW1796" t="s">
        <v>3394</v>
      </c>
      <c r="AX1796" t="s">
        <v>3394</v>
      </c>
      <c r="AZ1796" t="s">
        <v>3394</v>
      </c>
    </row>
    <row r="1797" spans="1:52" x14ac:dyDescent="0.3">
      <c r="A1797" s="1" t="s">
        <v>2169</v>
      </c>
      <c r="B1797" t="s">
        <v>2170</v>
      </c>
      <c r="C1797" t="s">
        <v>719</v>
      </c>
      <c r="D1797" t="s">
        <v>68</v>
      </c>
      <c r="E1797" t="s">
        <v>2171</v>
      </c>
      <c r="F1797" t="s">
        <v>3393</v>
      </c>
      <c r="G1797" t="s">
        <v>3393</v>
      </c>
      <c r="H1797" t="s">
        <v>3393</v>
      </c>
      <c r="I1797" t="s">
        <v>9725</v>
      </c>
      <c r="J1797" t="s">
        <v>3395</v>
      </c>
      <c r="K1797" t="s">
        <v>4195</v>
      </c>
      <c r="L1797" t="s">
        <v>3396</v>
      </c>
      <c r="M1797" t="s">
        <v>64</v>
      </c>
      <c r="N1797" t="s">
        <v>68</v>
      </c>
      <c r="O1797" t="s">
        <v>9836</v>
      </c>
      <c r="P1797" t="s">
        <v>9821</v>
      </c>
      <c r="Q1797">
        <v>12</v>
      </c>
      <c r="R1797" t="s">
        <v>6044</v>
      </c>
      <c r="S1797" t="s">
        <v>6753</v>
      </c>
      <c r="AC1797" t="s">
        <v>4345</v>
      </c>
      <c r="AE1797" t="s">
        <v>3394</v>
      </c>
      <c r="AJ1797" t="s">
        <v>5731</v>
      </c>
      <c r="AK1797" t="s">
        <v>3394</v>
      </c>
      <c r="AL1797" t="s">
        <v>3394</v>
      </c>
      <c r="AM1797" t="s">
        <v>3394</v>
      </c>
      <c r="AN1797" t="s">
        <v>3394</v>
      </c>
      <c r="AO1797" t="s">
        <v>3394</v>
      </c>
      <c r="AP1797" t="s">
        <v>3394</v>
      </c>
      <c r="AQ1797" t="s">
        <v>3394</v>
      </c>
      <c r="AR1797" t="s">
        <v>3394</v>
      </c>
      <c r="AS1797" t="s">
        <v>3394</v>
      </c>
      <c r="AT1797" t="s">
        <v>3394</v>
      </c>
      <c r="AU1797" t="s">
        <v>3394</v>
      </c>
      <c r="AV1797" t="s">
        <v>3394</v>
      </c>
      <c r="AW1797" t="s">
        <v>3394</v>
      </c>
      <c r="AX1797" t="s">
        <v>3394</v>
      </c>
      <c r="AZ1797" t="s">
        <v>3394</v>
      </c>
    </row>
    <row r="1798" spans="1:52" x14ac:dyDescent="0.3">
      <c r="A1798" s="1" t="s">
        <v>2199</v>
      </c>
      <c r="B1798" t="s">
        <v>2200</v>
      </c>
      <c r="C1798" t="s">
        <v>383</v>
      </c>
      <c r="D1798" t="s">
        <v>72</v>
      </c>
      <c r="E1798" t="s">
        <v>2202</v>
      </c>
      <c r="F1798" t="s">
        <v>3393</v>
      </c>
      <c r="G1798" t="s">
        <v>3393</v>
      </c>
      <c r="H1798" t="s">
        <v>3393</v>
      </c>
      <c r="I1798" t="s">
        <v>6754</v>
      </c>
      <c r="J1798" t="s">
        <v>3395</v>
      </c>
      <c r="K1798" t="s">
        <v>4195</v>
      </c>
      <c r="L1798" t="s">
        <v>3396</v>
      </c>
      <c r="M1798" t="s">
        <v>64</v>
      </c>
      <c r="N1798" t="s">
        <v>72</v>
      </c>
      <c r="O1798" t="s">
        <v>9836</v>
      </c>
      <c r="P1798" t="s">
        <v>9821</v>
      </c>
      <c r="Q1798">
        <v>6</v>
      </c>
      <c r="R1798" t="s">
        <v>6755</v>
      </c>
      <c r="S1798" t="s">
        <v>6756</v>
      </c>
      <c r="U1798" t="s">
        <v>6757</v>
      </c>
      <c r="V1798" t="s">
        <v>5948</v>
      </c>
      <c r="W1798" t="s">
        <v>5949</v>
      </c>
      <c r="X1798" t="s">
        <v>5950</v>
      </c>
      <c r="Y1798" t="s">
        <v>5951</v>
      </c>
      <c r="Z1798" t="s">
        <v>5951</v>
      </c>
      <c r="AA1798" t="s">
        <v>5951</v>
      </c>
      <c r="AB1798" t="s">
        <v>5951</v>
      </c>
      <c r="AC1798" t="s">
        <v>4345</v>
      </c>
      <c r="AE1798" t="s">
        <v>3394</v>
      </c>
      <c r="AJ1798" t="s">
        <v>6696</v>
      </c>
      <c r="AK1798" t="s">
        <v>3394</v>
      </c>
      <c r="AL1798" t="s">
        <v>3394</v>
      </c>
      <c r="AM1798" t="s">
        <v>3394</v>
      </c>
      <c r="AN1798" t="s">
        <v>3394</v>
      </c>
      <c r="AO1798" t="s">
        <v>3394</v>
      </c>
      <c r="AP1798" t="s">
        <v>3394</v>
      </c>
      <c r="AQ1798" t="s">
        <v>3394</v>
      </c>
      <c r="AR1798" t="s">
        <v>3394</v>
      </c>
      <c r="AS1798" t="s">
        <v>3394</v>
      </c>
      <c r="AT1798" t="s">
        <v>3394</v>
      </c>
      <c r="AU1798" t="s">
        <v>3394</v>
      </c>
      <c r="AV1798" t="s">
        <v>3394</v>
      </c>
      <c r="AW1798" t="s">
        <v>3394</v>
      </c>
      <c r="AX1798" t="s">
        <v>3394</v>
      </c>
      <c r="AZ1798" t="s">
        <v>3394</v>
      </c>
    </row>
    <row r="1799" spans="1:52" x14ac:dyDescent="0.3">
      <c r="A1799" s="1" t="s">
        <v>2215</v>
      </c>
      <c r="B1799" t="s">
        <v>2216</v>
      </c>
      <c r="C1799" t="s">
        <v>334</v>
      </c>
      <c r="D1799" t="s">
        <v>75</v>
      </c>
      <c r="E1799" t="s">
        <v>2217</v>
      </c>
      <c r="F1799" t="s">
        <v>3393</v>
      </c>
      <c r="G1799" t="s">
        <v>3393</v>
      </c>
      <c r="H1799" t="s">
        <v>3393</v>
      </c>
      <c r="I1799" t="s">
        <v>6758</v>
      </c>
      <c r="J1799" t="s">
        <v>3395</v>
      </c>
      <c r="K1799" t="s">
        <v>3394</v>
      </c>
      <c r="L1799" t="s">
        <v>3396</v>
      </c>
      <c r="M1799" t="s">
        <v>64</v>
      </c>
      <c r="N1799" t="s">
        <v>75</v>
      </c>
      <c r="O1799" t="s">
        <v>9820</v>
      </c>
      <c r="P1799" t="s">
        <v>9821</v>
      </c>
      <c r="Q1799">
        <v>24</v>
      </c>
      <c r="R1799" t="s">
        <v>5682</v>
      </c>
      <c r="S1799" t="s">
        <v>6759</v>
      </c>
      <c r="U1799" t="s">
        <v>5962</v>
      </c>
      <c r="V1799" t="s">
        <v>5963</v>
      </c>
      <c r="W1799" t="s">
        <v>6035</v>
      </c>
      <c r="X1799" t="s">
        <v>6035</v>
      </c>
      <c r="Y1799" t="s">
        <v>6760</v>
      </c>
      <c r="Z1799" t="s">
        <v>6760</v>
      </c>
      <c r="AA1799" t="s">
        <v>6761</v>
      </c>
      <c r="AB1799" t="s">
        <v>6744</v>
      </c>
      <c r="AC1799" t="s">
        <v>4345</v>
      </c>
      <c r="AE1799" t="s">
        <v>3394</v>
      </c>
      <c r="AK1799" t="s">
        <v>3394</v>
      </c>
      <c r="AL1799" t="s">
        <v>3394</v>
      </c>
      <c r="AM1799" t="s">
        <v>3394</v>
      </c>
      <c r="AN1799" t="s">
        <v>3394</v>
      </c>
      <c r="AO1799" t="s">
        <v>3394</v>
      </c>
      <c r="AP1799" t="s">
        <v>3394</v>
      </c>
      <c r="AQ1799" t="s">
        <v>3394</v>
      </c>
      <c r="AR1799" t="s">
        <v>3394</v>
      </c>
      <c r="AS1799" t="s">
        <v>3394</v>
      </c>
      <c r="AT1799" t="s">
        <v>3394</v>
      </c>
      <c r="AU1799" t="s">
        <v>3394</v>
      </c>
      <c r="AV1799" t="s">
        <v>3394</v>
      </c>
      <c r="AW1799" t="s">
        <v>3394</v>
      </c>
      <c r="AX1799" t="s">
        <v>3394</v>
      </c>
      <c r="AZ1799" t="s">
        <v>3394</v>
      </c>
    </row>
    <row r="1800" spans="1:52" x14ac:dyDescent="0.3">
      <c r="A1800" s="1" t="s">
        <v>2218</v>
      </c>
      <c r="B1800" t="s">
        <v>2219</v>
      </c>
      <c r="C1800" t="s">
        <v>334</v>
      </c>
      <c r="D1800" t="s">
        <v>75</v>
      </c>
      <c r="E1800" t="s">
        <v>2220</v>
      </c>
      <c r="F1800" t="s">
        <v>3393</v>
      </c>
      <c r="G1800" t="s">
        <v>3393</v>
      </c>
      <c r="H1800" t="s">
        <v>3393</v>
      </c>
      <c r="I1800" t="s">
        <v>6762</v>
      </c>
      <c r="J1800" t="s">
        <v>3395</v>
      </c>
      <c r="K1800" t="s">
        <v>3394</v>
      </c>
      <c r="L1800" t="s">
        <v>3396</v>
      </c>
      <c r="M1800" t="s">
        <v>11381</v>
      </c>
      <c r="N1800" t="s">
        <v>11391</v>
      </c>
      <c r="O1800" t="s">
        <v>9836</v>
      </c>
      <c r="P1800" t="s">
        <v>9821</v>
      </c>
      <c r="Q1800">
        <v>30</v>
      </c>
      <c r="R1800" t="s">
        <v>5716</v>
      </c>
      <c r="S1800" t="s">
        <v>6759</v>
      </c>
      <c r="U1800" t="s">
        <v>5962</v>
      </c>
      <c r="V1800" t="s">
        <v>5963</v>
      </c>
      <c r="W1800" t="s">
        <v>6035</v>
      </c>
      <c r="X1800" t="s">
        <v>6035</v>
      </c>
      <c r="Y1800" t="s">
        <v>6760</v>
      </c>
      <c r="Z1800" t="s">
        <v>6760</v>
      </c>
      <c r="AA1800" t="s">
        <v>6761</v>
      </c>
      <c r="AB1800" t="s">
        <v>6744</v>
      </c>
      <c r="AC1800" t="s">
        <v>4345</v>
      </c>
      <c r="AE1800" t="s">
        <v>3394</v>
      </c>
      <c r="AK1800" t="s">
        <v>3394</v>
      </c>
      <c r="AL1800" t="s">
        <v>3394</v>
      </c>
      <c r="AM1800" t="s">
        <v>3394</v>
      </c>
      <c r="AN1800" t="s">
        <v>3394</v>
      </c>
      <c r="AO1800" t="s">
        <v>3394</v>
      </c>
      <c r="AP1800" t="s">
        <v>3394</v>
      </c>
      <c r="AQ1800" t="s">
        <v>3394</v>
      </c>
      <c r="AR1800" t="s">
        <v>3394</v>
      </c>
      <c r="AS1800" t="s">
        <v>3394</v>
      </c>
      <c r="AT1800" t="s">
        <v>3394</v>
      </c>
      <c r="AU1800" t="s">
        <v>3394</v>
      </c>
      <c r="AV1800" t="s">
        <v>3394</v>
      </c>
      <c r="AW1800" t="s">
        <v>3394</v>
      </c>
      <c r="AX1800" t="s">
        <v>3394</v>
      </c>
      <c r="AZ1800" t="s">
        <v>3394</v>
      </c>
    </row>
    <row r="1801" spans="1:52" x14ac:dyDescent="0.3">
      <c r="A1801" s="1" t="s">
        <v>2221</v>
      </c>
      <c r="B1801" t="s">
        <v>2222</v>
      </c>
      <c r="C1801" t="s">
        <v>334</v>
      </c>
      <c r="D1801" t="s">
        <v>75</v>
      </c>
      <c r="E1801" t="s">
        <v>2223</v>
      </c>
      <c r="F1801" t="s">
        <v>3393</v>
      </c>
      <c r="G1801" t="s">
        <v>3393</v>
      </c>
      <c r="H1801" t="s">
        <v>3393</v>
      </c>
      <c r="I1801" t="s">
        <v>6763</v>
      </c>
      <c r="J1801" t="s">
        <v>3395</v>
      </c>
      <c r="K1801" t="s">
        <v>3394</v>
      </c>
      <c r="L1801" t="s">
        <v>3396</v>
      </c>
      <c r="M1801" t="s">
        <v>64</v>
      </c>
      <c r="N1801" t="s">
        <v>75</v>
      </c>
      <c r="O1801" t="s">
        <v>9820</v>
      </c>
      <c r="P1801" t="s">
        <v>9821</v>
      </c>
      <c r="Q1801">
        <v>24</v>
      </c>
      <c r="R1801" t="s">
        <v>5682</v>
      </c>
      <c r="S1801" t="s">
        <v>6759</v>
      </c>
      <c r="U1801" t="s">
        <v>6764</v>
      </c>
      <c r="V1801" t="s">
        <v>6765</v>
      </c>
      <c r="W1801" t="s">
        <v>6035</v>
      </c>
      <c r="X1801" t="s">
        <v>6035</v>
      </c>
      <c r="Y1801" t="s">
        <v>6766</v>
      </c>
      <c r="Z1801" t="s">
        <v>6767</v>
      </c>
      <c r="AA1801" t="s">
        <v>6035</v>
      </c>
      <c r="AB1801" t="s">
        <v>6744</v>
      </c>
      <c r="AC1801" t="s">
        <v>4345</v>
      </c>
      <c r="AE1801" t="s">
        <v>3394</v>
      </c>
      <c r="AK1801" t="s">
        <v>3394</v>
      </c>
      <c r="AL1801" t="s">
        <v>3394</v>
      </c>
      <c r="AM1801" t="s">
        <v>3394</v>
      </c>
      <c r="AN1801" t="s">
        <v>3394</v>
      </c>
      <c r="AO1801" t="s">
        <v>3394</v>
      </c>
      <c r="AP1801" t="s">
        <v>3394</v>
      </c>
      <c r="AQ1801" t="s">
        <v>3394</v>
      </c>
      <c r="AR1801" t="s">
        <v>3394</v>
      </c>
      <c r="AS1801" t="s">
        <v>3394</v>
      </c>
      <c r="AT1801" t="s">
        <v>3394</v>
      </c>
      <c r="AU1801" t="s">
        <v>3394</v>
      </c>
      <c r="AV1801" t="s">
        <v>3394</v>
      </c>
      <c r="AW1801" t="s">
        <v>3394</v>
      </c>
      <c r="AX1801" t="s">
        <v>3394</v>
      </c>
      <c r="AZ1801" t="s">
        <v>3394</v>
      </c>
    </row>
    <row r="1802" spans="1:52" x14ac:dyDescent="0.3">
      <c r="A1802" s="1" t="s">
        <v>2224</v>
      </c>
      <c r="B1802" t="s">
        <v>2225</v>
      </c>
      <c r="C1802" t="s">
        <v>334</v>
      </c>
      <c r="D1802" t="s">
        <v>75</v>
      </c>
      <c r="E1802" t="s">
        <v>2226</v>
      </c>
      <c r="F1802" t="s">
        <v>3393</v>
      </c>
      <c r="G1802" t="s">
        <v>3393</v>
      </c>
      <c r="H1802" t="s">
        <v>3393</v>
      </c>
      <c r="I1802" t="s">
        <v>6768</v>
      </c>
      <c r="J1802" t="s">
        <v>3395</v>
      </c>
      <c r="K1802" t="s">
        <v>3394</v>
      </c>
      <c r="L1802" t="s">
        <v>3396</v>
      </c>
      <c r="M1802" t="s">
        <v>11381</v>
      </c>
      <c r="N1802" t="s">
        <v>11391</v>
      </c>
      <c r="O1802" t="s">
        <v>9836</v>
      </c>
      <c r="P1802" t="s">
        <v>9821</v>
      </c>
      <c r="Q1802">
        <v>30</v>
      </c>
      <c r="R1802" t="s">
        <v>5716</v>
      </c>
      <c r="S1802" t="s">
        <v>6759</v>
      </c>
      <c r="U1802" t="s">
        <v>6764</v>
      </c>
      <c r="V1802" t="s">
        <v>6765</v>
      </c>
      <c r="W1802" t="s">
        <v>6035</v>
      </c>
      <c r="X1802" t="s">
        <v>6035</v>
      </c>
      <c r="Y1802" t="s">
        <v>6766</v>
      </c>
      <c r="Z1802" t="s">
        <v>6767</v>
      </c>
      <c r="AA1802" t="s">
        <v>6035</v>
      </c>
      <c r="AB1802" t="s">
        <v>6744</v>
      </c>
      <c r="AC1802" t="s">
        <v>4345</v>
      </c>
      <c r="AE1802" t="s">
        <v>3394</v>
      </c>
      <c r="AK1802" t="s">
        <v>3394</v>
      </c>
      <c r="AL1802" t="s">
        <v>3394</v>
      </c>
      <c r="AM1802" t="s">
        <v>3394</v>
      </c>
      <c r="AN1802" t="s">
        <v>3394</v>
      </c>
      <c r="AO1802" t="s">
        <v>3394</v>
      </c>
      <c r="AP1802" t="s">
        <v>3394</v>
      </c>
      <c r="AQ1802" t="s">
        <v>3394</v>
      </c>
      <c r="AR1802" t="s">
        <v>3394</v>
      </c>
      <c r="AS1802" t="s">
        <v>3394</v>
      </c>
      <c r="AT1802" t="s">
        <v>3394</v>
      </c>
      <c r="AU1802" t="s">
        <v>3394</v>
      </c>
      <c r="AV1802" t="s">
        <v>3394</v>
      </c>
      <c r="AW1802" t="s">
        <v>3394</v>
      </c>
      <c r="AX1802" t="s">
        <v>3394</v>
      </c>
      <c r="AZ1802" t="s">
        <v>3394</v>
      </c>
    </row>
    <row r="1803" spans="1:52" x14ac:dyDescent="0.3">
      <c r="A1803" s="1" t="s">
        <v>2227</v>
      </c>
      <c r="B1803" t="s">
        <v>2228</v>
      </c>
      <c r="C1803" t="s">
        <v>334</v>
      </c>
      <c r="D1803" t="s">
        <v>75</v>
      </c>
      <c r="E1803" t="s">
        <v>2229</v>
      </c>
      <c r="F1803" t="s">
        <v>3393</v>
      </c>
      <c r="G1803" t="s">
        <v>3393</v>
      </c>
      <c r="H1803" t="s">
        <v>3393</v>
      </c>
      <c r="I1803" t="s">
        <v>6762</v>
      </c>
      <c r="J1803" t="s">
        <v>3395</v>
      </c>
      <c r="K1803" t="s">
        <v>3394</v>
      </c>
      <c r="L1803" t="s">
        <v>3396</v>
      </c>
      <c r="M1803" t="s">
        <v>64</v>
      </c>
      <c r="N1803" t="s">
        <v>75</v>
      </c>
      <c r="O1803" t="s">
        <v>9820</v>
      </c>
      <c r="P1803" t="s">
        <v>9821</v>
      </c>
      <c r="Q1803">
        <v>30</v>
      </c>
      <c r="R1803" t="s">
        <v>5716</v>
      </c>
      <c r="S1803" t="s">
        <v>6759</v>
      </c>
      <c r="U1803" t="s">
        <v>6769</v>
      </c>
      <c r="V1803" t="s">
        <v>6770</v>
      </c>
      <c r="W1803" t="s">
        <v>6035</v>
      </c>
      <c r="X1803" t="s">
        <v>6035</v>
      </c>
      <c r="Y1803" t="s">
        <v>6771</v>
      </c>
      <c r="Z1803" t="s">
        <v>6771</v>
      </c>
      <c r="AA1803" t="s">
        <v>6772</v>
      </c>
      <c r="AB1803" t="s">
        <v>6744</v>
      </c>
      <c r="AC1803" t="s">
        <v>4345</v>
      </c>
      <c r="AE1803" t="s">
        <v>3394</v>
      </c>
      <c r="AK1803" t="s">
        <v>3394</v>
      </c>
      <c r="AL1803" t="s">
        <v>3394</v>
      </c>
      <c r="AM1803" t="s">
        <v>3394</v>
      </c>
      <c r="AN1803" t="s">
        <v>3394</v>
      </c>
      <c r="AO1803" t="s">
        <v>3394</v>
      </c>
      <c r="AP1803" t="s">
        <v>3394</v>
      </c>
      <c r="AQ1803" t="s">
        <v>3394</v>
      </c>
      <c r="AR1803" t="s">
        <v>3394</v>
      </c>
      <c r="AS1803" t="s">
        <v>3394</v>
      </c>
      <c r="AT1803" t="s">
        <v>3394</v>
      </c>
      <c r="AU1803" t="s">
        <v>3394</v>
      </c>
      <c r="AV1803" t="s">
        <v>3394</v>
      </c>
      <c r="AW1803" t="s">
        <v>3394</v>
      </c>
      <c r="AX1803" t="s">
        <v>3394</v>
      </c>
      <c r="AZ1803" t="s">
        <v>3394</v>
      </c>
    </row>
    <row r="1804" spans="1:52" x14ac:dyDescent="0.3">
      <c r="A1804" s="1" t="s">
        <v>2230</v>
      </c>
      <c r="B1804" t="s">
        <v>2231</v>
      </c>
      <c r="C1804" t="s">
        <v>334</v>
      </c>
      <c r="D1804" t="s">
        <v>75</v>
      </c>
      <c r="E1804" t="s">
        <v>2232</v>
      </c>
      <c r="F1804" t="s">
        <v>3393</v>
      </c>
      <c r="G1804" t="s">
        <v>3393</v>
      </c>
      <c r="H1804" t="s">
        <v>3393</v>
      </c>
      <c r="I1804" t="s">
        <v>6773</v>
      </c>
      <c r="J1804" t="s">
        <v>3395</v>
      </c>
      <c r="K1804" t="s">
        <v>3394</v>
      </c>
      <c r="L1804" t="s">
        <v>3396</v>
      </c>
      <c r="M1804" t="s">
        <v>11381</v>
      </c>
      <c r="N1804" t="s">
        <v>11391</v>
      </c>
      <c r="O1804" t="s">
        <v>9836</v>
      </c>
      <c r="P1804" t="s">
        <v>9821</v>
      </c>
      <c r="Q1804">
        <v>30</v>
      </c>
      <c r="R1804" t="s">
        <v>5716</v>
      </c>
      <c r="S1804" t="s">
        <v>6759</v>
      </c>
      <c r="U1804" t="s">
        <v>6774</v>
      </c>
      <c r="V1804" t="s">
        <v>6775</v>
      </c>
      <c r="W1804" t="s">
        <v>6035</v>
      </c>
      <c r="X1804" t="s">
        <v>6035</v>
      </c>
      <c r="Y1804" t="s">
        <v>6776</v>
      </c>
      <c r="Z1804" t="s">
        <v>6777</v>
      </c>
      <c r="AA1804" t="s">
        <v>6630</v>
      </c>
      <c r="AB1804" t="s">
        <v>6744</v>
      </c>
      <c r="AC1804" t="s">
        <v>4345</v>
      </c>
      <c r="AE1804" t="s">
        <v>3394</v>
      </c>
      <c r="AK1804" t="s">
        <v>3394</v>
      </c>
      <c r="AL1804" t="s">
        <v>3394</v>
      </c>
      <c r="AM1804" t="s">
        <v>3394</v>
      </c>
      <c r="AN1804" t="s">
        <v>3394</v>
      </c>
      <c r="AO1804" t="s">
        <v>3394</v>
      </c>
      <c r="AP1804" t="s">
        <v>3394</v>
      </c>
      <c r="AQ1804" t="s">
        <v>3394</v>
      </c>
      <c r="AR1804" t="s">
        <v>3394</v>
      </c>
      <c r="AS1804" t="s">
        <v>3394</v>
      </c>
      <c r="AT1804" t="s">
        <v>3394</v>
      </c>
      <c r="AU1804" t="s">
        <v>3394</v>
      </c>
      <c r="AV1804" t="s">
        <v>3394</v>
      </c>
      <c r="AW1804" t="s">
        <v>3394</v>
      </c>
      <c r="AX1804" t="s">
        <v>3394</v>
      </c>
      <c r="AZ1804" t="s">
        <v>3394</v>
      </c>
    </row>
    <row r="1805" spans="1:52" x14ac:dyDescent="0.3">
      <c r="A1805" s="1" t="s">
        <v>2345</v>
      </c>
      <c r="B1805" t="s">
        <v>2346</v>
      </c>
      <c r="C1805" t="s">
        <v>220</v>
      </c>
      <c r="D1805" t="s">
        <v>59</v>
      </c>
      <c r="E1805" t="s">
        <v>2347</v>
      </c>
      <c r="F1805" t="s">
        <v>3393</v>
      </c>
      <c r="G1805" t="s">
        <v>3394</v>
      </c>
      <c r="H1805" t="s">
        <v>3393</v>
      </c>
      <c r="I1805" t="s">
        <v>7198</v>
      </c>
      <c r="J1805" t="s">
        <v>3395</v>
      </c>
      <c r="K1805" t="s">
        <v>3394</v>
      </c>
      <c r="L1805" t="s">
        <v>3396</v>
      </c>
      <c r="M1805" t="s">
        <v>9820</v>
      </c>
      <c r="N1805" t="s">
        <v>9820</v>
      </c>
      <c r="O1805" t="s">
        <v>9820</v>
      </c>
      <c r="P1805" t="s">
        <v>9821</v>
      </c>
      <c r="Q1805">
        <v>1</v>
      </c>
      <c r="R1805" t="s">
        <v>5671</v>
      </c>
      <c r="S1805" t="s">
        <v>7199</v>
      </c>
      <c r="U1805" t="s">
        <v>6311</v>
      </c>
      <c r="V1805" t="s">
        <v>6522</v>
      </c>
      <c r="W1805" t="s">
        <v>6523</v>
      </c>
      <c r="X1805" t="s">
        <v>6524</v>
      </c>
      <c r="Y1805" t="s">
        <v>6525</v>
      </c>
      <c r="Z1805" t="s">
        <v>6526</v>
      </c>
      <c r="AA1805" t="s">
        <v>6450</v>
      </c>
      <c r="AB1805" t="s">
        <v>6527</v>
      </c>
      <c r="AC1805" t="s">
        <v>4345</v>
      </c>
      <c r="AE1805" t="s">
        <v>3394</v>
      </c>
      <c r="AK1805" t="s">
        <v>3394</v>
      </c>
      <c r="AL1805" t="s">
        <v>3394</v>
      </c>
      <c r="AM1805" t="s">
        <v>3394</v>
      </c>
      <c r="AN1805" t="s">
        <v>3394</v>
      </c>
      <c r="AO1805" t="s">
        <v>3394</v>
      </c>
      <c r="AP1805" t="s">
        <v>3394</v>
      </c>
      <c r="AQ1805" t="s">
        <v>3394</v>
      </c>
      <c r="AR1805" t="s">
        <v>3394</v>
      </c>
      <c r="AS1805" t="s">
        <v>3394</v>
      </c>
      <c r="AT1805" t="s">
        <v>3394</v>
      </c>
      <c r="AU1805" t="s">
        <v>3394</v>
      </c>
      <c r="AV1805" t="s">
        <v>3394</v>
      </c>
      <c r="AW1805" t="s">
        <v>3394</v>
      </c>
      <c r="AX1805" t="s">
        <v>3394</v>
      </c>
      <c r="AZ1805" t="s">
        <v>3394</v>
      </c>
    </row>
    <row r="1806" spans="1:52" x14ac:dyDescent="0.3">
      <c r="A1806" s="1" t="s">
        <v>7200</v>
      </c>
      <c r="B1806" t="s">
        <v>7201</v>
      </c>
      <c r="C1806" t="s">
        <v>538</v>
      </c>
      <c r="D1806" t="s">
        <v>67</v>
      </c>
      <c r="F1806" t="s">
        <v>3393</v>
      </c>
      <c r="G1806" t="s">
        <v>3394</v>
      </c>
      <c r="H1806" t="s">
        <v>3393</v>
      </c>
      <c r="I1806" t="s">
        <v>10780</v>
      </c>
      <c r="J1806" t="s">
        <v>3395</v>
      </c>
      <c r="K1806" t="s">
        <v>3394</v>
      </c>
      <c r="L1806" t="s">
        <v>3396</v>
      </c>
      <c r="M1806" t="s">
        <v>9820</v>
      </c>
      <c r="N1806" t="s">
        <v>9820</v>
      </c>
      <c r="O1806" t="s">
        <v>9820</v>
      </c>
      <c r="P1806" t="s">
        <v>9821</v>
      </c>
      <c r="Q1806">
        <v>1</v>
      </c>
      <c r="R1806" t="s">
        <v>3397</v>
      </c>
      <c r="S1806" t="s">
        <v>7202</v>
      </c>
      <c r="U1806" t="s">
        <v>6652</v>
      </c>
      <c r="V1806" t="s">
        <v>6653</v>
      </c>
      <c r="W1806" t="s">
        <v>6654</v>
      </c>
      <c r="X1806" t="s">
        <v>6655</v>
      </c>
      <c r="Y1806" t="s">
        <v>6656</v>
      </c>
      <c r="Z1806" t="s">
        <v>6657</v>
      </c>
      <c r="AA1806" t="s">
        <v>6658</v>
      </c>
      <c r="AB1806" t="s">
        <v>6659</v>
      </c>
      <c r="AC1806" t="s">
        <v>4345</v>
      </c>
      <c r="AE1806" t="s">
        <v>3394</v>
      </c>
      <c r="AJ1806" t="s">
        <v>4484</v>
      </c>
      <c r="AK1806" t="s">
        <v>3394</v>
      </c>
      <c r="AL1806" t="s">
        <v>3394</v>
      </c>
      <c r="AM1806" t="s">
        <v>3394</v>
      </c>
      <c r="AN1806" t="s">
        <v>3394</v>
      </c>
      <c r="AO1806" t="s">
        <v>3394</v>
      </c>
      <c r="AP1806" t="s">
        <v>3394</v>
      </c>
      <c r="AQ1806" t="s">
        <v>3394</v>
      </c>
      <c r="AR1806" t="s">
        <v>3394</v>
      </c>
      <c r="AS1806" t="s">
        <v>3394</v>
      </c>
      <c r="AT1806" t="s">
        <v>3394</v>
      </c>
      <c r="AU1806" t="s">
        <v>3394</v>
      </c>
      <c r="AV1806" t="s">
        <v>3394</v>
      </c>
      <c r="AW1806" t="s">
        <v>3394</v>
      </c>
      <c r="AX1806" t="s">
        <v>3394</v>
      </c>
      <c r="AZ1806" t="s">
        <v>3394</v>
      </c>
    </row>
    <row r="1807" spans="1:52" x14ac:dyDescent="0.3">
      <c r="A1807" s="1" t="s">
        <v>2558</v>
      </c>
      <c r="B1807" t="s">
        <v>2559</v>
      </c>
      <c r="C1807" t="s">
        <v>616</v>
      </c>
      <c r="D1807" t="s">
        <v>4191</v>
      </c>
      <c r="E1807" t="s">
        <v>2560</v>
      </c>
      <c r="F1807" t="s">
        <v>3393</v>
      </c>
      <c r="G1807" t="s">
        <v>3394</v>
      </c>
      <c r="H1807" t="s">
        <v>3393</v>
      </c>
      <c r="I1807" t="s">
        <v>4766</v>
      </c>
      <c r="J1807" t="s">
        <v>3395</v>
      </c>
      <c r="K1807" t="s">
        <v>3394</v>
      </c>
      <c r="L1807" t="s">
        <v>3396</v>
      </c>
      <c r="M1807" t="s">
        <v>66</v>
      </c>
      <c r="N1807" t="s">
        <v>66</v>
      </c>
      <c r="O1807" t="s">
        <v>9836</v>
      </c>
      <c r="P1807" t="s">
        <v>9821</v>
      </c>
      <c r="Q1807">
        <v>1</v>
      </c>
      <c r="R1807" t="s">
        <v>3397</v>
      </c>
      <c r="S1807" t="s">
        <v>11653</v>
      </c>
      <c r="U1807" t="s">
        <v>11654</v>
      </c>
      <c r="W1807" t="s">
        <v>6035</v>
      </c>
      <c r="X1807" t="s">
        <v>6035</v>
      </c>
      <c r="Y1807" t="s">
        <v>11627</v>
      </c>
      <c r="Z1807" t="s">
        <v>11627</v>
      </c>
      <c r="AA1807" t="s">
        <v>6035</v>
      </c>
      <c r="AB1807" t="s">
        <v>11655</v>
      </c>
      <c r="AC1807" t="s">
        <v>4345</v>
      </c>
      <c r="AE1807" t="s">
        <v>3394</v>
      </c>
      <c r="AK1807" t="s">
        <v>3394</v>
      </c>
      <c r="AL1807" t="s">
        <v>3394</v>
      </c>
      <c r="AM1807" t="s">
        <v>3394</v>
      </c>
      <c r="AN1807" t="s">
        <v>3394</v>
      </c>
      <c r="AO1807" t="s">
        <v>3394</v>
      </c>
      <c r="AP1807" t="s">
        <v>3394</v>
      </c>
      <c r="AQ1807" t="s">
        <v>3394</v>
      </c>
      <c r="AR1807" t="s">
        <v>3394</v>
      </c>
      <c r="AS1807" t="s">
        <v>3394</v>
      </c>
      <c r="AT1807" t="s">
        <v>3394</v>
      </c>
      <c r="AU1807" t="s">
        <v>3394</v>
      </c>
      <c r="AV1807" t="s">
        <v>3394</v>
      </c>
      <c r="AW1807" t="s">
        <v>3394</v>
      </c>
      <c r="AX1807" t="s">
        <v>3394</v>
      </c>
      <c r="AZ1807" t="s">
        <v>3394</v>
      </c>
    </row>
    <row r="1808" spans="1:52" x14ac:dyDescent="0.3">
      <c r="A1808" s="1" t="s">
        <v>2561</v>
      </c>
      <c r="B1808" t="s">
        <v>2562</v>
      </c>
      <c r="C1808" t="s">
        <v>5924</v>
      </c>
      <c r="D1808" t="s">
        <v>5734</v>
      </c>
      <c r="E1808" t="s">
        <v>2563</v>
      </c>
      <c r="F1808" t="s">
        <v>3393</v>
      </c>
      <c r="G1808" t="s">
        <v>3394</v>
      </c>
      <c r="H1808" t="s">
        <v>3393</v>
      </c>
      <c r="I1808" t="s">
        <v>7203</v>
      </c>
      <c r="J1808" t="s">
        <v>3395</v>
      </c>
      <c r="K1808" t="s">
        <v>3394</v>
      </c>
      <c r="L1808" t="s">
        <v>3396</v>
      </c>
      <c r="M1808" t="s">
        <v>9820</v>
      </c>
      <c r="N1808" t="s">
        <v>9820</v>
      </c>
      <c r="O1808" t="s">
        <v>9820</v>
      </c>
      <c r="P1808" t="s">
        <v>9821</v>
      </c>
      <c r="Q1808">
        <v>1</v>
      </c>
      <c r="R1808" t="s">
        <v>5735</v>
      </c>
      <c r="S1808" t="s">
        <v>7204</v>
      </c>
      <c r="U1808" t="s">
        <v>6302</v>
      </c>
      <c r="V1808" t="s">
        <v>6303</v>
      </c>
      <c r="W1808" t="s">
        <v>5979</v>
      </c>
      <c r="X1808" t="s">
        <v>7205</v>
      </c>
      <c r="Y1808" t="s">
        <v>6305</v>
      </c>
      <c r="Z1808" t="s">
        <v>7206</v>
      </c>
      <c r="AA1808" t="s">
        <v>6307</v>
      </c>
      <c r="AB1808" t="s">
        <v>6203</v>
      </c>
      <c r="AC1808" t="s">
        <v>4345</v>
      </c>
      <c r="AE1808" t="s">
        <v>3394</v>
      </c>
      <c r="AK1808" t="s">
        <v>3394</v>
      </c>
      <c r="AM1808" t="s">
        <v>3394</v>
      </c>
      <c r="AN1808" t="s">
        <v>3394</v>
      </c>
      <c r="AO1808" t="s">
        <v>3394</v>
      </c>
      <c r="AP1808" t="s">
        <v>3394</v>
      </c>
      <c r="AQ1808" t="s">
        <v>3394</v>
      </c>
      <c r="AR1808" t="s">
        <v>3394</v>
      </c>
      <c r="AS1808" t="s">
        <v>3394</v>
      </c>
      <c r="AT1808" t="s">
        <v>3394</v>
      </c>
      <c r="AU1808" t="s">
        <v>3394</v>
      </c>
      <c r="AV1808" t="s">
        <v>3394</v>
      </c>
      <c r="AW1808" t="s">
        <v>3394</v>
      </c>
      <c r="AX1808" t="s">
        <v>3394</v>
      </c>
      <c r="AZ1808" t="s">
        <v>3394</v>
      </c>
    </row>
    <row r="1809" spans="1:52" x14ac:dyDescent="0.3">
      <c r="A1809" s="1" t="s">
        <v>10438</v>
      </c>
      <c r="B1809" t="s">
        <v>10439</v>
      </c>
      <c r="C1809" t="s">
        <v>616</v>
      </c>
      <c r="D1809" t="s">
        <v>4191</v>
      </c>
      <c r="F1809" t="s">
        <v>3393</v>
      </c>
      <c r="G1809" t="s">
        <v>3394</v>
      </c>
      <c r="H1809" t="s">
        <v>3393</v>
      </c>
      <c r="I1809" t="s">
        <v>11656</v>
      </c>
      <c r="J1809" t="s">
        <v>3395</v>
      </c>
      <c r="K1809" t="s">
        <v>3394</v>
      </c>
      <c r="L1809" t="s">
        <v>3396</v>
      </c>
      <c r="M1809" t="s">
        <v>66</v>
      </c>
      <c r="N1809" t="s">
        <v>66</v>
      </c>
      <c r="O1809" t="s">
        <v>9836</v>
      </c>
      <c r="P1809" t="s">
        <v>4518</v>
      </c>
      <c r="Q1809">
        <v>15</v>
      </c>
      <c r="R1809" t="s">
        <v>3397</v>
      </c>
      <c r="S1809" t="s">
        <v>11657</v>
      </c>
      <c r="U1809" t="s">
        <v>6722</v>
      </c>
      <c r="V1809" t="s">
        <v>6723</v>
      </c>
      <c r="W1809" t="s">
        <v>6035</v>
      </c>
      <c r="X1809" t="s">
        <v>6035</v>
      </c>
      <c r="Y1809" t="s">
        <v>11658</v>
      </c>
      <c r="Z1809" t="s">
        <v>11658</v>
      </c>
      <c r="AA1809" t="s">
        <v>6035</v>
      </c>
      <c r="AB1809" t="s">
        <v>6035</v>
      </c>
      <c r="AC1809" t="s">
        <v>4345</v>
      </c>
      <c r="AE1809" t="s">
        <v>3394</v>
      </c>
      <c r="AK1809" t="s">
        <v>3394</v>
      </c>
      <c r="AL1809" t="s">
        <v>3394</v>
      </c>
      <c r="AM1809" t="s">
        <v>3394</v>
      </c>
      <c r="AN1809" t="s">
        <v>3394</v>
      </c>
      <c r="AO1809" t="s">
        <v>3394</v>
      </c>
      <c r="AP1809" t="s">
        <v>3394</v>
      </c>
      <c r="AQ1809" t="s">
        <v>3394</v>
      </c>
      <c r="AR1809" t="s">
        <v>3394</v>
      </c>
      <c r="AS1809" t="s">
        <v>3394</v>
      </c>
      <c r="AT1809" t="s">
        <v>3394</v>
      </c>
      <c r="AU1809" t="s">
        <v>3394</v>
      </c>
      <c r="AV1809" t="s">
        <v>3394</v>
      </c>
      <c r="AW1809" t="s">
        <v>3394</v>
      </c>
      <c r="AX1809" t="s">
        <v>3394</v>
      </c>
      <c r="AZ1809" t="s">
        <v>3394</v>
      </c>
    </row>
    <row r="1810" spans="1:52" x14ac:dyDescent="0.3">
      <c r="A1810" s="1" t="s">
        <v>10448</v>
      </c>
      <c r="B1810" t="s">
        <v>11614</v>
      </c>
      <c r="C1810" t="s">
        <v>616</v>
      </c>
      <c r="D1810" t="s">
        <v>4191</v>
      </c>
      <c r="F1810" t="s">
        <v>3393</v>
      </c>
      <c r="G1810" t="s">
        <v>3394</v>
      </c>
      <c r="H1810" t="s">
        <v>3393</v>
      </c>
      <c r="I1810" t="s">
        <v>11615</v>
      </c>
      <c r="J1810" t="s">
        <v>3395</v>
      </c>
      <c r="K1810" t="s">
        <v>3394</v>
      </c>
      <c r="L1810" t="s">
        <v>3396</v>
      </c>
      <c r="M1810" t="s">
        <v>11462</v>
      </c>
      <c r="N1810" t="s">
        <v>66</v>
      </c>
      <c r="O1810" t="s">
        <v>9836</v>
      </c>
      <c r="P1810" t="s">
        <v>9842</v>
      </c>
      <c r="Q1810">
        <v>21</v>
      </c>
      <c r="R1810" t="s">
        <v>3397</v>
      </c>
      <c r="S1810" t="s">
        <v>11616</v>
      </c>
      <c r="U1810" t="s">
        <v>11617</v>
      </c>
      <c r="V1810" t="s">
        <v>11618</v>
      </c>
      <c r="W1810" t="s">
        <v>8038</v>
      </c>
      <c r="X1810" t="s">
        <v>11619</v>
      </c>
      <c r="Y1810" t="s">
        <v>7659</v>
      </c>
      <c r="Z1810" t="s">
        <v>7948</v>
      </c>
      <c r="AA1810" t="s">
        <v>6782</v>
      </c>
      <c r="AB1810" t="s">
        <v>7382</v>
      </c>
      <c r="AC1810" t="s">
        <v>4345</v>
      </c>
      <c r="AE1810" t="s">
        <v>3394</v>
      </c>
      <c r="AK1810" t="s">
        <v>3394</v>
      </c>
      <c r="AL1810" t="s">
        <v>3394</v>
      </c>
      <c r="AM1810" t="s">
        <v>4195</v>
      </c>
      <c r="AN1810" t="s">
        <v>3394</v>
      </c>
      <c r="AO1810" t="s">
        <v>3394</v>
      </c>
      <c r="AP1810" t="s">
        <v>3394</v>
      </c>
      <c r="AQ1810" t="s">
        <v>3394</v>
      </c>
      <c r="AR1810" t="s">
        <v>3394</v>
      </c>
      <c r="AS1810" t="s">
        <v>3394</v>
      </c>
      <c r="AT1810" t="s">
        <v>3394</v>
      </c>
      <c r="AU1810" t="s">
        <v>3394</v>
      </c>
      <c r="AV1810" t="s">
        <v>3394</v>
      </c>
      <c r="AW1810" t="s">
        <v>3394</v>
      </c>
      <c r="AX1810" t="s">
        <v>3394</v>
      </c>
      <c r="AZ1810" t="s">
        <v>3394</v>
      </c>
    </row>
    <row r="1811" spans="1:52" x14ac:dyDescent="0.3">
      <c r="A1811" s="1" t="s">
        <v>11620</v>
      </c>
      <c r="B1811" t="s">
        <v>11621</v>
      </c>
      <c r="C1811" t="s">
        <v>1517</v>
      </c>
      <c r="D1811" t="s">
        <v>5908</v>
      </c>
      <c r="F1811" t="s">
        <v>3393</v>
      </c>
      <c r="G1811" t="s">
        <v>3394</v>
      </c>
      <c r="H1811" t="s">
        <v>3393</v>
      </c>
      <c r="I1811" t="s">
        <v>11622</v>
      </c>
      <c r="J1811" t="s">
        <v>3395</v>
      </c>
      <c r="K1811" t="s">
        <v>3394</v>
      </c>
      <c r="L1811" t="s">
        <v>3396</v>
      </c>
      <c r="M1811" t="s">
        <v>11309</v>
      </c>
      <c r="N1811" t="s">
        <v>11310</v>
      </c>
      <c r="O1811" t="s">
        <v>9836</v>
      </c>
      <c r="P1811" t="s">
        <v>9842</v>
      </c>
      <c r="Q1811">
        <v>25</v>
      </c>
      <c r="R1811" t="s">
        <v>3397</v>
      </c>
      <c r="S1811" t="s">
        <v>11623</v>
      </c>
      <c r="U1811" t="s">
        <v>11624</v>
      </c>
      <c r="V1811" t="s">
        <v>11625</v>
      </c>
      <c r="W1811" t="s">
        <v>8114</v>
      </c>
      <c r="X1811" t="s">
        <v>10003</v>
      </c>
      <c r="Y1811" t="s">
        <v>11626</v>
      </c>
      <c r="Z1811" t="s">
        <v>11627</v>
      </c>
      <c r="AA1811" t="s">
        <v>11628</v>
      </c>
      <c r="AB1811" t="s">
        <v>11619</v>
      </c>
      <c r="AC1811" t="s">
        <v>4345</v>
      </c>
      <c r="AE1811" t="s">
        <v>3394</v>
      </c>
      <c r="AK1811" t="s">
        <v>3394</v>
      </c>
      <c r="AL1811" t="s">
        <v>3394</v>
      </c>
      <c r="AM1811" t="s">
        <v>3394</v>
      </c>
      <c r="AN1811" t="s">
        <v>3394</v>
      </c>
      <c r="AO1811" t="s">
        <v>3394</v>
      </c>
      <c r="AP1811" t="s">
        <v>3394</v>
      </c>
      <c r="AQ1811" t="s">
        <v>4195</v>
      </c>
      <c r="AR1811" t="s">
        <v>3394</v>
      </c>
      <c r="AS1811" t="s">
        <v>3394</v>
      </c>
      <c r="AT1811" t="s">
        <v>3394</v>
      </c>
      <c r="AU1811" t="s">
        <v>3394</v>
      </c>
      <c r="AV1811" t="s">
        <v>3394</v>
      </c>
      <c r="AW1811" t="s">
        <v>3394</v>
      </c>
      <c r="AX1811" t="s">
        <v>3394</v>
      </c>
      <c r="AZ1811" t="s">
        <v>3394</v>
      </c>
    </row>
    <row r="1812" spans="1:52" x14ac:dyDescent="0.3">
      <c r="A1812" s="1" t="s">
        <v>11629</v>
      </c>
      <c r="B1812" t="s">
        <v>11630</v>
      </c>
      <c r="C1812" t="s">
        <v>1517</v>
      </c>
      <c r="D1812" t="s">
        <v>5908</v>
      </c>
      <c r="F1812" t="s">
        <v>3393</v>
      </c>
      <c r="G1812" t="s">
        <v>3394</v>
      </c>
      <c r="H1812" t="s">
        <v>3393</v>
      </c>
      <c r="I1812" t="s">
        <v>3395</v>
      </c>
      <c r="J1812" t="s">
        <v>3395</v>
      </c>
      <c r="K1812" t="s">
        <v>3394</v>
      </c>
      <c r="L1812" t="s">
        <v>3396</v>
      </c>
      <c r="M1812" t="s">
        <v>11309</v>
      </c>
      <c r="N1812" t="s">
        <v>11310</v>
      </c>
      <c r="O1812" t="s">
        <v>9836</v>
      </c>
      <c r="P1812" t="s">
        <v>9842</v>
      </c>
      <c r="Q1812">
        <v>25</v>
      </c>
      <c r="R1812" t="s">
        <v>3397</v>
      </c>
      <c r="S1812" t="s">
        <v>11631</v>
      </c>
      <c r="U1812" t="s">
        <v>11632</v>
      </c>
      <c r="V1812" t="s">
        <v>11633</v>
      </c>
      <c r="X1812" t="s">
        <v>8438</v>
      </c>
      <c r="Y1812" t="s">
        <v>11634</v>
      </c>
      <c r="Z1812" t="s">
        <v>11635</v>
      </c>
      <c r="AA1812" t="s">
        <v>11636</v>
      </c>
      <c r="AB1812" t="s">
        <v>6035</v>
      </c>
      <c r="AC1812" t="s">
        <v>4345</v>
      </c>
      <c r="AE1812" t="s">
        <v>3394</v>
      </c>
      <c r="AK1812" t="s">
        <v>3394</v>
      </c>
      <c r="AL1812" t="s">
        <v>3394</v>
      </c>
      <c r="AM1812" t="s">
        <v>3394</v>
      </c>
      <c r="AN1812" t="s">
        <v>3394</v>
      </c>
      <c r="AO1812" t="s">
        <v>3394</v>
      </c>
      <c r="AP1812" t="s">
        <v>3394</v>
      </c>
      <c r="AQ1812" t="s">
        <v>3394</v>
      </c>
      <c r="AR1812" t="s">
        <v>3394</v>
      </c>
      <c r="AS1812" t="s">
        <v>3394</v>
      </c>
      <c r="AT1812" t="s">
        <v>3394</v>
      </c>
      <c r="AU1812" t="s">
        <v>3394</v>
      </c>
      <c r="AV1812" t="s">
        <v>3394</v>
      </c>
      <c r="AW1812" t="s">
        <v>3394</v>
      </c>
      <c r="AX1812" t="s">
        <v>3394</v>
      </c>
      <c r="AZ1812" t="s">
        <v>3394</v>
      </c>
    </row>
    <row r="1813" spans="1:52" x14ac:dyDescent="0.3">
      <c r="A1813" s="1" t="s">
        <v>12078</v>
      </c>
      <c r="B1813" t="s">
        <v>12079</v>
      </c>
      <c r="C1813" t="s">
        <v>8614</v>
      </c>
      <c r="D1813" t="s">
        <v>8615</v>
      </c>
      <c r="E1813" t="s">
        <v>12080</v>
      </c>
      <c r="F1813" t="s">
        <v>3393</v>
      </c>
      <c r="G1813" t="s">
        <v>3393</v>
      </c>
      <c r="H1813" t="s">
        <v>3393</v>
      </c>
      <c r="I1813" t="s">
        <v>3395</v>
      </c>
      <c r="J1813" t="s">
        <v>3395</v>
      </c>
      <c r="K1813" t="s">
        <v>4342</v>
      </c>
      <c r="L1813" t="s">
        <v>3396</v>
      </c>
      <c r="M1813" t="s">
        <v>11663</v>
      </c>
      <c r="N1813" t="s">
        <v>12031</v>
      </c>
      <c r="O1813" t="s">
        <v>9836</v>
      </c>
      <c r="P1813" t="s">
        <v>9842</v>
      </c>
      <c r="Q1813">
        <v>7</v>
      </c>
      <c r="R1813" t="s">
        <v>5682</v>
      </c>
      <c r="S1813" t="s">
        <v>12081</v>
      </c>
      <c r="U1813" t="s">
        <v>12082</v>
      </c>
      <c r="V1813" t="s">
        <v>12083</v>
      </c>
      <c r="W1813" t="s">
        <v>6052</v>
      </c>
      <c r="X1813" t="s">
        <v>12084</v>
      </c>
      <c r="Y1813" t="s">
        <v>6568</v>
      </c>
      <c r="Z1813" t="s">
        <v>7654</v>
      </c>
      <c r="AA1813" t="s">
        <v>12085</v>
      </c>
      <c r="AB1813" t="s">
        <v>6772</v>
      </c>
      <c r="AC1813" t="s">
        <v>4345</v>
      </c>
      <c r="AE1813" t="s">
        <v>3394</v>
      </c>
      <c r="AK1813" t="s">
        <v>3394</v>
      </c>
      <c r="AL1813" t="s">
        <v>3394</v>
      </c>
      <c r="AM1813" t="s">
        <v>3394</v>
      </c>
      <c r="AN1813" t="s">
        <v>3394</v>
      </c>
      <c r="AO1813" t="s">
        <v>4195</v>
      </c>
      <c r="AP1813" t="s">
        <v>4195</v>
      </c>
      <c r="AQ1813" t="s">
        <v>4195</v>
      </c>
      <c r="AR1813" t="s">
        <v>4195</v>
      </c>
      <c r="AS1813" t="s">
        <v>3394</v>
      </c>
      <c r="AT1813" t="s">
        <v>3394</v>
      </c>
      <c r="AU1813" t="s">
        <v>3394</v>
      </c>
      <c r="AV1813" t="s">
        <v>3394</v>
      </c>
      <c r="AW1813" t="s">
        <v>3394</v>
      </c>
      <c r="AX1813" t="s">
        <v>3394</v>
      </c>
      <c r="AZ1813" t="s">
        <v>3394</v>
      </c>
    </row>
    <row r="1814" spans="1:52" x14ac:dyDescent="0.3">
      <c r="A1814" s="1" t="s">
        <v>12086</v>
      </c>
      <c r="B1814" t="s">
        <v>12087</v>
      </c>
      <c r="C1814" t="s">
        <v>8614</v>
      </c>
      <c r="D1814" t="s">
        <v>8615</v>
      </c>
      <c r="E1814" t="s">
        <v>12030</v>
      </c>
      <c r="F1814" t="s">
        <v>3393</v>
      </c>
      <c r="G1814" t="s">
        <v>3393</v>
      </c>
      <c r="H1814" t="s">
        <v>3393</v>
      </c>
      <c r="I1814" t="s">
        <v>3395</v>
      </c>
      <c r="J1814" t="s">
        <v>3395</v>
      </c>
      <c r="K1814" t="s">
        <v>4342</v>
      </c>
      <c r="L1814" t="s">
        <v>3396</v>
      </c>
      <c r="M1814" t="s">
        <v>11663</v>
      </c>
      <c r="N1814" t="s">
        <v>12031</v>
      </c>
      <c r="O1814" t="s">
        <v>9836</v>
      </c>
      <c r="P1814" t="s">
        <v>9842</v>
      </c>
      <c r="Q1814">
        <v>7</v>
      </c>
      <c r="R1814" t="s">
        <v>5682</v>
      </c>
      <c r="S1814" t="s">
        <v>12088</v>
      </c>
      <c r="U1814" t="s">
        <v>12089</v>
      </c>
      <c r="V1814" t="s">
        <v>12090</v>
      </c>
      <c r="W1814" t="s">
        <v>12091</v>
      </c>
      <c r="X1814" t="s">
        <v>8033</v>
      </c>
      <c r="Y1814" t="s">
        <v>12092</v>
      </c>
      <c r="Z1814" t="s">
        <v>12093</v>
      </c>
      <c r="AA1814" t="s">
        <v>12094</v>
      </c>
      <c r="AB1814" t="s">
        <v>8696</v>
      </c>
      <c r="AC1814" t="s">
        <v>4345</v>
      </c>
      <c r="AE1814" t="s">
        <v>3394</v>
      </c>
      <c r="AK1814" t="s">
        <v>3394</v>
      </c>
      <c r="AL1814" t="s">
        <v>3394</v>
      </c>
      <c r="AM1814" t="s">
        <v>3394</v>
      </c>
      <c r="AN1814" t="s">
        <v>3394</v>
      </c>
      <c r="AO1814" t="s">
        <v>4195</v>
      </c>
      <c r="AP1814" t="s">
        <v>4195</v>
      </c>
      <c r="AQ1814" t="s">
        <v>4195</v>
      </c>
      <c r="AR1814" t="s">
        <v>4195</v>
      </c>
      <c r="AS1814" t="s">
        <v>3394</v>
      </c>
      <c r="AT1814" t="s">
        <v>3394</v>
      </c>
      <c r="AU1814" t="s">
        <v>3394</v>
      </c>
      <c r="AV1814" t="s">
        <v>3394</v>
      </c>
      <c r="AW1814" t="s">
        <v>3394</v>
      </c>
      <c r="AX1814" t="s">
        <v>3394</v>
      </c>
      <c r="AZ1814" t="s">
        <v>3394</v>
      </c>
    </row>
    <row r="1815" spans="1:52" x14ac:dyDescent="0.3">
      <c r="A1815" s="1" t="s">
        <v>2609</v>
      </c>
      <c r="B1815" t="s">
        <v>2610</v>
      </c>
      <c r="C1815" t="s">
        <v>220</v>
      </c>
      <c r="D1815" t="s">
        <v>59</v>
      </c>
      <c r="E1815" t="s">
        <v>2611</v>
      </c>
      <c r="F1815" t="s">
        <v>3393</v>
      </c>
      <c r="G1815" t="s">
        <v>3393</v>
      </c>
      <c r="H1815" t="s">
        <v>3393</v>
      </c>
      <c r="I1815" t="s">
        <v>7213</v>
      </c>
      <c r="J1815" t="s">
        <v>3395</v>
      </c>
      <c r="K1815" t="s">
        <v>3394</v>
      </c>
      <c r="L1815" t="s">
        <v>3396</v>
      </c>
      <c r="M1815" t="s">
        <v>9820</v>
      </c>
      <c r="N1815" t="s">
        <v>9820</v>
      </c>
      <c r="O1815" t="s">
        <v>9820</v>
      </c>
      <c r="P1815" t="s">
        <v>9821</v>
      </c>
      <c r="Q1815">
        <v>1</v>
      </c>
      <c r="R1815" t="s">
        <v>5821</v>
      </c>
      <c r="S1815" t="s">
        <v>6224</v>
      </c>
      <c r="U1815" t="s">
        <v>6225</v>
      </c>
      <c r="V1815" t="s">
        <v>6226</v>
      </c>
      <c r="W1815" t="s">
        <v>6227</v>
      </c>
      <c r="X1815" t="s">
        <v>6228</v>
      </c>
      <c r="Y1815" t="s">
        <v>6229</v>
      </c>
      <c r="Z1815" t="s">
        <v>6229</v>
      </c>
      <c r="AA1815" t="s">
        <v>6230</v>
      </c>
      <c r="AB1815" t="s">
        <v>5951</v>
      </c>
      <c r="AC1815" t="s">
        <v>4345</v>
      </c>
      <c r="AE1815" t="s">
        <v>3394</v>
      </c>
      <c r="AK1815" t="s">
        <v>3394</v>
      </c>
      <c r="AL1815" t="s">
        <v>3394</v>
      </c>
      <c r="AM1815" t="s">
        <v>3394</v>
      </c>
      <c r="AN1815" t="s">
        <v>3394</v>
      </c>
      <c r="AO1815" t="s">
        <v>3394</v>
      </c>
      <c r="AP1815" t="s">
        <v>3394</v>
      </c>
      <c r="AQ1815" t="s">
        <v>3394</v>
      </c>
      <c r="AR1815" t="s">
        <v>4195</v>
      </c>
      <c r="AS1815" t="s">
        <v>3394</v>
      </c>
      <c r="AT1815" t="s">
        <v>3394</v>
      </c>
      <c r="AU1815" t="s">
        <v>3394</v>
      </c>
      <c r="AV1815" t="s">
        <v>3394</v>
      </c>
      <c r="AW1815" t="s">
        <v>3394</v>
      </c>
      <c r="AX1815" t="s">
        <v>3394</v>
      </c>
      <c r="AZ1815" t="s">
        <v>3394</v>
      </c>
    </row>
    <row r="1816" spans="1:52" x14ac:dyDescent="0.3">
      <c r="A1816" s="1" t="s">
        <v>2612</v>
      </c>
      <c r="B1816" t="s">
        <v>2613</v>
      </c>
      <c r="C1816" t="s">
        <v>5725</v>
      </c>
      <c r="D1816" t="s">
        <v>58</v>
      </c>
      <c r="E1816" t="s">
        <v>2614</v>
      </c>
      <c r="F1816" t="s">
        <v>3393</v>
      </c>
      <c r="G1816" t="s">
        <v>3394</v>
      </c>
      <c r="H1816" t="s">
        <v>3393</v>
      </c>
      <c r="I1816" t="s">
        <v>4619</v>
      </c>
      <c r="J1816" t="s">
        <v>3395</v>
      </c>
      <c r="K1816" t="s">
        <v>3394</v>
      </c>
      <c r="L1816" t="s">
        <v>3396</v>
      </c>
      <c r="M1816" t="s">
        <v>9820</v>
      </c>
      <c r="N1816" t="s">
        <v>9820</v>
      </c>
      <c r="O1816" t="s">
        <v>9820</v>
      </c>
      <c r="P1816" t="s">
        <v>9821</v>
      </c>
      <c r="Q1816">
        <v>1</v>
      </c>
      <c r="R1816" t="s">
        <v>5787</v>
      </c>
      <c r="S1816" t="s">
        <v>7214</v>
      </c>
      <c r="U1816" t="s">
        <v>7215</v>
      </c>
      <c r="V1816" t="s">
        <v>7216</v>
      </c>
      <c r="W1816" t="s">
        <v>7217</v>
      </c>
      <c r="X1816" t="s">
        <v>7218</v>
      </c>
      <c r="Y1816" t="s">
        <v>7219</v>
      </c>
      <c r="Z1816" t="s">
        <v>7220</v>
      </c>
      <c r="AA1816" t="s">
        <v>7221</v>
      </c>
      <c r="AB1816" t="s">
        <v>6897</v>
      </c>
      <c r="AC1816" t="s">
        <v>4345</v>
      </c>
      <c r="AE1816" t="s">
        <v>3394</v>
      </c>
      <c r="AK1816" t="s">
        <v>3394</v>
      </c>
      <c r="AM1816" t="s">
        <v>3394</v>
      </c>
      <c r="AN1816" t="s">
        <v>3394</v>
      </c>
      <c r="AO1816" t="s">
        <v>3394</v>
      </c>
      <c r="AP1816" t="s">
        <v>3394</v>
      </c>
      <c r="AQ1816" t="s">
        <v>3394</v>
      </c>
      <c r="AR1816" t="s">
        <v>3394</v>
      </c>
      <c r="AS1816" t="s">
        <v>3394</v>
      </c>
      <c r="AT1816" t="s">
        <v>3394</v>
      </c>
      <c r="AU1816" t="s">
        <v>3394</v>
      </c>
      <c r="AV1816" t="s">
        <v>3394</v>
      </c>
      <c r="AW1816" t="s">
        <v>3394</v>
      </c>
      <c r="AX1816" t="s">
        <v>3394</v>
      </c>
      <c r="AZ1816" t="s">
        <v>3394</v>
      </c>
    </row>
    <row r="1817" spans="1:52" x14ac:dyDescent="0.3">
      <c r="A1817" s="1" t="s">
        <v>2615</v>
      </c>
      <c r="B1817" t="s">
        <v>2616</v>
      </c>
      <c r="C1817" t="s">
        <v>220</v>
      </c>
      <c r="D1817" t="s">
        <v>59</v>
      </c>
      <c r="E1817" t="s">
        <v>2617</v>
      </c>
      <c r="F1817" t="s">
        <v>3393</v>
      </c>
      <c r="G1817" t="s">
        <v>3393</v>
      </c>
      <c r="H1817" t="s">
        <v>3393</v>
      </c>
      <c r="I1817" t="s">
        <v>7222</v>
      </c>
      <c r="J1817" t="s">
        <v>3395</v>
      </c>
      <c r="K1817" t="s">
        <v>3394</v>
      </c>
      <c r="L1817" t="s">
        <v>3396</v>
      </c>
      <c r="M1817" t="s">
        <v>9820</v>
      </c>
      <c r="N1817" t="s">
        <v>9820</v>
      </c>
      <c r="O1817" t="s">
        <v>9820</v>
      </c>
      <c r="P1817" t="s">
        <v>9821</v>
      </c>
      <c r="Q1817">
        <v>1</v>
      </c>
      <c r="R1817" t="s">
        <v>5821</v>
      </c>
      <c r="S1817" t="s">
        <v>6240</v>
      </c>
      <c r="U1817" t="s">
        <v>6241</v>
      </c>
      <c r="V1817" t="s">
        <v>6242</v>
      </c>
      <c r="W1817" t="s">
        <v>6243</v>
      </c>
      <c r="X1817" t="s">
        <v>6191</v>
      </c>
      <c r="Y1817" t="s">
        <v>6131</v>
      </c>
      <c r="Z1817" t="s">
        <v>6131</v>
      </c>
      <c r="AA1817" t="s">
        <v>6244</v>
      </c>
      <c r="AB1817" t="s">
        <v>5951</v>
      </c>
      <c r="AC1817" t="s">
        <v>4345</v>
      </c>
      <c r="AE1817" t="s">
        <v>3394</v>
      </c>
      <c r="AK1817" t="s">
        <v>3394</v>
      </c>
      <c r="AL1817" t="s">
        <v>3394</v>
      </c>
      <c r="AM1817" t="s">
        <v>3394</v>
      </c>
      <c r="AN1817" t="s">
        <v>3394</v>
      </c>
      <c r="AO1817" t="s">
        <v>3394</v>
      </c>
      <c r="AP1817" t="s">
        <v>3394</v>
      </c>
      <c r="AQ1817" t="s">
        <v>3394</v>
      </c>
      <c r="AR1817" t="s">
        <v>4195</v>
      </c>
      <c r="AS1817" t="s">
        <v>3394</v>
      </c>
      <c r="AT1817" t="s">
        <v>3394</v>
      </c>
      <c r="AU1817" t="s">
        <v>3394</v>
      </c>
      <c r="AV1817" t="s">
        <v>3394</v>
      </c>
      <c r="AW1817" t="s">
        <v>3394</v>
      </c>
      <c r="AX1817" t="s">
        <v>3394</v>
      </c>
      <c r="AZ1817" t="s">
        <v>3394</v>
      </c>
    </row>
    <row r="1818" spans="1:52" x14ac:dyDescent="0.3">
      <c r="A1818" s="1" t="s">
        <v>6792</v>
      </c>
      <c r="B1818" t="s">
        <v>6793</v>
      </c>
      <c r="C1818" t="s">
        <v>616</v>
      </c>
      <c r="D1818" t="s">
        <v>4191</v>
      </c>
      <c r="F1818" t="s">
        <v>3393</v>
      </c>
      <c r="G1818" t="s">
        <v>3394</v>
      </c>
      <c r="H1818" t="s">
        <v>3393</v>
      </c>
      <c r="I1818" t="s">
        <v>6794</v>
      </c>
      <c r="J1818" t="s">
        <v>3395</v>
      </c>
      <c r="K1818" t="s">
        <v>3394</v>
      </c>
      <c r="L1818" t="s">
        <v>3396</v>
      </c>
      <c r="M1818" t="s">
        <v>66</v>
      </c>
      <c r="N1818" t="s">
        <v>66</v>
      </c>
      <c r="O1818" t="s">
        <v>9836</v>
      </c>
      <c r="P1818" t="s">
        <v>9821</v>
      </c>
      <c r="Q1818">
        <v>0.6</v>
      </c>
      <c r="R1818" t="s">
        <v>3397</v>
      </c>
      <c r="S1818" t="s">
        <v>6795</v>
      </c>
      <c r="AC1818" t="s">
        <v>4345</v>
      </c>
      <c r="AE1818" t="s">
        <v>3394</v>
      </c>
      <c r="AJ1818" t="s">
        <v>5731</v>
      </c>
      <c r="AK1818" t="s">
        <v>3394</v>
      </c>
      <c r="AL1818" t="s">
        <v>3394</v>
      </c>
      <c r="AM1818" t="s">
        <v>3394</v>
      </c>
      <c r="AN1818" t="s">
        <v>3394</v>
      </c>
      <c r="AO1818" t="s">
        <v>3394</v>
      </c>
      <c r="AP1818" t="s">
        <v>3394</v>
      </c>
      <c r="AQ1818" t="s">
        <v>3394</v>
      </c>
      <c r="AR1818" t="s">
        <v>3394</v>
      </c>
      <c r="AS1818" t="s">
        <v>3394</v>
      </c>
      <c r="AT1818" t="s">
        <v>3394</v>
      </c>
      <c r="AU1818" t="s">
        <v>3394</v>
      </c>
      <c r="AV1818" t="s">
        <v>3394</v>
      </c>
      <c r="AW1818" t="s">
        <v>3394</v>
      </c>
      <c r="AX1818" t="s">
        <v>3394</v>
      </c>
      <c r="AZ1818" t="s">
        <v>3394</v>
      </c>
    </row>
    <row r="1819" spans="1:52" x14ac:dyDescent="0.3">
      <c r="A1819" s="1" t="s">
        <v>2624</v>
      </c>
      <c r="B1819" t="s">
        <v>2625</v>
      </c>
      <c r="C1819" t="s">
        <v>5816</v>
      </c>
      <c r="D1819" t="s">
        <v>5817</v>
      </c>
      <c r="E1819" t="s">
        <v>2626</v>
      </c>
      <c r="F1819" t="s">
        <v>3393</v>
      </c>
      <c r="G1819" t="s">
        <v>3394</v>
      </c>
      <c r="H1819" t="s">
        <v>3393</v>
      </c>
      <c r="I1819" t="s">
        <v>3395</v>
      </c>
      <c r="J1819" t="s">
        <v>3395</v>
      </c>
      <c r="K1819" t="s">
        <v>3394</v>
      </c>
      <c r="L1819" t="s">
        <v>3396</v>
      </c>
      <c r="M1819" t="s">
        <v>9820</v>
      </c>
      <c r="N1819" t="s">
        <v>9820</v>
      </c>
      <c r="O1819" t="s">
        <v>9820</v>
      </c>
      <c r="P1819" t="s">
        <v>9821</v>
      </c>
      <c r="Q1819">
        <v>1</v>
      </c>
      <c r="R1819" t="s">
        <v>5716</v>
      </c>
      <c r="S1819" t="s">
        <v>7223</v>
      </c>
      <c r="U1819" t="s">
        <v>7152</v>
      </c>
      <c r="V1819" t="s">
        <v>7153</v>
      </c>
      <c r="W1819" t="s">
        <v>6112</v>
      </c>
      <c r="X1819" t="s">
        <v>6062</v>
      </c>
      <c r="Y1819" t="s">
        <v>6534</v>
      </c>
      <c r="Z1819" t="s">
        <v>6584</v>
      </c>
      <c r="AA1819" t="s">
        <v>6622</v>
      </c>
      <c r="AB1819" t="s">
        <v>6879</v>
      </c>
      <c r="AC1819" t="s">
        <v>4345</v>
      </c>
      <c r="AE1819" t="s">
        <v>3394</v>
      </c>
      <c r="AK1819" t="s">
        <v>3394</v>
      </c>
      <c r="AM1819" t="s">
        <v>3394</v>
      </c>
      <c r="AN1819" t="s">
        <v>3394</v>
      </c>
      <c r="AO1819" t="s">
        <v>3394</v>
      </c>
      <c r="AP1819" t="s">
        <v>3394</v>
      </c>
      <c r="AQ1819" t="s">
        <v>3394</v>
      </c>
      <c r="AR1819" t="s">
        <v>3394</v>
      </c>
      <c r="AS1819" t="s">
        <v>3394</v>
      </c>
      <c r="AT1819" t="s">
        <v>3394</v>
      </c>
      <c r="AU1819" t="s">
        <v>3394</v>
      </c>
      <c r="AV1819" t="s">
        <v>3394</v>
      </c>
      <c r="AW1819" t="s">
        <v>3394</v>
      </c>
      <c r="AX1819" t="s">
        <v>3394</v>
      </c>
      <c r="AZ1819" t="s">
        <v>3394</v>
      </c>
    </row>
    <row r="1820" spans="1:52" x14ac:dyDescent="0.3">
      <c r="A1820" s="1" t="s">
        <v>2627</v>
      </c>
      <c r="B1820" t="s">
        <v>2628</v>
      </c>
      <c r="C1820" t="s">
        <v>5816</v>
      </c>
      <c r="D1820" t="s">
        <v>5817</v>
      </c>
      <c r="E1820" t="s">
        <v>2629</v>
      </c>
      <c r="F1820" t="s">
        <v>3393</v>
      </c>
      <c r="G1820" t="s">
        <v>3394</v>
      </c>
      <c r="H1820" t="s">
        <v>3393</v>
      </c>
      <c r="I1820" t="s">
        <v>3395</v>
      </c>
      <c r="J1820" t="s">
        <v>3395</v>
      </c>
      <c r="K1820" t="s">
        <v>3394</v>
      </c>
      <c r="L1820" t="s">
        <v>3396</v>
      </c>
      <c r="M1820" t="s">
        <v>9820</v>
      </c>
      <c r="N1820" t="s">
        <v>9820</v>
      </c>
      <c r="O1820" t="s">
        <v>9820</v>
      </c>
      <c r="P1820" t="s">
        <v>9821</v>
      </c>
      <c r="Q1820">
        <v>1</v>
      </c>
      <c r="R1820" t="s">
        <v>5716</v>
      </c>
      <c r="S1820" t="s">
        <v>7224</v>
      </c>
      <c r="U1820" t="s">
        <v>6876</v>
      </c>
      <c r="V1820" t="s">
        <v>6877</v>
      </c>
      <c r="W1820" t="s">
        <v>6190</v>
      </c>
      <c r="X1820" t="s">
        <v>6062</v>
      </c>
      <c r="Y1820" t="s">
        <v>6534</v>
      </c>
      <c r="Z1820" t="s">
        <v>6584</v>
      </c>
      <c r="AA1820" t="s">
        <v>6156</v>
      </c>
      <c r="AB1820" t="s">
        <v>7225</v>
      </c>
      <c r="AC1820" t="s">
        <v>4345</v>
      </c>
      <c r="AE1820" t="s">
        <v>3394</v>
      </c>
      <c r="AK1820" t="s">
        <v>3394</v>
      </c>
      <c r="AM1820" t="s">
        <v>3394</v>
      </c>
      <c r="AN1820" t="s">
        <v>3394</v>
      </c>
      <c r="AO1820" t="s">
        <v>3394</v>
      </c>
      <c r="AP1820" t="s">
        <v>3394</v>
      </c>
      <c r="AQ1820" t="s">
        <v>3394</v>
      </c>
      <c r="AR1820" t="s">
        <v>3394</v>
      </c>
      <c r="AS1820" t="s">
        <v>3394</v>
      </c>
      <c r="AT1820" t="s">
        <v>3394</v>
      </c>
      <c r="AU1820" t="s">
        <v>3394</v>
      </c>
      <c r="AV1820" t="s">
        <v>3394</v>
      </c>
      <c r="AW1820" t="s">
        <v>3394</v>
      </c>
      <c r="AX1820" t="s">
        <v>3394</v>
      </c>
      <c r="AZ1820" t="s">
        <v>3394</v>
      </c>
    </row>
    <row r="1821" spans="1:52" x14ac:dyDescent="0.3">
      <c r="A1821" s="1" t="s">
        <v>2630</v>
      </c>
      <c r="B1821" t="s">
        <v>2631</v>
      </c>
      <c r="C1821" t="s">
        <v>5816</v>
      </c>
      <c r="D1821" t="s">
        <v>5817</v>
      </c>
      <c r="E1821" t="s">
        <v>2632</v>
      </c>
      <c r="F1821" t="s">
        <v>3393</v>
      </c>
      <c r="G1821" t="s">
        <v>3394</v>
      </c>
      <c r="H1821" t="s">
        <v>3393</v>
      </c>
      <c r="I1821" t="s">
        <v>3395</v>
      </c>
      <c r="J1821" t="s">
        <v>3395</v>
      </c>
      <c r="K1821" t="s">
        <v>3394</v>
      </c>
      <c r="L1821" t="s">
        <v>3396</v>
      </c>
      <c r="M1821" t="s">
        <v>9820</v>
      </c>
      <c r="N1821" t="s">
        <v>9820</v>
      </c>
      <c r="O1821" t="s">
        <v>9820</v>
      </c>
      <c r="P1821" t="s">
        <v>9821</v>
      </c>
      <c r="Q1821">
        <v>1</v>
      </c>
      <c r="R1821" t="s">
        <v>5716</v>
      </c>
      <c r="S1821" t="s">
        <v>6275</v>
      </c>
      <c r="U1821" t="s">
        <v>6077</v>
      </c>
      <c r="V1821" t="s">
        <v>6078</v>
      </c>
      <c r="W1821" t="s">
        <v>6079</v>
      </c>
      <c r="X1821" t="s">
        <v>6080</v>
      </c>
      <c r="Y1821" t="s">
        <v>6081</v>
      </c>
      <c r="Z1821" t="s">
        <v>6082</v>
      </c>
      <c r="AA1821" t="s">
        <v>6083</v>
      </c>
      <c r="AB1821" t="s">
        <v>6084</v>
      </c>
      <c r="AC1821" t="s">
        <v>4345</v>
      </c>
      <c r="AE1821" t="s">
        <v>3394</v>
      </c>
      <c r="AK1821" t="s">
        <v>3394</v>
      </c>
      <c r="AM1821" t="s">
        <v>3394</v>
      </c>
      <c r="AN1821" t="s">
        <v>3394</v>
      </c>
      <c r="AO1821" t="s">
        <v>3394</v>
      </c>
      <c r="AP1821" t="s">
        <v>3394</v>
      </c>
      <c r="AQ1821" t="s">
        <v>3394</v>
      </c>
      <c r="AR1821" t="s">
        <v>3394</v>
      </c>
      <c r="AS1821" t="s">
        <v>3394</v>
      </c>
      <c r="AT1821" t="s">
        <v>3394</v>
      </c>
      <c r="AU1821" t="s">
        <v>3394</v>
      </c>
      <c r="AV1821" t="s">
        <v>3394</v>
      </c>
      <c r="AW1821" t="s">
        <v>3394</v>
      </c>
      <c r="AX1821" t="s">
        <v>3394</v>
      </c>
      <c r="AZ1821" t="s">
        <v>3394</v>
      </c>
    </row>
    <row r="1822" spans="1:52" x14ac:dyDescent="0.3">
      <c r="A1822" s="1" t="s">
        <v>2633</v>
      </c>
      <c r="B1822" t="s">
        <v>2634</v>
      </c>
      <c r="C1822" t="s">
        <v>5816</v>
      </c>
      <c r="D1822" t="s">
        <v>5817</v>
      </c>
      <c r="E1822" t="s">
        <v>2635</v>
      </c>
      <c r="F1822" t="s">
        <v>3393</v>
      </c>
      <c r="G1822" t="s">
        <v>3394</v>
      </c>
      <c r="H1822" t="s">
        <v>3393</v>
      </c>
      <c r="I1822" t="s">
        <v>7226</v>
      </c>
      <c r="J1822" t="s">
        <v>3395</v>
      </c>
      <c r="K1822" t="s">
        <v>3394</v>
      </c>
      <c r="L1822" t="s">
        <v>3396</v>
      </c>
      <c r="M1822" t="s">
        <v>9820</v>
      </c>
      <c r="N1822" t="s">
        <v>9820</v>
      </c>
      <c r="O1822" t="s">
        <v>9820</v>
      </c>
      <c r="P1822" t="s">
        <v>9821</v>
      </c>
      <c r="Q1822">
        <v>1</v>
      </c>
      <c r="R1822" t="s">
        <v>5716</v>
      </c>
      <c r="S1822" t="s">
        <v>6278</v>
      </c>
      <c r="U1822" t="s">
        <v>6279</v>
      </c>
      <c r="V1822" t="s">
        <v>6280</v>
      </c>
      <c r="W1822" t="s">
        <v>6281</v>
      </c>
      <c r="X1822" t="s">
        <v>6282</v>
      </c>
      <c r="Y1822" t="s">
        <v>6283</v>
      </c>
      <c r="Z1822" t="s">
        <v>6283</v>
      </c>
      <c r="AA1822" t="s">
        <v>6284</v>
      </c>
      <c r="AB1822" t="s">
        <v>6285</v>
      </c>
      <c r="AC1822" t="s">
        <v>4345</v>
      </c>
      <c r="AE1822" t="s">
        <v>3394</v>
      </c>
      <c r="AK1822" t="s">
        <v>3394</v>
      </c>
      <c r="AM1822" t="s">
        <v>3394</v>
      </c>
      <c r="AN1822" t="s">
        <v>3394</v>
      </c>
      <c r="AO1822" t="s">
        <v>3394</v>
      </c>
      <c r="AP1822" t="s">
        <v>3394</v>
      </c>
      <c r="AQ1822" t="s">
        <v>3394</v>
      </c>
      <c r="AR1822" t="s">
        <v>3394</v>
      </c>
      <c r="AS1822" t="s">
        <v>3394</v>
      </c>
      <c r="AT1822" t="s">
        <v>3394</v>
      </c>
      <c r="AU1822" t="s">
        <v>3394</v>
      </c>
      <c r="AV1822" t="s">
        <v>3394</v>
      </c>
      <c r="AW1822" t="s">
        <v>3394</v>
      </c>
      <c r="AX1822" t="s">
        <v>3394</v>
      </c>
      <c r="AZ1822" t="s">
        <v>3394</v>
      </c>
    </row>
    <row r="1823" spans="1:52" x14ac:dyDescent="0.3">
      <c r="A1823" s="1" t="s">
        <v>2651</v>
      </c>
      <c r="B1823" t="s">
        <v>2652</v>
      </c>
      <c r="C1823" t="s">
        <v>220</v>
      </c>
      <c r="D1823" t="s">
        <v>59</v>
      </c>
      <c r="E1823" t="s">
        <v>2653</v>
      </c>
      <c r="F1823" t="s">
        <v>3393</v>
      </c>
      <c r="G1823" t="s">
        <v>3393</v>
      </c>
      <c r="H1823" t="s">
        <v>3393</v>
      </c>
      <c r="I1823" t="s">
        <v>7228</v>
      </c>
      <c r="J1823" t="s">
        <v>3395</v>
      </c>
      <c r="K1823" t="s">
        <v>3394</v>
      </c>
      <c r="L1823" t="s">
        <v>3396</v>
      </c>
      <c r="M1823" t="s">
        <v>9820</v>
      </c>
      <c r="N1823" t="s">
        <v>9820</v>
      </c>
      <c r="O1823" t="s">
        <v>9820</v>
      </c>
      <c r="P1823" t="s">
        <v>9821</v>
      </c>
      <c r="Q1823">
        <v>1</v>
      </c>
      <c r="R1823" t="s">
        <v>5821</v>
      </c>
      <c r="S1823" t="s">
        <v>6257</v>
      </c>
      <c r="U1823" t="s">
        <v>6258</v>
      </c>
      <c r="V1823" t="s">
        <v>6259</v>
      </c>
      <c r="W1823" t="s">
        <v>6260</v>
      </c>
      <c r="X1823" t="s">
        <v>7229</v>
      </c>
      <c r="Y1823" t="s">
        <v>6261</v>
      </c>
      <c r="Z1823" t="s">
        <v>6261</v>
      </c>
      <c r="AA1823" t="s">
        <v>6262</v>
      </c>
      <c r="AB1823" t="s">
        <v>5951</v>
      </c>
      <c r="AC1823" t="s">
        <v>4345</v>
      </c>
      <c r="AE1823" t="s">
        <v>3394</v>
      </c>
      <c r="AK1823" t="s">
        <v>3394</v>
      </c>
      <c r="AL1823" t="s">
        <v>3394</v>
      </c>
      <c r="AM1823" t="s">
        <v>3394</v>
      </c>
      <c r="AN1823" t="s">
        <v>3394</v>
      </c>
      <c r="AO1823" t="s">
        <v>3394</v>
      </c>
      <c r="AP1823" t="s">
        <v>3394</v>
      </c>
      <c r="AQ1823" t="s">
        <v>3394</v>
      </c>
      <c r="AR1823" t="s">
        <v>4195</v>
      </c>
      <c r="AS1823" t="s">
        <v>3394</v>
      </c>
      <c r="AT1823" t="s">
        <v>3394</v>
      </c>
      <c r="AU1823" t="s">
        <v>3394</v>
      </c>
      <c r="AV1823" t="s">
        <v>3394</v>
      </c>
      <c r="AW1823" t="s">
        <v>3394</v>
      </c>
      <c r="AX1823" t="s">
        <v>3394</v>
      </c>
      <c r="AZ1823" t="s">
        <v>3394</v>
      </c>
    </row>
    <row r="1824" spans="1:52" x14ac:dyDescent="0.3">
      <c r="A1824" s="1" t="s">
        <v>2657</v>
      </c>
      <c r="B1824" t="s">
        <v>2658</v>
      </c>
      <c r="C1824" t="s">
        <v>277</v>
      </c>
      <c r="D1824" t="s">
        <v>4307</v>
      </c>
      <c r="E1824" t="s">
        <v>2659</v>
      </c>
      <c r="F1824" t="s">
        <v>3394</v>
      </c>
      <c r="G1824" t="s">
        <v>3393</v>
      </c>
      <c r="H1824" t="s">
        <v>3393</v>
      </c>
      <c r="I1824" t="s">
        <v>6216</v>
      </c>
      <c r="J1824" t="s">
        <v>3395</v>
      </c>
      <c r="K1824" t="s">
        <v>3394</v>
      </c>
      <c r="L1824" t="s">
        <v>3396</v>
      </c>
      <c r="M1824" t="s">
        <v>9820</v>
      </c>
      <c r="N1824" t="s">
        <v>9820</v>
      </c>
      <c r="O1824" t="s">
        <v>9820</v>
      </c>
      <c r="P1824" t="s">
        <v>9821</v>
      </c>
      <c r="Q1824">
        <v>1</v>
      </c>
      <c r="R1824" t="s">
        <v>5682</v>
      </c>
      <c r="S1824" t="s">
        <v>7230</v>
      </c>
      <c r="U1824" t="s">
        <v>7231</v>
      </c>
      <c r="V1824" t="s">
        <v>6937</v>
      </c>
      <c r="W1824" t="s">
        <v>6167</v>
      </c>
      <c r="X1824" t="s">
        <v>6190</v>
      </c>
      <c r="Y1824" t="s">
        <v>6148</v>
      </c>
      <c r="Z1824" t="s">
        <v>6657</v>
      </c>
      <c r="AA1824" t="s">
        <v>7232</v>
      </c>
      <c r="AB1824" t="s">
        <v>6956</v>
      </c>
      <c r="AC1824" t="s">
        <v>4345</v>
      </c>
      <c r="AE1824" t="s">
        <v>3394</v>
      </c>
      <c r="AK1824" t="s">
        <v>3394</v>
      </c>
      <c r="AM1824" t="s">
        <v>3394</v>
      </c>
      <c r="AN1824" t="s">
        <v>3394</v>
      </c>
      <c r="AO1824" t="s">
        <v>3394</v>
      </c>
      <c r="AP1824" t="s">
        <v>3394</v>
      </c>
      <c r="AQ1824" t="s">
        <v>3394</v>
      </c>
      <c r="AR1824" t="s">
        <v>3394</v>
      </c>
      <c r="AS1824" t="s">
        <v>3394</v>
      </c>
      <c r="AT1824" t="s">
        <v>3394</v>
      </c>
      <c r="AU1824" t="s">
        <v>3394</v>
      </c>
      <c r="AV1824" t="s">
        <v>3394</v>
      </c>
      <c r="AW1824" t="s">
        <v>3394</v>
      </c>
      <c r="AX1824" t="s">
        <v>3394</v>
      </c>
      <c r="AZ1824" t="s">
        <v>3394</v>
      </c>
    </row>
    <row r="1825" spans="1:52" x14ac:dyDescent="0.3">
      <c r="A1825" s="1" t="s">
        <v>2660</v>
      </c>
      <c r="B1825" t="s">
        <v>2661</v>
      </c>
      <c r="C1825" t="s">
        <v>298</v>
      </c>
      <c r="D1825" t="s">
        <v>6246</v>
      </c>
      <c r="E1825" t="s">
        <v>2662</v>
      </c>
      <c r="F1825" t="s">
        <v>3394</v>
      </c>
      <c r="G1825" t="s">
        <v>3394</v>
      </c>
      <c r="H1825" t="s">
        <v>3393</v>
      </c>
      <c r="I1825" t="s">
        <v>7233</v>
      </c>
      <c r="J1825" t="s">
        <v>3395</v>
      </c>
      <c r="K1825" t="s">
        <v>3394</v>
      </c>
      <c r="L1825" t="s">
        <v>3396</v>
      </c>
      <c r="M1825" t="s">
        <v>9820</v>
      </c>
      <c r="N1825" t="s">
        <v>9820</v>
      </c>
      <c r="O1825" t="s">
        <v>9820</v>
      </c>
      <c r="P1825" t="s">
        <v>9821</v>
      </c>
      <c r="Q1825">
        <v>1</v>
      </c>
      <c r="R1825" t="s">
        <v>5614</v>
      </c>
      <c r="S1825" t="s">
        <v>7234</v>
      </c>
      <c r="U1825" t="s">
        <v>7060</v>
      </c>
      <c r="V1825" t="s">
        <v>7061</v>
      </c>
      <c r="W1825" t="s">
        <v>7062</v>
      </c>
      <c r="X1825" t="s">
        <v>5956</v>
      </c>
      <c r="Y1825" t="s">
        <v>6359</v>
      </c>
      <c r="Z1825" t="s">
        <v>6305</v>
      </c>
      <c r="AA1825" t="s">
        <v>6459</v>
      </c>
      <c r="AB1825" t="s">
        <v>6472</v>
      </c>
      <c r="AC1825" t="s">
        <v>4345</v>
      </c>
      <c r="AE1825" t="s">
        <v>3394</v>
      </c>
      <c r="AJ1825" t="s">
        <v>4484</v>
      </c>
      <c r="AK1825" t="s">
        <v>3394</v>
      </c>
      <c r="AM1825" t="s">
        <v>3394</v>
      </c>
      <c r="AN1825" t="s">
        <v>3394</v>
      </c>
      <c r="AO1825" t="s">
        <v>3394</v>
      </c>
      <c r="AP1825" t="s">
        <v>3394</v>
      </c>
      <c r="AQ1825" t="s">
        <v>3394</v>
      </c>
      <c r="AR1825" t="s">
        <v>3394</v>
      </c>
      <c r="AS1825" t="s">
        <v>3394</v>
      </c>
      <c r="AT1825" t="s">
        <v>3394</v>
      </c>
      <c r="AU1825" t="s">
        <v>3394</v>
      </c>
      <c r="AV1825" t="s">
        <v>3394</v>
      </c>
      <c r="AW1825" t="s">
        <v>3394</v>
      </c>
      <c r="AX1825" t="s">
        <v>3394</v>
      </c>
      <c r="AZ1825" t="s">
        <v>3394</v>
      </c>
    </row>
    <row r="1826" spans="1:52" x14ac:dyDescent="0.3">
      <c r="A1826" s="1" t="s">
        <v>2663</v>
      </c>
      <c r="B1826" t="s">
        <v>2664</v>
      </c>
      <c r="C1826" t="s">
        <v>298</v>
      </c>
      <c r="D1826" t="s">
        <v>6246</v>
      </c>
      <c r="E1826" t="s">
        <v>2665</v>
      </c>
      <c r="F1826" t="s">
        <v>3394</v>
      </c>
      <c r="G1826" t="s">
        <v>3394</v>
      </c>
      <c r="H1826" t="s">
        <v>3393</v>
      </c>
      <c r="I1826" t="s">
        <v>7235</v>
      </c>
      <c r="J1826" t="s">
        <v>3395</v>
      </c>
      <c r="K1826" t="s">
        <v>3394</v>
      </c>
      <c r="L1826" t="s">
        <v>3396</v>
      </c>
      <c r="M1826" t="s">
        <v>9820</v>
      </c>
      <c r="N1826" t="s">
        <v>9820</v>
      </c>
      <c r="O1826" t="s">
        <v>9820</v>
      </c>
      <c r="P1826" t="s">
        <v>9821</v>
      </c>
      <c r="Q1826">
        <v>1</v>
      </c>
      <c r="R1826" t="s">
        <v>5629</v>
      </c>
      <c r="S1826" t="s">
        <v>7236</v>
      </c>
      <c r="U1826" t="s">
        <v>7060</v>
      </c>
      <c r="V1826" t="s">
        <v>7061</v>
      </c>
      <c r="W1826" t="s">
        <v>7062</v>
      </c>
      <c r="X1826" t="s">
        <v>5956</v>
      </c>
      <c r="Y1826" t="s">
        <v>6359</v>
      </c>
      <c r="Z1826" t="s">
        <v>6305</v>
      </c>
      <c r="AA1826" t="s">
        <v>6459</v>
      </c>
      <c r="AB1826" t="s">
        <v>6472</v>
      </c>
      <c r="AC1826" t="s">
        <v>4345</v>
      </c>
      <c r="AE1826" t="s">
        <v>3394</v>
      </c>
      <c r="AJ1826" t="s">
        <v>4484</v>
      </c>
      <c r="AK1826" t="s">
        <v>3394</v>
      </c>
      <c r="AM1826" t="s">
        <v>3394</v>
      </c>
      <c r="AN1826" t="s">
        <v>3394</v>
      </c>
      <c r="AO1826" t="s">
        <v>3394</v>
      </c>
      <c r="AP1826" t="s">
        <v>3394</v>
      </c>
      <c r="AQ1826" t="s">
        <v>3394</v>
      </c>
      <c r="AR1826" t="s">
        <v>3394</v>
      </c>
      <c r="AS1826" t="s">
        <v>3394</v>
      </c>
      <c r="AT1826" t="s">
        <v>3394</v>
      </c>
      <c r="AU1826" t="s">
        <v>3394</v>
      </c>
      <c r="AV1826" t="s">
        <v>3394</v>
      </c>
      <c r="AW1826" t="s">
        <v>3394</v>
      </c>
      <c r="AX1826" t="s">
        <v>3394</v>
      </c>
      <c r="AZ1826" t="s">
        <v>3394</v>
      </c>
    </row>
    <row r="1827" spans="1:52" x14ac:dyDescent="0.3">
      <c r="A1827" s="1" t="s">
        <v>2666</v>
      </c>
      <c r="B1827" t="s">
        <v>2667</v>
      </c>
      <c r="C1827" t="s">
        <v>5725</v>
      </c>
      <c r="D1827" t="s">
        <v>58</v>
      </c>
      <c r="E1827" t="s">
        <v>2668</v>
      </c>
      <c r="F1827" t="s">
        <v>3394</v>
      </c>
      <c r="G1827" t="s">
        <v>3394</v>
      </c>
      <c r="H1827" t="s">
        <v>3393</v>
      </c>
      <c r="I1827" t="s">
        <v>3395</v>
      </c>
      <c r="J1827" t="s">
        <v>3395</v>
      </c>
      <c r="K1827" t="s">
        <v>3394</v>
      </c>
      <c r="L1827" t="s">
        <v>3396</v>
      </c>
      <c r="M1827" t="s">
        <v>9820</v>
      </c>
      <c r="N1827" t="s">
        <v>9820</v>
      </c>
      <c r="O1827" t="s">
        <v>9820</v>
      </c>
      <c r="P1827" t="s">
        <v>9821</v>
      </c>
      <c r="Q1827">
        <v>1</v>
      </c>
      <c r="R1827" t="s">
        <v>5629</v>
      </c>
      <c r="S1827" t="s">
        <v>7237</v>
      </c>
      <c r="U1827" t="s">
        <v>7238</v>
      </c>
      <c r="V1827" t="s">
        <v>6606</v>
      </c>
      <c r="W1827" t="s">
        <v>7239</v>
      </c>
      <c r="X1827" t="s">
        <v>7240</v>
      </c>
      <c r="Y1827" t="s">
        <v>6989</v>
      </c>
      <c r="Z1827" t="s">
        <v>7241</v>
      </c>
      <c r="AA1827" t="s">
        <v>7242</v>
      </c>
      <c r="AB1827" t="s">
        <v>6214</v>
      </c>
      <c r="AC1827" t="s">
        <v>4345</v>
      </c>
      <c r="AE1827" t="s">
        <v>3394</v>
      </c>
      <c r="AK1827" t="s">
        <v>3394</v>
      </c>
      <c r="AM1827" t="s">
        <v>3394</v>
      </c>
      <c r="AN1827" t="s">
        <v>3394</v>
      </c>
      <c r="AO1827" t="s">
        <v>3394</v>
      </c>
      <c r="AP1827" t="s">
        <v>3394</v>
      </c>
      <c r="AQ1827" t="s">
        <v>3394</v>
      </c>
      <c r="AR1827" t="s">
        <v>3394</v>
      </c>
      <c r="AS1827" t="s">
        <v>3394</v>
      </c>
      <c r="AT1827" t="s">
        <v>3394</v>
      </c>
      <c r="AU1827" t="s">
        <v>3394</v>
      </c>
      <c r="AV1827" t="s">
        <v>3394</v>
      </c>
      <c r="AW1827" t="s">
        <v>3394</v>
      </c>
      <c r="AX1827" t="s">
        <v>3394</v>
      </c>
      <c r="AZ1827" t="s">
        <v>3394</v>
      </c>
    </row>
    <row r="1828" spans="1:52" x14ac:dyDescent="0.3">
      <c r="A1828" s="1" t="s">
        <v>2669</v>
      </c>
      <c r="B1828" t="s">
        <v>2670</v>
      </c>
      <c r="C1828" t="s">
        <v>4828</v>
      </c>
      <c r="D1828" t="s">
        <v>4829</v>
      </c>
      <c r="E1828" t="s">
        <v>2671</v>
      </c>
      <c r="F1828" t="s">
        <v>3394</v>
      </c>
      <c r="G1828" t="s">
        <v>3393</v>
      </c>
      <c r="H1828" t="s">
        <v>3393</v>
      </c>
      <c r="I1828" t="s">
        <v>7243</v>
      </c>
      <c r="J1828" t="s">
        <v>3395</v>
      </c>
      <c r="K1828" t="s">
        <v>3394</v>
      </c>
      <c r="L1828" t="s">
        <v>3396</v>
      </c>
      <c r="M1828" t="s">
        <v>9820</v>
      </c>
      <c r="N1828" t="s">
        <v>9820</v>
      </c>
      <c r="O1828" t="s">
        <v>9820</v>
      </c>
      <c r="P1828" t="s">
        <v>9821</v>
      </c>
      <c r="Q1828">
        <v>1</v>
      </c>
      <c r="R1828" t="s">
        <v>5831</v>
      </c>
      <c r="S1828" t="s">
        <v>7244</v>
      </c>
      <c r="U1828" t="s">
        <v>6225</v>
      </c>
      <c r="V1828" t="s">
        <v>7245</v>
      </c>
      <c r="W1828" t="s">
        <v>7246</v>
      </c>
      <c r="X1828" t="s">
        <v>7247</v>
      </c>
      <c r="Y1828" t="s">
        <v>7248</v>
      </c>
      <c r="Z1828" t="s">
        <v>7249</v>
      </c>
      <c r="AA1828" t="s">
        <v>6292</v>
      </c>
      <c r="AB1828" t="s">
        <v>7250</v>
      </c>
      <c r="AC1828" t="s">
        <v>4345</v>
      </c>
      <c r="AE1828" t="s">
        <v>3394</v>
      </c>
      <c r="AK1828" t="s">
        <v>3394</v>
      </c>
      <c r="AM1828" t="s">
        <v>3394</v>
      </c>
      <c r="AN1828" t="s">
        <v>3394</v>
      </c>
      <c r="AO1828" t="s">
        <v>3394</v>
      </c>
      <c r="AP1828" t="s">
        <v>3394</v>
      </c>
      <c r="AQ1828" t="s">
        <v>3394</v>
      </c>
      <c r="AR1828" t="s">
        <v>3394</v>
      </c>
      <c r="AS1828" t="s">
        <v>3394</v>
      </c>
      <c r="AT1828" t="s">
        <v>3394</v>
      </c>
      <c r="AU1828" t="s">
        <v>3394</v>
      </c>
      <c r="AV1828" t="s">
        <v>3394</v>
      </c>
      <c r="AW1828" t="s">
        <v>3394</v>
      </c>
      <c r="AX1828" t="s">
        <v>3394</v>
      </c>
      <c r="AZ1828" t="s">
        <v>3394</v>
      </c>
    </row>
    <row r="1829" spans="1:52" x14ac:dyDescent="0.3">
      <c r="A1829" s="1" t="s">
        <v>2672</v>
      </c>
      <c r="B1829" t="s">
        <v>2673</v>
      </c>
      <c r="C1829" t="s">
        <v>5725</v>
      </c>
      <c r="D1829" t="s">
        <v>58</v>
      </c>
      <c r="E1829" t="s">
        <v>2674</v>
      </c>
      <c r="F1829" t="s">
        <v>3394</v>
      </c>
      <c r="G1829" t="s">
        <v>3394</v>
      </c>
      <c r="H1829" t="s">
        <v>3393</v>
      </c>
      <c r="I1829" t="s">
        <v>3395</v>
      </c>
      <c r="J1829" t="s">
        <v>3395</v>
      </c>
      <c r="K1829" t="s">
        <v>3394</v>
      </c>
      <c r="L1829" t="s">
        <v>3396</v>
      </c>
      <c r="M1829" t="s">
        <v>9820</v>
      </c>
      <c r="N1829" t="s">
        <v>9820</v>
      </c>
      <c r="O1829" t="s">
        <v>9820</v>
      </c>
      <c r="P1829" t="s">
        <v>9821</v>
      </c>
      <c r="Q1829">
        <v>1</v>
      </c>
      <c r="R1829" t="s">
        <v>5629</v>
      </c>
      <c r="S1829" t="s">
        <v>7251</v>
      </c>
      <c r="U1829" t="s">
        <v>7252</v>
      </c>
      <c r="V1829" t="s">
        <v>6601</v>
      </c>
      <c r="W1829" t="s">
        <v>7253</v>
      </c>
      <c r="X1829" t="s">
        <v>5956</v>
      </c>
      <c r="Y1829" t="s">
        <v>7254</v>
      </c>
      <c r="Z1829" t="s">
        <v>7255</v>
      </c>
      <c r="AA1829" t="s">
        <v>7057</v>
      </c>
      <c r="AB1829" t="s">
        <v>6940</v>
      </c>
      <c r="AC1829" t="s">
        <v>4345</v>
      </c>
      <c r="AE1829" t="s">
        <v>3394</v>
      </c>
      <c r="AK1829" t="s">
        <v>3394</v>
      </c>
      <c r="AM1829" t="s">
        <v>3394</v>
      </c>
      <c r="AN1829" t="s">
        <v>3394</v>
      </c>
      <c r="AO1829" t="s">
        <v>3394</v>
      </c>
      <c r="AP1829" t="s">
        <v>3394</v>
      </c>
      <c r="AQ1829" t="s">
        <v>3394</v>
      </c>
      <c r="AR1829" t="s">
        <v>3394</v>
      </c>
      <c r="AS1829" t="s">
        <v>3394</v>
      </c>
      <c r="AT1829" t="s">
        <v>3394</v>
      </c>
      <c r="AU1829" t="s">
        <v>3394</v>
      </c>
      <c r="AV1829" t="s">
        <v>3394</v>
      </c>
      <c r="AW1829" t="s">
        <v>3394</v>
      </c>
      <c r="AX1829" t="s">
        <v>3394</v>
      </c>
      <c r="AZ1829" t="s">
        <v>3394</v>
      </c>
    </row>
    <row r="1830" spans="1:52" x14ac:dyDescent="0.3">
      <c r="A1830" s="1" t="s">
        <v>2675</v>
      </c>
      <c r="B1830" t="s">
        <v>2676</v>
      </c>
      <c r="C1830" t="s">
        <v>5725</v>
      </c>
      <c r="D1830" t="s">
        <v>58</v>
      </c>
      <c r="E1830" t="s">
        <v>2677</v>
      </c>
      <c r="F1830" t="s">
        <v>3394</v>
      </c>
      <c r="G1830" t="s">
        <v>3393</v>
      </c>
      <c r="H1830" t="s">
        <v>3393</v>
      </c>
      <c r="I1830" t="s">
        <v>7256</v>
      </c>
      <c r="J1830" t="s">
        <v>3395</v>
      </c>
      <c r="K1830" t="s">
        <v>3394</v>
      </c>
      <c r="L1830" t="s">
        <v>3396</v>
      </c>
      <c r="M1830" t="s">
        <v>9820</v>
      </c>
      <c r="N1830" t="s">
        <v>9820</v>
      </c>
      <c r="O1830" t="s">
        <v>9820</v>
      </c>
      <c r="P1830" t="s">
        <v>9821</v>
      </c>
      <c r="Q1830">
        <v>1</v>
      </c>
      <c r="R1830" t="s">
        <v>5629</v>
      </c>
      <c r="S1830" t="s">
        <v>7257</v>
      </c>
      <c r="U1830" t="s">
        <v>7258</v>
      </c>
      <c r="V1830" t="s">
        <v>6566</v>
      </c>
      <c r="W1830" t="s">
        <v>7259</v>
      </c>
      <c r="X1830" t="s">
        <v>6284</v>
      </c>
      <c r="Y1830" t="s">
        <v>7260</v>
      </c>
      <c r="Z1830" t="s">
        <v>7261</v>
      </c>
      <c r="AA1830" t="s">
        <v>7262</v>
      </c>
      <c r="AB1830" t="s">
        <v>6836</v>
      </c>
      <c r="AC1830" t="s">
        <v>4345</v>
      </c>
      <c r="AE1830" t="s">
        <v>3394</v>
      </c>
      <c r="AK1830" t="s">
        <v>4195</v>
      </c>
      <c r="AL1830" t="s">
        <v>3394</v>
      </c>
      <c r="AM1830" t="s">
        <v>4195</v>
      </c>
      <c r="AN1830" t="s">
        <v>3394</v>
      </c>
      <c r="AO1830" t="s">
        <v>3394</v>
      </c>
      <c r="AP1830" t="s">
        <v>4195</v>
      </c>
      <c r="AQ1830" t="s">
        <v>3394</v>
      </c>
      <c r="AR1830" t="s">
        <v>4195</v>
      </c>
      <c r="AS1830" t="s">
        <v>3394</v>
      </c>
      <c r="AT1830" t="s">
        <v>3394</v>
      </c>
      <c r="AU1830" t="s">
        <v>3394</v>
      </c>
      <c r="AV1830" t="s">
        <v>4195</v>
      </c>
      <c r="AW1830" t="s">
        <v>3394</v>
      </c>
      <c r="AX1830" t="s">
        <v>3394</v>
      </c>
      <c r="AZ1830" t="s">
        <v>3394</v>
      </c>
    </row>
    <row r="1831" spans="1:52" x14ac:dyDescent="0.3">
      <c r="A1831" s="1" t="s">
        <v>2681</v>
      </c>
      <c r="B1831" t="s">
        <v>2682</v>
      </c>
      <c r="C1831" t="s">
        <v>5725</v>
      </c>
      <c r="D1831" t="s">
        <v>58</v>
      </c>
      <c r="E1831" t="s">
        <v>2683</v>
      </c>
      <c r="F1831" t="s">
        <v>3394</v>
      </c>
      <c r="G1831" t="s">
        <v>3393</v>
      </c>
      <c r="H1831" t="s">
        <v>3393</v>
      </c>
      <c r="I1831" t="s">
        <v>7263</v>
      </c>
      <c r="J1831" t="s">
        <v>3395</v>
      </c>
      <c r="K1831" t="s">
        <v>3394</v>
      </c>
      <c r="L1831" t="s">
        <v>3396</v>
      </c>
      <c r="M1831" t="s">
        <v>58</v>
      </c>
      <c r="N1831" t="s">
        <v>58</v>
      </c>
      <c r="O1831" t="s">
        <v>9820</v>
      </c>
      <c r="P1831" t="s">
        <v>9821</v>
      </c>
      <c r="Q1831">
        <v>1</v>
      </c>
      <c r="R1831" t="s">
        <v>5629</v>
      </c>
      <c r="S1831" t="s">
        <v>7264</v>
      </c>
      <c r="U1831" t="s">
        <v>6289</v>
      </c>
      <c r="V1831" t="s">
        <v>6290</v>
      </c>
      <c r="W1831" t="s">
        <v>6291</v>
      </c>
      <c r="X1831" t="s">
        <v>6292</v>
      </c>
      <c r="Y1831" t="s">
        <v>6293</v>
      </c>
      <c r="Z1831" t="s">
        <v>6294</v>
      </c>
      <c r="AA1831" t="s">
        <v>6295</v>
      </c>
      <c r="AB1831" t="s">
        <v>6296</v>
      </c>
      <c r="AC1831" t="s">
        <v>4345</v>
      </c>
      <c r="AE1831" t="s">
        <v>3394</v>
      </c>
      <c r="AK1831" t="s">
        <v>4195</v>
      </c>
      <c r="AL1831" t="s">
        <v>3394</v>
      </c>
      <c r="AM1831" t="s">
        <v>4195</v>
      </c>
      <c r="AN1831" t="s">
        <v>3394</v>
      </c>
      <c r="AO1831" t="s">
        <v>3394</v>
      </c>
      <c r="AP1831" t="s">
        <v>4195</v>
      </c>
      <c r="AQ1831" t="s">
        <v>3394</v>
      </c>
      <c r="AR1831" t="s">
        <v>4195</v>
      </c>
      <c r="AS1831" t="s">
        <v>3394</v>
      </c>
      <c r="AT1831" t="s">
        <v>3394</v>
      </c>
      <c r="AU1831" t="s">
        <v>3394</v>
      </c>
      <c r="AV1831" t="s">
        <v>4195</v>
      </c>
      <c r="AW1831" t="s">
        <v>3394</v>
      </c>
      <c r="AX1831" t="s">
        <v>3394</v>
      </c>
      <c r="AZ1831" t="s">
        <v>3394</v>
      </c>
    </row>
    <row r="1832" spans="1:52" x14ac:dyDescent="0.3">
      <c r="A1832" s="1" t="s">
        <v>2695</v>
      </c>
      <c r="B1832" t="s">
        <v>2696</v>
      </c>
      <c r="C1832" t="s">
        <v>5725</v>
      </c>
      <c r="D1832" t="s">
        <v>58</v>
      </c>
      <c r="E1832" t="s">
        <v>2697</v>
      </c>
      <c r="F1832" t="s">
        <v>3394</v>
      </c>
      <c r="G1832" t="s">
        <v>3393</v>
      </c>
      <c r="H1832" t="s">
        <v>3393</v>
      </c>
      <c r="I1832" t="s">
        <v>7265</v>
      </c>
      <c r="J1832" t="s">
        <v>3395</v>
      </c>
      <c r="K1832" t="s">
        <v>3394</v>
      </c>
      <c r="L1832" t="s">
        <v>3396</v>
      </c>
      <c r="M1832" t="s">
        <v>9820</v>
      </c>
      <c r="N1832" t="s">
        <v>9820</v>
      </c>
      <c r="O1832" t="s">
        <v>9820</v>
      </c>
      <c r="P1832" t="s">
        <v>9821</v>
      </c>
      <c r="Q1832">
        <v>1</v>
      </c>
      <c r="R1832" t="s">
        <v>5629</v>
      </c>
      <c r="S1832" t="s">
        <v>7266</v>
      </c>
      <c r="U1832" t="s">
        <v>7267</v>
      </c>
      <c r="V1832" t="s">
        <v>6933</v>
      </c>
      <c r="W1832" t="s">
        <v>7062</v>
      </c>
      <c r="X1832" t="s">
        <v>5956</v>
      </c>
      <c r="Y1832" t="s">
        <v>7268</v>
      </c>
      <c r="Z1832" t="s">
        <v>7269</v>
      </c>
      <c r="AA1832" t="s">
        <v>7270</v>
      </c>
      <c r="AB1832" t="s">
        <v>7271</v>
      </c>
      <c r="AC1832" t="s">
        <v>4345</v>
      </c>
      <c r="AE1832" t="s">
        <v>3394</v>
      </c>
      <c r="AK1832" t="s">
        <v>4195</v>
      </c>
      <c r="AL1832" t="s">
        <v>3394</v>
      </c>
      <c r="AM1832" t="s">
        <v>4195</v>
      </c>
      <c r="AN1832" t="s">
        <v>3394</v>
      </c>
      <c r="AO1832" t="s">
        <v>3394</v>
      </c>
      <c r="AP1832" t="s">
        <v>4195</v>
      </c>
      <c r="AQ1832" t="s">
        <v>3394</v>
      </c>
      <c r="AR1832" t="s">
        <v>4195</v>
      </c>
      <c r="AS1832" t="s">
        <v>3394</v>
      </c>
      <c r="AT1832" t="s">
        <v>3394</v>
      </c>
      <c r="AU1832" t="s">
        <v>3394</v>
      </c>
      <c r="AV1832" t="s">
        <v>3394</v>
      </c>
      <c r="AW1832" t="s">
        <v>3394</v>
      </c>
      <c r="AX1832" t="s">
        <v>3394</v>
      </c>
      <c r="AZ1832" t="s">
        <v>3394</v>
      </c>
    </row>
    <row r="1833" spans="1:52" x14ac:dyDescent="0.3">
      <c r="A1833" s="1" t="s">
        <v>2698</v>
      </c>
      <c r="B1833" t="s">
        <v>2699</v>
      </c>
      <c r="C1833" t="s">
        <v>220</v>
      </c>
      <c r="D1833" t="s">
        <v>59</v>
      </c>
      <c r="E1833" t="s">
        <v>2700</v>
      </c>
      <c r="F1833" t="s">
        <v>3393</v>
      </c>
      <c r="G1833" t="s">
        <v>3394</v>
      </c>
      <c r="H1833" t="s">
        <v>3393</v>
      </c>
      <c r="I1833" t="s">
        <v>7272</v>
      </c>
      <c r="J1833" t="s">
        <v>3395</v>
      </c>
      <c r="K1833" t="s">
        <v>3394</v>
      </c>
      <c r="L1833" t="s">
        <v>3396</v>
      </c>
      <c r="M1833" t="s">
        <v>54</v>
      </c>
      <c r="N1833" t="s">
        <v>59</v>
      </c>
      <c r="O1833" t="s">
        <v>9820</v>
      </c>
      <c r="P1833" t="s">
        <v>9821</v>
      </c>
      <c r="Q1833">
        <v>1</v>
      </c>
      <c r="R1833" t="s">
        <v>5821</v>
      </c>
      <c r="S1833" t="s">
        <v>7273</v>
      </c>
      <c r="U1833" t="s">
        <v>6825</v>
      </c>
      <c r="V1833" t="s">
        <v>6826</v>
      </c>
      <c r="W1833" t="s">
        <v>6827</v>
      </c>
      <c r="X1833" t="s">
        <v>3416</v>
      </c>
      <c r="Y1833" t="s">
        <v>6828</v>
      </c>
      <c r="Z1833" t="s">
        <v>6829</v>
      </c>
      <c r="AA1833" t="s">
        <v>6830</v>
      </c>
      <c r="AB1833" t="s">
        <v>6831</v>
      </c>
      <c r="AC1833" t="s">
        <v>4345</v>
      </c>
      <c r="AE1833" t="s">
        <v>3394</v>
      </c>
      <c r="AK1833" t="s">
        <v>3394</v>
      </c>
      <c r="AM1833" t="s">
        <v>3394</v>
      </c>
      <c r="AN1833" t="s">
        <v>3394</v>
      </c>
      <c r="AO1833" t="s">
        <v>3394</v>
      </c>
      <c r="AP1833" t="s">
        <v>3394</v>
      </c>
      <c r="AQ1833" t="s">
        <v>3394</v>
      </c>
      <c r="AR1833" t="s">
        <v>3394</v>
      </c>
      <c r="AS1833" t="s">
        <v>3394</v>
      </c>
      <c r="AT1833" t="s">
        <v>3394</v>
      </c>
      <c r="AU1833" t="s">
        <v>3394</v>
      </c>
      <c r="AV1833" t="s">
        <v>3394</v>
      </c>
      <c r="AW1833" t="s">
        <v>3394</v>
      </c>
      <c r="AX1833" t="s">
        <v>3394</v>
      </c>
      <c r="AZ1833" t="s">
        <v>3394</v>
      </c>
    </row>
    <row r="1834" spans="1:52" x14ac:dyDescent="0.3">
      <c r="A1834" s="1" t="s">
        <v>2701</v>
      </c>
      <c r="B1834" t="s">
        <v>2702</v>
      </c>
      <c r="C1834" t="s">
        <v>205</v>
      </c>
      <c r="D1834" t="s">
        <v>55</v>
      </c>
      <c r="E1834" t="s">
        <v>2703</v>
      </c>
      <c r="F1834" t="s">
        <v>3393</v>
      </c>
      <c r="G1834" t="s">
        <v>3393</v>
      </c>
      <c r="H1834" t="s">
        <v>3393</v>
      </c>
      <c r="I1834" t="s">
        <v>7274</v>
      </c>
      <c r="J1834" t="s">
        <v>3395</v>
      </c>
      <c r="K1834" t="s">
        <v>3394</v>
      </c>
      <c r="L1834" t="s">
        <v>3396</v>
      </c>
      <c r="M1834" t="s">
        <v>9820</v>
      </c>
      <c r="N1834" t="s">
        <v>9820</v>
      </c>
      <c r="O1834" t="s">
        <v>9820</v>
      </c>
      <c r="P1834" t="s">
        <v>9821</v>
      </c>
      <c r="Q1834">
        <v>1</v>
      </c>
      <c r="R1834" t="s">
        <v>5710</v>
      </c>
      <c r="S1834" t="s">
        <v>6066</v>
      </c>
      <c r="U1834" t="s">
        <v>6067</v>
      </c>
      <c r="V1834" t="s">
        <v>6068</v>
      </c>
      <c r="W1834" t="s">
        <v>6069</v>
      </c>
      <c r="X1834" t="s">
        <v>6070</v>
      </c>
      <c r="Y1834" t="s">
        <v>6071</v>
      </c>
      <c r="Z1834" t="s">
        <v>6072</v>
      </c>
      <c r="AA1834" t="s">
        <v>6073</v>
      </c>
      <c r="AB1834" t="s">
        <v>5951</v>
      </c>
      <c r="AC1834" t="s">
        <v>4345</v>
      </c>
      <c r="AE1834" t="s">
        <v>3394</v>
      </c>
      <c r="AK1834" t="s">
        <v>3394</v>
      </c>
      <c r="AL1834" t="s">
        <v>3394</v>
      </c>
      <c r="AM1834" t="s">
        <v>4195</v>
      </c>
      <c r="AN1834" t="s">
        <v>3394</v>
      </c>
      <c r="AO1834" t="s">
        <v>3394</v>
      </c>
      <c r="AP1834" t="s">
        <v>3394</v>
      </c>
      <c r="AQ1834" t="s">
        <v>3394</v>
      </c>
      <c r="AR1834" t="s">
        <v>4195</v>
      </c>
      <c r="AS1834" t="s">
        <v>3394</v>
      </c>
      <c r="AT1834" t="s">
        <v>3394</v>
      </c>
      <c r="AU1834" t="s">
        <v>3394</v>
      </c>
      <c r="AV1834" t="s">
        <v>3394</v>
      </c>
      <c r="AW1834" t="s">
        <v>3394</v>
      </c>
      <c r="AX1834" t="s">
        <v>3394</v>
      </c>
      <c r="AZ1834" t="s">
        <v>3394</v>
      </c>
    </row>
    <row r="1835" spans="1:52" x14ac:dyDescent="0.3">
      <c r="A1835" s="1" t="s">
        <v>2710</v>
      </c>
      <c r="B1835" t="s">
        <v>2711</v>
      </c>
      <c r="C1835" t="s">
        <v>690</v>
      </c>
      <c r="D1835" t="s">
        <v>6625</v>
      </c>
      <c r="E1835" t="s">
        <v>2713</v>
      </c>
      <c r="F1835" t="s">
        <v>3394</v>
      </c>
      <c r="G1835" t="s">
        <v>3393</v>
      </c>
      <c r="H1835" t="s">
        <v>3393</v>
      </c>
      <c r="I1835" t="s">
        <v>6796</v>
      </c>
      <c r="J1835" t="s">
        <v>3395</v>
      </c>
      <c r="K1835" t="s">
        <v>4195</v>
      </c>
      <c r="L1835" t="s">
        <v>3396</v>
      </c>
      <c r="M1835" t="s">
        <v>9820</v>
      </c>
      <c r="N1835" t="s">
        <v>9820</v>
      </c>
      <c r="O1835" t="s">
        <v>9820</v>
      </c>
      <c r="P1835" t="s">
        <v>9821</v>
      </c>
      <c r="Q1835">
        <v>40</v>
      </c>
      <c r="R1835" t="s">
        <v>6797</v>
      </c>
      <c r="S1835" t="s">
        <v>6798</v>
      </c>
      <c r="U1835" t="s">
        <v>6799</v>
      </c>
      <c r="V1835" t="s">
        <v>6800</v>
      </c>
      <c r="W1835" t="s">
        <v>5951</v>
      </c>
      <c r="X1835" t="s">
        <v>5951</v>
      </c>
      <c r="Y1835" t="s">
        <v>6801</v>
      </c>
      <c r="Z1835" t="s">
        <v>6802</v>
      </c>
      <c r="AA1835" t="s">
        <v>5951</v>
      </c>
      <c r="AB1835" t="s">
        <v>6803</v>
      </c>
      <c r="AC1835" t="s">
        <v>4345</v>
      </c>
      <c r="AE1835" t="s">
        <v>3394</v>
      </c>
      <c r="AJ1835" t="s">
        <v>5731</v>
      </c>
      <c r="AK1835" t="s">
        <v>3394</v>
      </c>
      <c r="AL1835" t="s">
        <v>3394</v>
      </c>
      <c r="AM1835" t="s">
        <v>3394</v>
      </c>
      <c r="AN1835" t="s">
        <v>3394</v>
      </c>
      <c r="AO1835" t="s">
        <v>3394</v>
      </c>
      <c r="AP1835" t="s">
        <v>3394</v>
      </c>
      <c r="AQ1835" t="s">
        <v>3394</v>
      </c>
      <c r="AR1835" t="s">
        <v>3394</v>
      </c>
      <c r="AS1835" t="s">
        <v>3394</v>
      </c>
      <c r="AT1835" t="s">
        <v>3394</v>
      </c>
      <c r="AU1835" t="s">
        <v>3394</v>
      </c>
      <c r="AV1835" t="s">
        <v>3394</v>
      </c>
      <c r="AW1835" t="s">
        <v>3394</v>
      </c>
      <c r="AX1835" t="s">
        <v>3394</v>
      </c>
      <c r="AZ1835" t="s">
        <v>3394</v>
      </c>
    </row>
    <row r="1836" spans="1:52" x14ac:dyDescent="0.3">
      <c r="A1836" s="1" t="s">
        <v>2714</v>
      </c>
      <c r="B1836" t="s">
        <v>2715</v>
      </c>
      <c r="C1836" t="s">
        <v>220</v>
      </c>
      <c r="D1836" t="s">
        <v>59</v>
      </c>
      <c r="E1836" t="s">
        <v>2716</v>
      </c>
      <c r="F1836" t="s">
        <v>3393</v>
      </c>
      <c r="G1836" t="s">
        <v>3394</v>
      </c>
      <c r="H1836" t="s">
        <v>3393</v>
      </c>
      <c r="I1836" t="s">
        <v>3395</v>
      </c>
      <c r="J1836" t="s">
        <v>3395</v>
      </c>
      <c r="K1836" t="s">
        <v>3394</v>
      </c>
      <c r="L1836" t="s">
        <v>3396</v>
      </c>
      <c r="M1836" t="s">
        <v>9820</v>
      </c>
      <c r="N1836" t="s">
        <v>9820</v>
      </c>
      <c r="O1836" t="s">
        <v>9820</v>
      </c>
      <c r="P1836" t="s">
        <v>9821</v>
      </c>
      <c r="Q1836">
        <v>1</v>
      </c>
      <c r="R1836" t="s">
        <v>5735</v>
      </c>
      <c r="S1836" t="s">
        <v>7275</v>
      </c>
      <c r="U1836" t="s">
        <v>7276</v>
      </c>
      <c r="V1836" t="s">
        <v>6877</v>
      </c>
      <c r="W1836" t="s">
        <v>6178</v>
      </c>
      <c r="X1836" t="s">
        <v>7277</v>
      </c>
      <c r="Y1836" t="s">
        <v>7278</v>
      </c>
      <c r="Z1836" t="s">
        <v>7092</v>
      </c>
      <c r="AA1836" t="s">
        <v>7279</v>
      </c>
      <c r="AB1836" t="s">
        <v>7280</v>
      </c>
      <c r="AC1836" t="s">
        <v>4345</v>
      </c>
      <c r="AE1836" t="s">
        <v>3394</v>
      </c>
      <c r="AK1836" t="s">
        <v>3394</v>
      </c>
      <c r="AM1836" t="s">
        <v>3394</v>
      </c>
      <c r="AN1836" t="s">
        <v>3394</v>
      </c>
      <c r="AO1836" t="s">
        <v>3394</v>
      </c>
      <c r="AP1836" t="s">
        <v>3394</v>
      </c>
      <c r="AQ1836" t="s">
        <v>3394</v>
      </c>
      <c r="AR1836" t="s">
        <v>3394</v>
      </c>
      <c r="AS1836" t="s">
        <v>3394</v>
      </c>
      <c r="AT1836" t="s">
        <v>3394</v>
      </c>
      <c r="AU1836" t="s">
        <v>3394</v>
      </c>
      <c r="AV1836" t="s">
        <v>3394</v>
      </c>
      <c r="AW1836" t="s">
        <v>3394</v>
      </c>
      <c r="AX1836" t="s">
        <v>3394</v>
      </c>
      <c r="AZ1836" t="s">
        <v>3394</v>
      </c>
    </row>
    <row r="1837" spans="1:52" x14ac:dyDescent="0.3">
      <c r="A1837" s="1" t="s">
        <v>2720</v>
      </c>
      <c r="B1837" t="s">
        <v>2721</v>
      </c>
      <c r="C1837" t="s">
        <v>220</v>
      </c>
      <c r="D1837" t="s">
        <v>59</v>
      </c>
      <c r="E1837" t="s">
        <v>2722</v>
      </c>
      <c r="F1837" t="s">
        <v>3393</v>
      </c>
      <c r="G1837" t="s">
        <v>3394</v>
      </c>
      <c r="H1837" t="s">
        <v>3393</v>
      </c>
      <c r="I1837" t="s">
        <v>7281</v>
      </c>
      <c r="J1837" t="s">
        <v>3395</v>
      </c>
      <c r="K1837" t="s">
        <v>3394</v>
      </c>
      <c r="L1837" t="s">
        <v>3396</v>
      </c>
      <c r="M1837" t="s">
        <v>54</v>
      </c>
      <c r="N1837" t="s">
        <v>59</v>
      </c>
      <c r="O1837" t="s">
        <v>9820</v>
      </c>
      <c r="P1837" t="s">
        <v>9821</v>
      </c>
      <c r="Q1837">
        <v>1</v>
      </c>
      <c r="R1837" t="s">
        <v>5821</v>
      </c>
      <c r="S1837" t="s">
        <v>6437</v>
      </c>
      <c r="U1837" t="s">
        <v>6438</v>
      </c>
      <c r="V1837" t="s">
        <v>6439</v>
      </c>
      <c r="W1837" t="s">
        <v>6440</v>
      </c>
      <c r="X1837" t="s">
        <v>6191</v>
      </c>
      <c r="Y1837" t="s">
        <v>6441</v>
      </c>
      <c r="Z1837" t="s">
        <v>6441</v>
      </c>
      <c r="AA1837" t="s">
        <v>6202</v>
      </c>
      <c r="AB1837" t="s">
        <v>5951</v>
      </c>
      <c r="AC1837" t="s">
        <v>4345</v>
      </c>
      <c r="AE1837" t="s">
        <v>3394</v>
      </c>
      <c r="AK1837" t="s">
        <v>3394</v>
      </c>
      <c r="AL1837" t="s">
        <v>3394</v>
      </c>
      <c r="AM1837" t="s">
        <v>3394</v>
      </c>
      <c r="AN1837" t="s">
        <v>3394</v>
      </c>
      <c r="AO1837" t="s">
        <v>3394</v>
      </c>
      <c r="AP1837" t="s">
        <v>3394</v>
      </c>
      <c r="AQ1837" t="s">
        <v>3394</v>
      </c>
      <c r="AR1837" t="s">
        <v>4195</v>
      </c>
      <c r="AS1837" t="s">
        <v>3394</v>
      </c>
      <c r="AT1837" t="s">
        <v>3394</v>
      </c>
      <c r="AU1837" t="s">
        <v>3394</v>
      </c>
      <c r="AV1837" t="s">
        <v>3394</v>
      </c>
      <c r="AW1837" t="s">
        <v>3394</v>
      </c>
      <c r="AX1837" t="s">
        <v>3394</v>
      </c>
      <c r="AZ1837" t="s">
        <v>3394</v>
      </c>
    </row>
    <row r="1838" spans="1:52" x14ac:dyDescent="0.3">
      <c r="A1838" s="1" t="s">
        <v>2723</v>
      </c>
      <c r="B1838" t="s">
        <v>2724</v>
      </c>
      <c r="C1838" t="s">
        <v>220</v>
      </c>
      <c r="D1838" t="s">
        <v>59</v>
      </c>
      <c r="E1838" t="s">
        <v>2725</v>
      </c>
      <c r="F1838" t="s">
        <v>3393</v>
      </c>
      <c r="G1838" t="s">
        <v>3394</v>
      </c>
      <c r="H1838" t="s">
        <v>3393</v>
      </c>
      <c r="I1838" t="s">
        <v>7282</v>
      </c>
      <c r="J1838" t="s">
        <v>3395</v>
      </c>
      <c r="K1838" t="s">
        <v>3394</v>
      </c>
      <c r="L1838" t="s">
        <v>3396</v>
      </c>
      <c r="M1838" t="s">
        <v>9820</v>
      </c>
      <c r="N1838" t="s">
        <v>9820</v>
      </c>
      <c r="O1838" t="s">
        <v>9820</v>
      </c>
      <c r="P1838" t="s">
        <v>9821</v>
      </c>
      <c r="Q1838">
        <v>1</v>
      </c>
      <c r="R1838" t="s">
        <v>5821</v>
      </c>
      <c r="S1838" t="s">
        <v>7283</v>
      </c>
      <c r="U1838" t="s">
        <v>7284</v>
      </c>
      <c r="V1838" t="s">
        <v>7285</v>
      </c>
      <c r="W1838" t="s">
        <v>7286</v>
      </c>
      <c r="X1838" t="s">
        <v>7287</v>
      </c>
      <c r="Y1838" t="s">
        <v>7288</v>
      </c>
      <c r="Z1838" t="s">
        <v>7288</v>
      </c>
      <c r="AA1838" t="s">
        <v>7289</v>
      </c>
      <c r="AB1838" t="s">
        <v>5951</v>
      </c>
      <c r="AC1838" t="s">
        <v>4345</v>
      </c>
      <c r="AE1838" t="s">
        <v>3394</v>
      </c>
      <c r="AK1838" t="s">
        <v>3394</v>
      </c>
      <c r="AM1838" t="s">
        <v>3394</v>
      </c>
      <c r="AN1838" t="s">
        <v>3394</v>
      </c>
      <c r="AO1838" t="s">
        <v>3394</v>
      </c>
      <c r="AP1838" t="s">
        <v>3394</v>
      </c>
      <c r="AQ1838" t="s">
        <v>3394</v>
      </c>
      <c r="AR1838" t="s">
        <v>3394</v>
      </c>
      <c r="AS1838" t="s">
        <v>3394</v>
      </c>
      <c r="AT1838" t="s">
        <v>3394</v>
      </c>
      <c r="AU1838" t="s">
        <v>3394</v>
      </c>
      <c r="AV1838" t="s">
        <v>3394</v>
      </c>
      <c r="AW1838" t="s">
        <v>3394</v>
      </c>
      <c r="AX1838" t="s">
        <v>3394</v>
      </c>
      <c r="AZ1838" t="s">
        <v>3394</v>
      </c>
    </row>
    <row r="1839" spans="1:52" x14ac:dyDescent="0.3">
      <c r="A1839" s="1" t="s">
        <v>2726</v>
      </c>
      <c r="B1839" t="s">
        <v>2727</v>
      </c>
      <c r="C1839" t="s">
        <v>220</v>
      </c>
      <c r="D1839" t="s">
        <v>59</v>
      </c>
      <c r="E1839" t="s">
        <v>2728</v>
      </c>
      <c r="F1839" t="s">
        <v>3393</v>
      </c>
      <c r="G1839" t="s">
        <v>3394</v>
      </c>
      <c r="H1839" t="s">
        <v>3393</v>
      </c>
      <c r="I1839" t="s">
        <v>7290</v>
      </c>
      <c r="J1839" t="s">
        <v>3395</v>
      </c>
      <c r="K1839" t="s">
        <v>3394</v>
      </c>
      <c r="L1839" t="s">
        <v>3396</v>
      </c>
      <c r="M1839" t="s">
        <v>9820</v>
      </c>
      <c r="N1839" t="s">
        <v>9820</v>
      </c>
      <c r="O1839" t="s">
        <v>9820</v>
      </c>
      <c r="P1839" t="s">
        <v>9821</v>
      </c>
      <c r="Q1839">
        <v>1</v>
      </c>
      <c r="R1839" t="s">
        <v>5821</v>
      </c>
      <c r="S1839" t="s">
        <v>7291</v>
      </c>
      <c r="U1839" t="s">
        <v>7292</v>
      </c>
      <c r="V1839" t="s">
        <v>7293</v>
      </c>
      <c r="W1839" t="s">
        <v>7294</v>
      </c>
      <c r="X1839" t="s">
        <v>7229</v>
      </c>
      <c r="Y1839" t="s">
        <v>7295</v>
      </c>
      <c r="Z1839" t="s">
        <v>7295</v>
      </c>
      <c r="AA1839" t="s">
        <v>6717</v>
      </c>
      <c r="AB1839" t="s">
        <v>5951</v>
      </c>
      <c r="AC1839" t="s">
        <v>4345</v>
      </c>
      <c r="AE1839" t="s">
        <v>3394</v>
      </c>
      <c r="AK1839" t="s">
        <v>3394</v>
      </c>
      <c r="AL1839" t="s">
        <v>3394</v>
      </c>
      <c r="AM1839" t="s">
        <v>3394</v>
      </c>
      <c r="AN1839" t="s">
        <v>3394</v>
      </c>
      <c r="AO1839" t="s">
        <v>3394</v>
      </c>
      <c r="AP1839" t="s">
        <v>3394</v>
      </c>
      <c r="AQ1839" t="s">
        <v>3394</v>
      </c>
      <c r="AR1839" t="s">
        <v>4195</v>
      </c>
      <c r="AS1839" t="s">
        <v>3394</v>
      </c>
      <c r="AT1839" t="s">
        <v>3394</v>
      </c>
      <c r="AU1839" t="s">
        <v>3394</v>
      </c>
      <c r="AV1839" t="s">
        <v>3394</v>
      </c>
      <c r="AW1839" t="s">
        <v>3394</v>
      </c>
      <c r="AX1839" t="s">
        <v>3394</v>
      </c>
      <c r="AZ1839" t="s">
        <v>3394</v>
      </c>
    </row>
    <row r="1840" spans="1:52" x14ac:dyDescent="0.3">
      <c r="A1840" s="1" t="s">
        <v>2729</v>
      </c>
      <c r="B1840" t="s">
        <v>2730</v>
      </c>
      <c r="C1840" t="s">
        <v>220</v>
      </c>
      <c r="D1840" t="s">
        <v>59</v>
      </c>
      <c r="E1840" t="s">
        <v>2731</v>
      </c>
      <c r="F1840" t="s">
        <v>3393</v>
      </c>
      <c r="G1840" t="s">
        <v>3393</v>
      </c>
      <c r="H1840" t="s">
        <v>3393</v>
      </c>
      <c r="I1840" t="s">
        <v>7296</v>
      </c>
      <c r="J1840" t="s">
        <v>3395</v>
      </c>
      <c r="K1840" t="s">
        <v>3394</v>
      </c>
      <c r="L1840" t="s">
        <v>3396</v>
      </c>
      <c r="M1840" t="s">
        <v>9820</v>
      </c>
      <c r="N1840" t="s">
        <v>9820</v>
      </c>
      <c r="O1840" t="s">
        <v>9820</v>
      </c>
      <c r="P1840" t="s">
        <v>9821</v>
      </c>
      <c r="Q1840">
        <v>1</v>
      </c>
      <c r="R1840" t="s">
        <v>5821</v>
      </c>
      <c r="S1840" t="s">
        <v>6839</v>
      </c>
      <c r="U1840" t="s">
        <v>6521</v>
      </c>
      <c r="V1840" t="s">
        <v>6312</v>
      </c>
      <c r="W1840" t="s">
        <v>6313</v>
      </c>
      <c r="X1840" t="s">
        <v>6314</v>
      </c>
      <c r="Y1840" t="s">
        <v>6315</v>
      </c>
      <c r="Z1840" t="s">
        <v>6237</v>
      </c>
      <c r="AA1840" t="s">
        <v>6840</v>
      </c>
      <c r="AB1840" t="s">
        <v>6316</v>
      </c>
      <c r="AC1840" t="s">
        <v>4345</v>
      </c>
      <c r="AE1840" t="s">
        <v>3394</v>
      </c>
      <c r="AK1840" t="s">
        <v>3394</v>
      </c>
      <c r="AM1840" t="s">
        <v>3394</v>
      </c>
      <c r="AN1840" t="s">
        <v>3394</v>
      </c>
      <c r="AO1840" t="s">
        <v>3394</v>
      </c>
      <c r="AP1840" t="s">
        <v>3394</v>
      </c>
      <c r="AQ1840" t="s">
        <v>4195</v>
      </c>
      <c r="AR1840" t="s">
        <v>4195</v>
      </c>
      <c r="AS1840" t="s">
        <v>3394</v>
      </c>
      <c r="AT1840" t="s">
        <v>3394</v>
      </c>
      <c r="AU1840" t="s">
        <v>3394</v>
      </c>
      <c r="AV1840" t="s">
        <v>3394</v>
      </c>
      <c r="AW1840" t="s">
        <v>3394</v>
      </c>
      <c r="AX1840" t="s">
        <v>3394</v>
      </c>
      <c r="AZ1840" t="s">
        <v>3394</v>
      </c>
    </row>
    <row r="1841" spans="1:52" x14ac:dyDescent="0.3">
      <c r="A1841" s="1" t="s">
        <v>2735</v>
      </c>
      <c r="B1841" t="s">
        <v>2736</v>
      </c>
      <c r="C1841" t="s">
        <v>208</v>
      </c>
      <c r="D1841" t="s">
        <v>57</v>
      </c>
      <c r="E1841" t="s">
        <v>2737</v>
      </c>
      <c r="F1841" t="s">
        <v>3393</v>
      </c>
      <c r="G1841" t="s">
        <v>3393</v>
      </c>
      <c r="H1841" t="s">
        <v>3393</v>
      </c>
      <c r="I1841" t="s">
        <v>7297</v>
      </c>
      <c r="J1841" t="s">
        <v>3395</v>
      </c>
      <c r="K1841" t="s">
        <v>3394</v>
      </c>
      <c r="L1841" t="s">
        <v>3396</v>
      </c>
      <c r="M1841" t="s">
        <v>9820</v>
      </c>
      <c r="N1841" t="s">
        <v>9820</v>
      </c>
      <c r="O1841" t="s">
        <v>9820</v>
      </c>
      <c r="P1841" t="s">
        <v>9821</v>
      </c>
      <c r="Q1841">
        <v>1</v>
      </c>
      <c r="R1841" t="s">
        <v>5671</v>
      </c>
      <c r="S1841" t="s">
        <v>6949</v>
      </c>
      <c r="U1841" t="s">
        <v>7298</v>
      </c>
      <c r="V1841" t="s">
        <v>7299</v>
      </c>
      <c r="W1841" t="s">
        <v>6200</v>
      </c>
      <c r="X1841" t="s">
        <v>5956</v>
      </c>
      <c r="Y1841" t="s">
        <v>6535</v>
      </c>
      <c r="Z1841" t="s">
        <v>6193</v>
      </c>
      <c r="AA1841" t="s">
        <v>6590</v>
      </c>
      <c r="AB1841" t="s">
        <v>6170</v>
      </c>
      <c r="AC1841" t="s">
        <v>4345</v>
      </c>
      <c r="AE1841" t="s">
        <v>3394</v>
      </c>
      <c r="AK1841" t="s">
        <v>3394</v>
      </c>
      <c r="AM1841" t="s">
        <v>3394</v>
      </c>
      <c r="AN1841" t="s">
        <v>3394</v>
      </c>
      <c r="AO1841" t="s">
        <v>3394</v>
      </c>
      <c r="AP1841" t="s">
        <v>3394</v>
      </c>
      <c r="AQ1841" t="s">
        <v>3394</v>
      </c>
      <c r="AR1841" t="s">
        <v>3394</v>
      </c>
      <c r="AS1841" t="s">
        <v>3394</v>
      </c>
      <c r="AT1841" t="s">
        <v>3394</v>
      </c>
      <c r="AU1841" t="s">
        <v>3394</v>
      </c>
      <c r="AV1841" t="s">
        <v>3394</v>
      </c>
      <c r="AW1841" t="s">
        <v>3394</v>
      </c>
      <c r="AX1841" t="s">
        <v>3394</v>
      </c>
      <c r="AZ1841" t="s">
        <v>3394</v>
      </c>
    </row>
    <row r="1842" spans="1:52" x14ac:dyDescent="0.3">
      <c r="A1842" s="1" t="s">
        <v>2738</v>
      </c>
      <c r="B1842" t="s">
        <v>2739</v>
      </c>
      <c r="C1842" t="s">
        <v>208</v>
      </c>
      <c r="D1842" t="s">
        <v>57</v>
      </c>
      <c r="E1842" t="s">
        <v>2740</v>
      </c>
      <c r="F1842" t="s">
        <v>3393</v>
      </c>
      <c r="G1842" t="s">
        <v>3393</v>
      </c>
      <c r="H1842" t="s">
        <v>3393</v>
      </c>
      <c r="I1842" t="s">
        <v>7300</v>
      </c>
      <c r="J1842" t="s">
        <v>3395</v>
      </c>
      <c r="K1842" t="s">
        <v>3394</v>
      </c>
      <c r="L1842" t="s">
        <v>3396</v>
      </c>
      <c r="M1842" t="s">
        <v>9820</v>
      </c>
      <c r="N1842" t="s">
        <v>9820</v>
      </c>
      <c r="O1842" t="s">
        <v>9820</v>
      </c>
      <c r="P1842" t="s">
        <v>9821</v>
      </c>
      <c r="Q1842">
        <v>1</v>
      </c>
      <c r="R1842" t="s">
        <v>5671</v>
      </c>
      <c r="S1842" t="s">
        <v>6953</v>
      </c>
      <c r="U1842" t="s">
        <v>7301</v>
      </c>
      <c r="V1842" t="s">
        <v>7302</v>
      </c>
      <c r="W1842" t="s">
        <v>6598</v>
      </c>
      <c r="X1842" t="s">
        <v>6228</v>
      </c>
      <c r="Y1842" t="s">
        <v>6535</v>
      </c>
      <c r="Z1842" t="s">
        <v>6451</v>
      </c>
      <c r="AA1842" t="s">
        <v>6112</v>
      </c>
      <c r="AB1842" t="s">
        <v>6180</v>
      </c>
      <c r="AC1842" t="s">
        <v>4345</v>
      </c>
      <c r="AE1842" t="s">
        <v>3394</v>
      </c>
      <c r="AK1842" t="s">
        <v>3394</v>
      </c>
      <c r="AM1842" t="s">
        <v>3394</v>
      </c>
      <c r="AN1842" t="s">
        <v>3394</v>
      </c>
      <c r="AO1842" t="s">
        <v>3394</v>
      </c>
      <c r="AP1842" t="s">
        <v>3394</v>
      </c>
      <c r="AQ1842" t="s">
        <v>3394</v>
      </c>
      <c r="AR1842" t="s">
        <v>3394</v>
      </c>
      <c r="AS1842" t="s">
        <v>3394</v>
      </c>
      <c r="AT1842" t="s">
        <v>3394</v>
      </c>
      <c r="AU1842" t="s">
        <v>3394</v>
      </c>
      <c r="AV1842" t="s">
        <v>3394</v>
      </c>
      <c r="AW1842" t="s">
        <v>3394</v>
      </c>
      <c r="AX1842" t="s">
        <v>3394</v>
      </c>
      <c r="AZ1842" t="s">
        <v>3394</v>
      </c>
    </row>
    <row r="1843" spans="1:52" x14ac:dyDescent="0.3">
      <c r="A1843" s="1" t="s">
        <v>2741</v>
      </c>
      <c r="B1843" t="s">
        <v>2742</v>
      </c>
      <c r="C1843" t="s">
        <v>205</v>
      </c>
      <c r="D1843" t="s">
        <v>55</v>
      </c>
      <c r="E1843" t="s">
        <v>2743</v>
      </c>
      <c r="F1843" t="s">
        <v>3393</v>
      </c>
      <c r="G1843" t="s">
        <v>3393</v>
      </c>
      <c r="H1843" t="s">
        <v>3393</v>
      </c>
      <c r="I1843" t="s">
        <v>7303</v>
      </c>
      <c r="J1843" t="s">
        <v>3395</v>
      </c>
      <c r="K1843" t="s">
        <v>3394</v>
      </c>
      <c r="L1843" t="s">
        <v>3396</v>
      </c>
      <c r="M1843" t="s">
        <v>9820</v>
      </c>
      <c r="N1843" t="s">
        <v>9820</v>
      </c>
      <c r="O1843" t="s">
        <v>9820</v>
      </c>
      <c r="P1843" t="s">
        <v>9821</v>
      </c>
      <c r="Q1843">
        <v>1</v>
      </c>
      <c r="R1843" t="s">
        <v>5735</v>
      </c>
      <c r="S1843" t="s">
        <v>7304</v>
      </c>
      <c r="U1843" t="s">
        <v>7305</v>
      </c>
      <c r="V1843" t="s">
        <v>6068</v>
      </c>
      <c r="W1843" t="s">
        <v>6069</v>
      </c>
      <c r="X1843" t="s">
        <v>6070</v>
      </c>
      <c r="Y1843" t="s">
        <v>6071</v>
      </c>
      <c r="Z1843" t="s">
        <v>6072</v>
      </c>
      <c r="AA1843" t="s">
        <v>6073</v>
      </c>
      <c r="AB1843" t="s">
        <v>5951</v>
      </c>
      <c r="AC1843" t="s">
        <v>4345</v>
      </c>
      <c r="AE1843" t="s">
        <v>3394</v>
      </c>
      <c r="AK1843" t="s">
        <v>3394</v>
      </c>
      <c r="AL1843" t="s">
        <v>3394</v>
      </c>
      <c r="AM1843" t="s">
        <v>4195</v>
      </c>
      <c r="AN1843" t="s">
        <v>3394</v>
      </c>
      <c r="AO1843" t="s">
        <v>3394</v>
      </c>
      <c r="AP1843" t="s">
        <v>3394</v>
      </c>
      <c r="AQ1843" t="s">
        <v>3394</v>
      </c>
      <c r="AR1843" t="s">
        <v>4195</v>
      </c>
      <c r="AS1843" t="s">
        <v>3394</v>
      </c>
      <c r="AT1843" t="s">
        <v>3394</v>
      </c>
      <c r="AU1843" t="s">
        <v>3394</v>
      </c>
      <c r="AV1843" t="s">
        <v>3394</v>
      </c>
      <c r="AW1843" t="s">
        <v>3394</v>
      </c>
      <c r="AX1843" t="s">
        <v>3394</v>
      </c>
      <c r="AZ1843" t="s">
        <v>3394</v>
      </c>
    </row>
    <row r="1844" spans="1:52" x14ac:dyDescent="0.3">
      <c r="A1844" s="1" t="s">
        <v>2765</v>
      </c>
      <c r="B1844" t="s">
        <v>2766</v>
      </c>
      <c r="C1844" t="s">
        <v>7004</v>
      </c>
      <c r="D1844" t="s">
        <v>7005</v>
      </c>
      <c r="E1844" t="s">
        <v>2767</v>
      </c>
      <c r="F1844" t="s">
        <v>3394</v>
      </c>
      <c r="G1844" t="s">
        <v>3393</v>
      </c>
      <c r="H1844" t="s">
        <v>3393</v>
      </c>
      <c r="I1844" t="s">
        <v>7323</v>
      </c>
      <c r="J1844" t="s">
        <v>3395</v>
      </c>
      <c r="K1844" t="s">
        <v>3394</v>
      </c>
      <c r="L1844" t="s">
        <v>3396</v>
      </c>
      <c r="M1844" t="s">
        <v>9820</v>
      </c>
      <c r="N1844" t="s">
        <v>9820</v>
      </c>
      <c r="O1844" t="s">
        <v>9820</v>
      </c>
      <c r="P1844" t="s">
        <v>9821</v>
      </c>
      <c r="Q1844">
        <v>1</v>
      </c>
      <c r="R1844" t="s">
        <v>5803</v>
      </c>
      <c r="S1844" t="s">
        <v>7324</v>
      </c>
      <c r="U1844" t="s">
        <v>7325</v>
      </c>
      <c r="V1844" t="s">
        <v>7326</v>
      </c>
      <c r="W1844" t="s">
        <v>5951</v>
      </c>
      <c r="X1844" t="s">
        <v>5951</v>
      </c>
      <c r="Y1844" t="s">
        <v>7327</v>
      </c>
      <c r="Z1844" t="s">
        <v>6158</v>
      </c>
      <c r="AA1844" t="s">
        <v>5951</v>
      </c>
      <c r="AB1844" t="s">
        <v>7328</v>
      </c>
      <c r="AC1844" t="s">
        <v>4345</v>
      </c>
      <c r="AE1844" t="s">
        <v>3394</v>
      </c>
      <c r="AK1844" t="s">
        <v>3394</v>
      </c>
      <c r="AL1844" t="s">
        <v>3394</v>
      </c>
      <c r="AM1844" t="s">
        <v>3394</v>
      </c>
      <c r="AN1844" t="s">
        <v>3394</v>
      </c>
      <c r="AO1844" t="s">
        <v>3394</v>
      </c>
      <c r="AP1844" t="s">
        <v>3394</v>
      </c>
      <c r="AQ1844" t="s">
        <v>3394</v>
      </c>
      <c r="AR1844" t="s">
        <v>3394</v>
      </c>
      <c r="AS1844" t="s">
        <v>3394</v>
      </c>
      <c r="AT1844" t="s">
        <v>3394</v>
      </c>
      <c r="AU1844" t="s">
        <v>3394</v>
      </c>
      <c r="AV1844" t="s">
        <v>3394</v>
      </c>
      <c r="AW1844" t="s">
        <v>3394</v>
      </c>
      <c r="AX1844" t="s">
        <v>3394</v>
      </c>
      <c r="AZ1844" t="s">
        <v>3394</v>
      </c>
    </row>
    <row r="1845" spans="1:52" x14ac:dyDescent="0.3">
      <c r="A1845" s="1" t="s">
        <v>2774</v>
      </c>
      <c r="B1845" t="s">
        <v>2775</v>
      </c>
      <c r="C1845" t="s">
        <v>5051</v>
      </c>
      <c r="D1845" t="s">
        <v>5052</v>
      </c>
      <c r="E1845" t="s">
        <v>2776</v>
      </c>
      <c r="F1845" t="s">
        <v>3393</v>
      </c>
      <c r="G1845" t="s">
        <v>3394</v>
      </c>
      <c r="H1845" t="s">
        <v>3393</v>
      </c>
      <c r="I1845" t="s">
        <v>5922</v>
      </c>
      <c r="J1845" t="s">
        <v>3395</v>
      </c>
      <c r="K1845" t="s">
        <v>3394</v>
      </c>
      <c r="L1845" t="s">
        <v>3396</v>
      </c>
      <c r="M1845" t="s">
        <v>9820</v>
      </c>
      <c r="N1845" t="s">
        <v>9820</v>
      </c>
      <c r="O1845" t="s">
        <v>9820</v>
      </c>
      <c r="P1845" t="s">
        <v>9821</v>
      </c>
      <c r="Q1845">
        <v>1</v>
      </c>
      <c r="R1845" t="s">
        <v>5735</v>
      </c>
      <c r="S1845" t="s">
        <v>7329</v>
      </c>
      <c r="U1845" t="s">
        <v>7330</v>
      </c>
      <c r="V1845" t="s">
        <v>7331</v>
      </c>
      <c r="W1845" t="s">
        <v>7332</v>
      </c>
      <c r="X1845" t="s">
        <v>6840</v>
      </c>
      <c r="Y1845" t="s">
        <v>6807</v>
      </c>
      <c r="Z1845" t="s">
        <v>6457</v>
      </c>
      <c r="AA1845" t="s">
        <v>6362</v>
      </c>
      <c r="AB1845" t="s">
        <v>5992</v>
      </c>
      <c r="AC1845" t="s">
        <v>4345</v>
      </c>
      <c r="AE1845" t="s">
        <v>3394</v>
      </c>
      <c r="AK1845" t="s">
        <v>3394</v>
      </c>
      <c r="AL1845" t="s">
        <v>3394</v>
      </c>
      <c r="AM1845" t="s">
        <v>3394</v>
      </c>
      <c r="AN1845" t="s">
        <v>3394</v>
      </c>
      <c r="AO1845" t="s">
        <v>3394</v>
      </c>
      <c r="AP1845" t="s">
        <v>3394</v>
      </c>
      <c r="AQ1845" t="s">
        <v>3394</v>
      </c>
      <c r="AR1845" t="s">
        <v>4195</v>
      </c>
      <c r="AS1845" t="s">
        <v>3394</v>
      </c>
      <c r="AT1845" t="s">
        <v>3394</v>
      </c>
      <c r="AU1845" t="s">
        <v>3394</v>
      </c>
      <c r="AV1845" t="s">
        <v>4195</v>
      </c>
      <c r="AW1845" t="s">
        <v>3394</v>
      </c>
      <c r="AX1845" t="s">
        <v>3394</v>
      </c>
      <c r="AZ1845" t="s">
        <v>3394</v>
      </c>
    </row>
    <row r="1846" spans="1:52" x14ac:dyDescent="0.3">
      <c r="A1846" s="1" t="s">
        <v>2777</v>
      </c>
      <c r="B1846" t="s">
        <v>2778</v>
      </c>
      <c r="C1846" t="s">
        <v>5051</v>
      </c>
      <c r="D1846" t="s">
        <v>5052</v>
      </c>
      <c r="E1846" t="s">
        <v>2779</v>
      </c>
      <c r="F1846" t="s">
        <v>3393</v>
      </c>
      <c r="G1846" t="s">
        <v>3394</v>
      </c>
      <c r="H1846" t="s">
        <v>3393</v>
      </c>
      <c r="I1846" t="s">
        <v>7333</v>
      </c>
      <c r="J1846" t="s">
        <v>3395</v>
      </c>
      <c r="K1846" t="s">
        <v>3394</v>
      </c>
      <c r="L1846" t="s">
        <v>3396</v>
      </c>
      <c r="M1846" t="s">
        <v>9820</v>
      </c>
      <c r="N1846" t="s">
        <v>9820</v>
      </c>
      <c r="O1846" t="s">
        <v>9820</v>
      </c>
      <c r="P1846" t="s">
        <v>9821</v>
      </c>
      <c r="Q1846">
        <v>1</v>
      </c>
      <c r="R1846" t="s">
        <v>5633</v>
      </c>
      <c r="S1846" t="s">
        <v>7329</v>
      </c>
      <c r="U1846" t="s">
        <v>7330</v>
      </c>
      <c r="V1846" t="s">
        <v>7331</v>
      </c>
      <c r="W1846" t="s">
        <v>7332</v>
      </c>
      <c r="X1846" t="s">
        <v>6840</v>
      </c>
      <c r="Y1846" t="s">
        <v>6807</v>
      </c>
      <c r="Z1846" t="s">
        <v>6457</v>
      </c>
      <c r="AA1846" t="s">
        <v>6362</v>
      </c>
      <c r="AB1846" t="s">
        <v>5992</v>
      </c>
      <c r="AC1846" t="s">
        <v>4345</v>
      </c>
      <c r="AE1846" t="s">
        <v>3394</v>
      </c>
      <c r="AK1846" t="s">
        <v>3394</v>
      </c>
      <c r="AM1846" t="s">
        <v>3394</v>
      </c>
      <c r="AN1846" t="s">
        <v>3394</v>
      </c>
      <c r="AO1846" t="s">
        <v>3394</v>
      </c>
      <c r="AP1846" t="s">
        <v>3394</v>
      </c>
      <c r="AQ1846" t="s">
        <v>3394</v>
      </c>
      <c r="AR1846" t="s">
        <v>3394</v>
      </c>
      <c r="AS1846" t="s">
        <v>3394</v>
      </c>
      <c r="AT1846" t="s">
        <v>3394</v>
      </c>
      <c r="AU1846" t="s">
        <v>3394</v>
      </c>
      <c r="AV1846" t="s">
        <v>3394</v>
      </c>
      <c r="AW1846" t="s">
        <v>3394</v>
      </c>
      <c r="AX1846" t="s">
        <v>3394</v>
      </c>
      <c r="AZ1846" t="s">
        <v>3394</v>
      </c>
    </row>
    <row r="1847" spans="1:52" x14ac:dyDescent="0.3">
      <c r="A1847" s="1" t="s">
        <v>2780</v>
      </c>
      <c r="B1847" t="s">
        <v>2781</v>
      </c>
      <c r="C1847" t="s">
        <v>5051</v>
      </c>
      <c r="D1847" t="s">
        <v>5052</v>
      </c>
      <c r="E1847" t="s">
        <v>2782</v>
      </c>
      <c r="F1847" t="s">
        <v>3393</v>
      </c>
      <c r="G1847" t="s">
        <v>3394</v>
      </c>
      <c r="H1847" t="s">
        <v>3393</v>
      </c>
      <c r="I1847" t="s">
        <v>7334</v>
      </c>
      <c r="J1847" t="s">
        <v>3395</v>
      </c>
      <c r="K1847" t="s">
        <v>3394</v>
      </c>
      <c r="L1847" t="s">
        <v>3396</v>
      </c>
      <c r="M1847" t="s">
        <v>9820</v>
      </c>
      <c r="N1847" t="s">
        <v>9820</v>
      </c>
      <c r="O1847" t="s">
        <v>9820</v>
      </c>
      <c r="P1847" t="s">
        <v>9821</v>
      </c>
      <c r="Q1847">
        <v>1</v>
      </c>
      <c r="R1847" t="s">
        <v>5633</v>
      </c>
      <c r="S1847" t="s">
        <v>7335</v>
      </c>
      <c r="U1847" t="s">
        <v>7336</v>
      </c>
      <c r="V1847" t="s">
        <v>7337</v>
      </c>
      <c r="W1847" t="s">
        <v>6685</v>
      </c>
      <c r="X1847" t="s">
        <v>6080</v>
      </c>
      <c r="Y1847" t="s">
        <v>6359</v>
      </c>
      <c r="Z1847" t="s">
        <v>7338</v>
      </c>
      <c r="AA1847" t="s">
        <v>7339</v>
      </c>
      <c r="AB1847" t="s">
        <v>6393</v>
      </c>
      <c r="AC1847" t="s">
        <v>4345</v>
      </c>
      <c r="AE1847" t="s">
        <v>3394</v>
      </c>
      <c r="AK1847" t="s">
        <v>3394</v>
      </c>
      <c r="AM1847" t="s">
        <v>3394</v>
      </c>
      <c r="AN1847" t="s">
        <v>3394</v>
      </c>
      <c r="AO1847" t="s">
        <v>3394</v>
      </c>
      <c r="AP1847" t="s">
        <v>3394</v>
      </c>
      <c r="AQ1847" t="s">
        <v>3394</v>
      </c>
      <c r="AR1847" t="s">
        <v>3394</v>
      </c>
      <c r="AS1847" t="s">
        <v>3394</v>
      </c>
      <c r="AT1847" t="s">
        <v>3394</v>
      </c>
      <c r="AU1847" t="s">
        <v>3394</v>
      </c>
      <c r="AV1847" t="s">
        <v>3394</v>
      </c>
      <c r="AW1847" t="s">
        <v>3394</v>
      </c>
      <c r="AX1847" t="s">
        <v>3394</v>
      </c>
      <c r="AZ1847" t="s">
        <v>3394</v>
      </c>
    </row>
    <row r="1848" spans="1:52" x14ac:dyDescent="0.3">
      <c r="A1848" s="1" t="s">
        <v>2783</v>
      </c>
      <c r="B1848" t="s">
        <v>2784</v>
      </c>
      <c r="C1848" t="s">
        <v>5051</v>
      </c>
      <c r="D1848" t="s">
        <v>5052</v>
      </c>
      <c r="E1848" t="s">
        <v>2785</v>
      </c>
      <c r="F1848" t="s">
        <v>3393</v>
      </c>
      <c r="G1848" t="s">
        <v>3394</v>
      </c>
      <c r="H1848" t="s">
        <v>3393</v>
      </c>
      <c r="I1848" t="s">
        <v>5740</v>
      </c>
      <c r="J1848" t="s">
        <v>3395</v>
      </c>
      <c r="K1848" t="s">
        <v>3394</v>
      </c>
      <c r="L1848" t="s">
        <v>3396</v>
      </c>
      <c r="M1848" t="s">
        <v>9820</v>
      </c>
      <c r="N1848" t="s">
        <v>9820</v>
      </c>
      <c r="O1848" t="s">
        <v>9820</v>
      </c>
      <c r="P1848" t="s">
        <v>9821</v>
      </c>
      <c r="Q1848">
        <v>1</v>
      </c>
      <c r="R1848" t="s">
        <v>5633</v>
      </c>
      <c r="S1848" t="s">
        <v>7340</v>
      </c>
      <c r="U1848" t="s">
        <v>7341</v>
      </c>
      <c r="V1848" t="s">
        <v>7342</v>
      </c>
      <c r="W1848" t="s">
        <v>7343</v>
      </c>
      <c r="X1848" t="s">
        <v>6062</v>
      </c>
      <c r="Y1848" t="s">
        <v>5957</v>
      </c>
      <c r="Z1848" t="s">
        <v>7278</v>
      </c>
      <c r="AA1848" t="s">
        <v>7344</v>
      </c>
      <c r="AB1848" t="s">
        <v>6180</v>
      </c>
      <c r="AC1848" t="s">
        <v>4345</v>
      </c>
      <c r="AE1848" t="s">
        <v>3394</v>
      </c>
      <c r="AK1848" t="s">
        <v>3394</v>
      </c>
      <c r="AM1848" t="s">
        <v>3394</v>
      </c>
      <c r="AN1848" t="s">
        <v>3394</v>
      </c>
      <c r="AO1848" t="s">
        <v>3394</v>
      </c>
      <c r="AP1848" t="s">
        <v>3394</v>
      </c>
      <c r="AQ1848" t="s">
        <v>3394</v>
      </c>
      <c r="AR1848" t="s">
        <v>3394</v>
      </c>
      <c r="AS1848" t="s">
        <v>3394</v>
      </c>
      <c r="AT1848" t="s">
        <v>3394</v>
      </c>
      <c r="AU1848" t="s">
        <v>3394</v>
      </c>
      <c r="AV1848" t="s">
        <v>3394</v>
      </c>
      <c r="AW1848" t="s">
        <v>3394</v>
      </c>
      <c r="AX1848" t="s">
        <v>3394</v>
      </c>
      <c r="AZ1848" t="s">
        <v>3394</v>
      </c>
    </row>
    <row r="1849" spans="1:52" x14ac:dyDescent="0.3">
      <c r="A1849" s="1" t="s">
        <v>2786</v>
      </c>
      <c r="B1849" t="s">
        <v>2787</v>
      </c>
      <c r="C1849" t="s">
        <v>5051</v>
      </c>
      <c r="D1849" t="s">
        <v>5052</v>
      </c>
      <c r="E1849" t="s">
        <v>2788</v>
      </c>
      <c r="F1849" t="s">
        <v>3393</v>
      </c>
      <c r="G1849" t="s">
        <v>3394</v>
      </c>
      <c r="H1849" t="s">
        <v>3393</v>
      </c>
      <c r="I1849" t="s">
        <v>7345</v>
      </c>
      <c r="J1849" t="s">
        <v>3395</v>
      </c>
      <c r="K1849" t="s">
        <v>3394</v>
      </c>
      <c r="L1849" t="s">
        <v>3396</v>
      </c>
      <c r="M1849" t="s">
        <v>9820</v>
      </c>
      <c r="N1849" t="s">
        <v>9820</v>
      </c>
      <c r="O1849" t="s">
        <v>9820</v>
      </c>
      <c r="P1849" t="s">
        <v>9821</v>
      </c>
      <c r="Q1849">
        <v>1</v>
      </c>
      <c r="R1849" t="s">
        <v>5633</v>
      </c>
      <c r="S1849" t="s">
        <v>6993</v>
      </c>
      <c r="U1849" t="s">
        <v>6994</v>
      </c>
      <c r="V1849" t="s">
        <v>6995</v>
      </c>
      <c r="W1849" t="s">
        <v>5980</v>
      </c>
      <c r="X1849" t="s">
        <v>5966</v>
      </c>
      <c r="Y1849" t="s">
        <v>6603</v>
      </c>
      <c r="Z1849" t="s">
        <v>6149</v>
      </c>
      <c r="AA1849" t="s">
        <v>6422</v>
      </c>
      <c r="AB1849" t="s">
        <v>6180</v>
      </c>
      <c r="AC1849" t="s">
        <v>4345</v>
      </c>
      <c r="AE1849" t="s">
        <v>3394</v>
      </c>
      <c r="AK1849" t="s">
        <v>3394</v>
      </c>
      <c r="AM1849" t="s">
        <v>3394</v>
      </c>
      <c r="AN1849" t="s">
        <v>3394</v>
      </c>
      <c r="AO1849" t="s">
        <v>3394</v>
      </c>
      <c r="AP1849" t="s">
        <v>3394</v>
      </c>
      <c r="AQ1849" t="s">
        <v>3394</v>
      </c>
      <c r="AR1849" t="s">
        <v>3394</v>
      </c>
      <c r="AS1849" t="s">
        <v>3394</v>
      </c>
      <c r="AT1849" t="s">
        <v>3394</v>
      </c>
      <c r="AU1849" t="s">
        <v>3394</v>
      </c>
      <c r="AV1849" t="s">
        <v>3394</v>
      </c>
      <c r="AW1849" t="s">
        <v>3394</v>
      </c>
      <c r="AX1849" t="s">
        <v>3394</v>
      </c>
      <c r="AZ1849" t="s">
        <v>3394</v>
      </c>
    </row>
    <row r="1850" spans="1:52" x14ac:dyDescent="0.3">
      <c r="A1850" s="1" t="s">
        <v>2798</v>
      </c>
      <c r="B1850" t="s">
        <v>2799</v>
      </c>
      <c r="C1850" t="s">
        <v>5051</v>
      </c>
      <c r="D1850" t="s">
        <v>5052</v>
      </c>
      <c r="E1850" t="s">
        <v>2800</v>
      </c>
      <c r="F1850" t="s">
        <v>3393</v>
      </c>
      <c r="G1850" t="s">
        <v>3394</v>
      </c>
      <c r="H1850" t="s">
        <v>3393</v>
      </c>
      <c r="I1850" t="s">
        <v>5748</v>
      </c>
      <c r="J1850" t="s">
        <v>3395</v>
      </c>
      <c r="K1850" t="s">
        <v>3394</v>
      </c>
      <c r="L1850" t="s">
        <v>3396</v>
      </c>
      <c r="M1850" t="s">
        <v>9820</v>
      </c>
      <c r="N1850" t="s">
        <v>9820</v>
      </c>
      <c r="O1850" t="s">
        <v>9820</v>
      </c>
      <c r="P1850" t="s">
        <v>9821</v>
      </c>
      <c r="Q1850">
        <v>1</v>
      </c>
      <c r="R1850" t="s">
        <v>6580</v>
      </c>
      <c r="S1850" t="s">
        <v>7335</v>
      </c>
      <c r="U1850" t="s">
        <v>7336</v>
      </c>
      <c r="V1850" t="s">
        <v>7337</v>
      </c>
      <c r="W1850" t="s">
        <v>6685</v>
      </c>
      <c r="X1850" t="s">
        <v>6080</v>
      </c>
      <c r="Y1850" t="s">
        <v>6359</v>
      </c>
      <c r="Z1850" t="s">
        <v>7338</v>
      </c>
      <c r="AA1850" t="s">
        <v>7339</v>
      </c>
      <c r="AB1850" t="s">
        <v>6393</v>
      </c>
      <c r="AC1850" t="s">
        <v>4345</v>
      </c>
      <c r="AE1850" t="s">
        <v>3394</v>
      </c>
      <c r="AK1850" t="s">
        <v>3394</v>
      </c>
      <c r="AM1850" t="s">
        <v>3394</v>
      </c>
      <c r="AN1850" t="s">
        <v>3394</v>
      </c>
      <c r="AO1850" t="s">
        <v>3394</v>
      </c>
      <c r="AP1850" t="s">
        <v>3394</v>
      </c>
      <c r="AQ1850" t="s">
        <v>3394</v>
      </c>
      <c r="AR1850" t="s">
        <v>4195</v>
      </c>
      <c r="AS1850" t="s">
        <v>3394</v>
      </c>
      <c r="AT1850" t="s">
        <v>3394</v>
      </c>
      <c r="AU1850" t="s">
        <v>3394</v>
      </c>
      <c r="AV1850" t="s">
        <v>4195</v>
      </c>
      <c r="AW1850" t="s">
        <v>3394</v>
      </c>
      <c r="AX1850" t="s">
        <v>3394</v>
      </c>
      <c r="AZ1850" t="s">
        <v>3394</v>
      </c>
    </row>
    <row r="1851" spans="1:52" x14ac:dyDescent="0.3">
      <c r="A1851" s="1" t="s">
        <v>2801</v>
      </c>
      <c r="B1851" t="s">
        <v>2802</v>
      </c>
      <c r="C1851" t="s">
        <v>7004</v>
      </c>
      <c r="D1851" t="s">
        <v>7005</v>
      </c>
      <c r="E1851" t="s">
        <v>2803</v>
      </c>
      <c r="F1851" t="s">
        <v>3394</v>
      </c>
      <c r="G1851" t="s">
        <v>3393</v>
      </c>
      <c r="H1851" t="s">
        <v>3393</v>
      </c>
      <c r="I1851" t="s">
        <v>7346</v>
      </c>
      <c r="J1851" t="s">
        <v>3395</v>
      </c>
      <c r="K1851" t="s">
        <v>3394</v>
      </c>
      <c r="L1851" t="s">
        <v>3396</v>
      </c>
      <c r="M1851" t="s">
        <v>9820</v>
      </c>
      <c r="N1851" t="s">
        <v>9820</v>
      </c>
      <c r="O1851" t="s">
        <v>9820</v>
      </c>
      <c r="P1851" t="s">
        <v>9821</v>
      </c>
      <c r="Q1851">
        <v>1</v>
      </c>
      <c r="R1851" t="s">
        <v>5614</v>
      </c>
      <c r="S1851" t="s">
        <v>7347</v>
      </c>
      <c r="U1851" t="s">
        <v>7348</v>
      </c>
      <c r="V1851" t="s">
        <v>7349</v>
      </c>
      <c r="W1851" t="s">
        <v>5951</v>
      </c>
      <c r="X1851" t="s">
        <v>5951</v>
      </c>
      <c r="Y1851" t="s">
        <v>7350</v>
      </c>
      <c r="Z1851" t="s">
        <v>6081</v>
      </c>
      <c r="AA1851" t="s">
        <v>6272</v>
      </c>
      <c r="AB1851" t="s">
        <v>7351</v>
      </c>
      <c r="AC1851" t="s">
        <v>4345</v>
      </c>
      <c r="AE1851" t="s">
        <v>3394</v>
      </c>
      <c r="AK1851" t="s">
        <v>3394</v>
      </c>
      <c r="AL1851" t="s">
        <v>3394</v>
      </c>
      <c r="AM1851" t="s">
        <v>3394</v>
      </c>
      <c r="AN1851" t="s">
        <v>3394</v>
      </c>
      <c r="AO1851" t="s">
        <v>3394</v>
      </c>
      <c r="AP1851" t="s">
        <v>3394</v>
      </c>
      <c r="AQ1851" t="s">
        <v>3394</v>
      </c>
      <c r="AR1851" t="s">
        <v>3394</v>
      </c>
      <c r="AS1851" t="s">
        <v>3394</v>
      </c>
      <c r="AT1851" t="s">
        <v>3394</v>
      </c>
      <c r="AU1851" t="s">
        <v>3394</v>
      </c>
      <c r="AV1851" t="s">
        <v>4195</v>
      </c>
      <c r="AW1851" t="s">
        <v>3394</v>
      </c>
      <c r="AX1851" t="s">
        <v>3394</v>
      </c>
      <c r="AZ1851" t="s">
        <v>3394</v>
      </c>
    </row>
    <row r="1852" spans="1:52" x14ac:dyDescent="0.3">
      <c r="A1852" s="1" t="s">
        <v>2804</v>
      </c>
      <c r="B1852" t="s">
        <v>2805</v>
      </c>
      <c r="C1852" t="s">
        <v>7004</v>
      </c>
      <c r="D1852" t="s">
        <v>7005</v>
      </c>
      <c r="E1852" t="s">
        <v>2806</v>
      </c>
      <c r="F1852" t="s">
        <v>3394</v>
      </c>
      <c r="G1852" t="s">
        <v>3393</v>
      </c>
      <c r="H1852" t="s">
        <v>3393</v>
      </c>
      <c r="I1852" t="s">
        <v>7352</v>
      </c>
      <c r="J1852" t="s">
        <v>3395</v>
      </c>
      <c r="K1852" t="s">
        <v>3394</v>
      </c>
      <c r="L1852" t="s">
        <v>3396</v>
      </c>
      <c r="M1852" t="s">
        <v>9820</v>
      </c>
      <c r="N1852" t="s">
        <v>9820</v>
      </c>
      <c r="O1852" t="s">
        <v>9820</v>
      </c>
      <c r="P1852" t="s">
        <v>9821</v>
      </c>
      <c r="Q1852">
        <v>1</v>
      </c>
      <c r="R1852" t="s">
        <v>5614</v>
      </c>
      <c r="S1852" t="s">
        <v>7353</v>
      </c>
      <c r="U1852" t="s">
        <v>7325</v>
      </c>
      <c r="V1852" t="s">
        <v>7326</v>
      </c>
      <c r="W1852" t="s">
        <v>5951</v>
      </c>
      <c r="X1852" t="s">
        <v>5951</v>
      </c>
      <c r="Y1852" t="s">
        <v>7354</v>
      </c>
      <c r="Z1852" t="s">
        <v>6620</v>
      </c>
      <c r="AA1852" t="s">
        <v>6272</v>
      </c>
      <c r="AB1852" t="s">
        <v>6946</v>
      </c>
      <c r="AC1852" t="s">
        <v>4345</v>
      </c>
      <c r="AE1852" t="s">
        <v>3394</v>
      </c>
      <c r="AK1852" t="s">
        <v>3394</v>
      </c>
      <c r="AL1852" t="s">
        <v>3394</v>
      </c>
      <c r="AM1852" t="s">
        <v>3394</v>
      </c>
      <c r="AN1852" t="s">
        <v>3394</v>
      </c>
      <c r="AO1852" t="s">
        <v>3394</v>
      </c>
      <c r="AP1852" t="s">
        <v>3394</v>
      </c>
      <c r="AQ1852" t="s">
        <v>3394</v>
      </c>
      <c r="AR1852" t="s">
        <v>3394</v>
      </c>
      <c r="AS1852" t="s">
        <v>3394</v>
      </c>
      <c r="AT1852" t="s">
        <v>3394</v>
      </c>
      <c r="AU1852" t="s">
        <v>3394</v>
      </c>
      <c r="AV1852" t="s">
        <v>4195</v>
      </c>
      <c r="AW1852" t="s">
        <v>3394</v>
      </c>
      <c r="AX1852" t="s">
        <v>3394</v>
      </c>
      <c r="AZ1852" t="s">
        <v>3394</v>
      </c>
    </row>
    <row r="1853" spans="1:52" x14ac:dyDescent="0.3">
      <c r="A1853" s="1" t="s">
        <v>2807</v>
      </c>
      <c r="B1853" t="s">
        <v>2808</v>
      </c>
      <c r="C1853" t="s">
        <v>7004</v>
      </c>
      <c r="D1853" t="s">
        <v>7005</v>
      </c>
      <c r="E1853" t="s">
        <v>2809</v>
      </c>
      <c r="F1853" t="s">
        <v>3394</v>
      </c>
      <c r="G1853" t="s">
        <v>3393</v>
      </c>
      <c r="H1853" t="s">
        <v>3393</v>
      </c>
      <c r="I1853" t="s">
        <v>3395</v>
      </c>
      <c r="J1853" t="s">
        <v>3395</v>
      </c>
      <c r="K1853" t="s">
        <v>3394</v>
      </c>
      <c r="L1853" t="s">
        <v>3396</v>
      </c>
      <c r="M1853" t="s">
        <v>9820</v>
      </c>
      <c r="N1853" t="s">
        <v>9820</v>
      </c>
      <c r="O1853" t="s">
        <v>9820</v>
      </c>
      <c r="P1853" t="s">
        <v>9821</v>
      </c>
      <c r="Q1853">
        <v>1</v>
      </c>
      <c r="R1853" t="s">
        <v>5614</v>
      </c>
      <c r="S1853" t="s">
        <v>7355</v>
      </c>
      <c r="U1853" t="s">
        <v>7356</v>
      </c>
      <c r="V1853" t="s">
        <v>7357</v>
      </c>
      <c r="W1853" t="s">
        <v>6946</v>
      </c>
      <c r="X1853" t="s">
        <v>5951</v>
      </c>
      <c r="Y1853" t="s">
        <v>7026</v>
      </c>
      <c r="Z1853" t="s">
        <v>5957</v>
      </c>
      <c r="AA1853" t="s">
        <v>5951</v>
      </c>
      <c r="AB1853" t="s">
        <v>5951</v>
      </c>
      <c r="AC1853" t="s">
        <v>4345</v>
      </c>
      <c r="AE1853" t="s">
        <v>3394</v>
      </c>
      <c r="AK1853" t="s">
        <v>3394</v>
      </c>
      <c r="AM1853" t="s">
        <v>3394</v>
      </c>
      <c r="AN1853" t="s">
        <v>3394</v>
      </c>
      <c r="AO1853" t="s">
        <v>3394</v>
      </c>
      <c r="AP1853" t="s">
        <v>3394</v>
      </c>
      <c r="AQ1853" t="s">
        <v>3394</v>
      </c>
      <c r="AR1853" t="s">
        <v>3394</v>
      </c>
      <c r="AS1853" t="s">
        <v>3394</v>
      </c>
      <c r="AT1853" t="s">
        <v>3394</v>
      </c>
      <c r="AU1853" t="s">
        <v>3394</v>
      </c>
      <c r="AV1853" t="s">
        <v>3394</v>
      </c>
      <c r="AW1853" t="s">
        <v>3394</v>
      </c>
      <c r="AX1853" t="s">
        <v>3394</v>
      </c>
      <c r="AZ1853" t="s">
        <v>3394</v>
      </c>
    </row>
    <row r="1854" spans="1:52" x14ac:dyDescent="0.3">
      <c r="A1854" s="1" t="s">
        <v>2810</v>
      </c>
      <c r="B1854" t="s">
        <v>2811</v>
      </c>
      <c r="C1854" t="s">
        <v>7004</v>
      </c>
      <c r="D1854" t="s">
        <v>7005</v>
      </c>
      <c r="E1854" t="s">
        <v>2812</v>
      </c>
      <c r="F1854" t="s">
        <v>3394</v>
      </c>
      <c r="G1854" t="s">
        <v>3393</v>
      </c>
      <c r="H1854" t="s">
        <v>3393</v>
      </c>
      <c r="I1854" t="s">
        <v>7358</v>
      </c>
      <c r="J1854" t="s">
        <v>3395</v>
      </c>
      <c r="K1854" t="s">
        <v>3394</v>
      </c>
      <c r="L1854" t="s">
        <v>3396</v>
      </c>
      <c r="M1854" t="s">
        <v>9820</v>
      </c>
      <c r="N1854" t="s">
        <v>9820</v>
      </c>
      <c r="O1854" t="s">
        <v>9820</v>
      </c>
      <c r="P1854" t="s">
        <v>9821</v>
      </c>
      <c r="Q1854">
        <v>1</v>
      </c>
      <c r="R1854" t="s">
        <v>5614</v>
      </c>
      <c r="S1854" t="s">
        <v>7359</v>
      </c>
      <c r="U1854" t="s">
        <v>7360</v>
      </c>
      <c r="V1854" t="s">
        <v>7361</v>
      </c>
      <c r="W1854" t="s">
        <v>6590</v>
      </c>
      <c r="X1854" t="s">
        <v>5951</v>
      </c>
      <c r="Y1854" t="s">
        <v>7362</v>
      </c>
      <c r="Z1854" t="s">
        <v>6588</v>
      </c>
      <c r="AA1854" t="s">
        <v>6946</v>
      </c>
      <c r="AB1854" t="s">
        <v>5951</v>
      </c>
      <c r="AC1854" t="s">
        <v>4345</v>
      </c>
      <c r="AE1854" t="s">
        <v>3394</v>
      </c>
      <c r="AK1854" t="s">
        <v>3394</v>
      </c>
      <c r="AM1854" t="s">
        <v>3394</v>
      </c>
      <c r="AN1854" t="s">
        <v>3394</v>
      </c>
      <c r="AO1854" t="s">
        <v>3394</v>
      </c>
      <c r="AP1854" t="s">
        <v>3394</v>
      </c>
      <c r="AQ1854" t="s">
        <v>3394</v>
      </c>
      <c r="AR1854" t="s">
        <v>3394</v>
      </c>
      <c r="AS1854" t="s">
        <v>3394</v>
      </c>
      <c r="AT1854" t="s">
        <v>3394</v>
      </c>
      <c r="AU1854" t="s">
        <v>3394</v>
      </c>
      <c r="AV1854" t="s">
        <v>3394</v>
      </c>
      <c r="AW1854" t="s">
        <v>3394</v>
      </c>
      <c r="AX1854" t="s">
        <v>3394</v>
      </c>
      <c r="AZ1854" t="s">
        <v>3394</v>
      </c>
    </row>
    <row r="1855" spans="1:52" x14ac:dyDescent="0.3">
      <c r="A1855" s="1" t="s">
        <v>2813</v>
      </c>
      <c r="B1855" t="s">
        <v>2814</v>
      </c>
      <c r="C1855" t="s">
        <v>7004</v>
      </c>
      <c r="D1855" t="s">
        <v>7005</v>
      </c>
      <c r="E1855" t="s">
        <v>2815</v>
      </c>
      <c r="F1855" t="s">
        <v>3394</v>
      </c>
      <c r="G1855" t="s">
        <v>3393</v>
      </c>
      <c r="H1855" t="s">
        <v>3393</v>
      </c>
      <c r="I1855" t="s">
        <v>7363</v>
      </c>
      <c r="J1855" t="s">
        <v>3395</v>
      </c>
      <c r="K1855" t="s">
        <v>3394</v>
      </c>
      <c r="L1855" t="s">
        <v>3396</v>
      </c>
      <c r="M1855" t="s">
        <v>9820</v>
      </c>
      <c r="N1855" t="s">
        <v>9820</v>
      </c>
      <c r="O1855" t="s">
        <v>9820</v>
      </c>
      <c r="P1855" t="s">
        <v>9821</v>
      </c>
      <c r="Q1855">
        <v>1</v>
      </c>
      <c r="R1855" t="s">
        <v>5614</v>
      </c>
      <c r="S1855" t="s">
        <v>7364</v>
      </c>
      <c r="U1855" t="s">
        <v>7348</v>
      </c>
      <c r="V1855" t="s">
        <v>7349</v>
      </c>
      <c r="W1855" t="s">
        <v>5951</v>
      </c>
      <c r="X1855" t="s">
        <v>5951</v>
      </c>
      <c r="Y1855" t="s">
        <v>7365</v>
      </c>
      <c r="Z1855" t="s">
        <v>6130</v>
      </c>
      <c r="AA1855" t="s">
        <v>6272</v>
      </c>
      <c r="AB1855" t="s">
        <v>6461</v>
      </c>
      <c r="AC1855" t="s">
        <v>4345</v>
      </c>
      <c r="AE1855" t="s">
        <v>3394</v>
      </c>
      <c r="AK1855" t="s">
        <v>3394</v>
      </c>
      <c r="AL1855" t="s">
        <v>3394</v>
      </c>
      <c r="AM1855" t="s">
        <v>3394</v>
      </c>
      <c r="AN1855" t="s">
        <v>3394</v>
      </c>
      <c r="AO1855" t="s">
        <v>3394</v>
      </c>
      <c r="AP1855" t="s">
        <v>3394</v>
      </c>
      <c r="AQ1855" t="s">
        <v>3394</v>
      </c>
      <c r="AR1855" t="s">
        <v>3394</v>
      </c>
      <c r="AS1855" t="s">
        <v>3394</v>
      </c>
      <c r="AT1855" t="s">
        <v>3394</v>
      </c>
      <c r="AU1855" t="s">
        <v>3394</v>
      </c>
      <c r="AV1855" t="s">
        <v>4195</v>
      </c>
      <c r="AW1855" t="s">
        <v>3394</v>
      </c>
      <c r="AX1855" t="s">
        <v>3394</v>
      </c>
      <c r="AZ1855" t="s">
        <v>3394</v>
      </c>
    </row>
    <row r="1856" spans="1:52" x14ac:dyDescent="0.3">
      <c r="A1856" s="1" t="s">
        <v>2816</v>
      </c>
      <c r="B1856" t="s">
        <v>2817</v>
      </c>
      <c r="C1856" t="s">
        <v>7004</v>
      </c>
      <c r="D1856" t="s">
        <v>7005</v>
      </c>
      <c r="E1856" t="s">
        <v>2818</v>
      </c>
      <c r="F1856" t="s">
        <v>3394</v>
      </c>
      <c r="G1856" t="s">
        <v>3393</v>
      </c>
      <c r="H1856" t="s">
        <v>3393</v>
      </c>
      <c r="I1856" t="s">
        <v>7366</v>
      </c>
      <c r="J1856" t="s">
        <v>3395</v>
      </c>
      <c r="K1856" t="s">
        <v>3394</v>
      </c>
      <c r="L1856" t="s">
        <v>3396</v>
      </c>
      <c r="M1856" t="s">
        <v>9820</v>
      </c>
      <c r="N1856" t="s">
        <v>9820</v>
      </c>
      <c r="O1856" t="s">
        <v>9820</v>
      </c>
      <c r="P1856" t="s">
        <v>9821</v>
      </c>
      <c r="Q1856">
        <v>1</v>
      </c>
      <c r="R1856" t="s">
        <v>5614</v>
      </c>
      <c r="S1856" t="s">
        <v>7367</v>
      </c>
      <c r="U1856" t="s">
        <v>7325</v>
      </c>
      <c r="V1856" t="s">
        <v>7326</v>
      </c>
      <c r="W1856" t="s">
        <v>5951</v>
      </c>
      <c r="X1856" t="s">
        <v>5951</v>
      </c>
      <c r="Y1856" t="s">
        <v>7368</v>
      </c>
      <c r="Z1856" t="s">
        <v>5957</v>
      </c>
      <c r="AA1856" t="s">
        <v>6272</v>
      </c>
      <c r="AB1856" t="s">
        <v>6345</v>
      </c>
      <c r="AC1856" t="s">
        <v>4345</v>
      </c>
      <c r="AE1856" t="s">
        <v>3394</v>
      </c>
      <c r="AK1856" t="s">
        <v>3394</v>
      </c>
      <c r="AL1856" t="s">
        <v>3394</v>
      </c>
      <c r="AM1856" t="s">
        <v>3394</v>
      </c>
      <c r="AN1856" t="s">
        <v>3394</v>
      </c>
      <c r="AO1856" t="s">
        <v>3394</v>
      </c>
      <c r="AP1856" t="s">
        <v>3394</v>
      </c>
      <c r="AQ1856" t="s">
        <v>3394</v>
      </c>
      <c r="AR1856" t="s">
        <v>3394</v>
      </c>
      <c r="AS1856" t="s">
        <v>3394</v>
      </c>
      <c r="AT1856" t="s">
        <v>3394</v>
      </c>
      <c r="AU1856" t="s">
        <v>3394</v>
      </c>
      <c r="AV1856" t="s">
        <v>4195</v>
      </c>
      <c r="AW1856" t="s">
        <v>3394</v>
      </c>
      <c r="AX1856" t="s">
        <v>3394</v>
      </c>
      <c r="AZ1856" t="s">
        <v>3394</v>
      </c>
    </row>
    <row r="1857" spans="1:52" x14ac:dyDescent="0.3">
      <c r="A1857" s="1" t="s">
        <v>2842</v>
      </c>
      <c r="B1857" t="s">
        <v>2843</v>
      </c>
      <c r="C1857" t="s">
        <v>220</v>
      </c>
      <c r="D1857" t="s">
        <v>59</v>
      </c>
      <c r="E1857" t="s">
        <v>2844</v>
      </c>
      <c r="F1857" t="s">
        <v>3393</v>
      </c>
      <c r="G1857" t="s">
        <v>3394</v>
      </c>
      <c r="H1857" t="s">
        <v>3393</v>
      </c>
      <c r="I1857" t="s">
        <v>7371</v>
      </c>
      <c r="J1857" t="s">
        <v>3395</v>
      </c>
      <c r="K1857" t="s">
        <v>3394</v>
      </c>
      <c r="L1857" t="s">
        <v>3396</v>
      </c>
      <c r="M1857" t="s">
        <v>9820</v>
      </c>
      <c r="N1857" t="s">
        <v>9820</v>
      </c>
      <c r="O1857" t="s">
        <v>9820</v>
      </c>
      <c r="P1857" t="s">
        <v>9821</v>
      </c>
      <c r="Q1857">
        <v>1</v>
      </c>
      <c r="R1857" t="s">
        <v>5671</v>
      </c>
      <c r="S1857" t="s">
        <v>7372</v>
      </c>
      <c r="U1857" t="s">
        <v>7373</v>
      </c>
      <c r="V1857" t="s">
        <v>6439</v>
      </c>
      <c r="W1857" t="s">
        <v>6440</v>
      </c>
      <c r="X1857" t="s">
        <v>7229</v>
      </c>
      <c r="Y1857" t="s">
        <v>6441</v>
      </c>
      <c r="Z1857" t="s">
        <v>6441</v>
      </c>
      <c r="AA1857" t="s">
        <v>6262</v>
      </c>
      <c r="AB1857" t="s">
        <v>5951</v>
      </c>
      <c r="AC1857" t="s">
        <v>4345</v>
      </c>
      <c r="AE1857" t="s">
        <v>3394</v>
      </c>
      <c r="AK1857" t="s">
        <v>3394</v>
      </c>
      <c r="AL1857" t="s">
        <v>3394</v>
      </c>
      <c r="AM1857" t="s">
        <v>3394</v>
      </c>
      <c r="AN1857" t="s">
        <v>3394</v>
      </c>
      <c r="AO1857" t="s">
        <v>3394</v>
      </c>
      <c r="AP1857" t="s">
        <v>3394</v>
      </c>
      <c r="AQ1857" t="s">
        <v>3394</v>
      </c>
      <c r="AR1857" t="s">
        <v>4195</v>
      </c>
      <c r="AS1857" t="s">
        <v>3394</v>
      </c>
      <c r="AT1857" t="s">
        <v>3394</v>
      </c>
      <c r="AU1857" t="s">
        <v>3394</v>
      </c>
      <c r="AV1857" t="s">
        <v>3394</v>
      </c>
      <c r="AW1857" t="s">
        <v>3394</v>
      </c>
      <c r="AX1857" t="s">
        <v>3394</v>
      </c>
      <c r="AZ1857" t="s">
        <v>3394</v>
      </c>
    </row>
    <row r="1858" spans="1:52" x14ac:dyDescent="0.3">
      <c r="A1858" s="1" t="s">
        <v>2845</v>
      </c>
      <c r="B1858" t="s">
        <v>2846</v>
      </c>
      <c r="C1858" t="s">
        <v>277</v>
      </c>
      <c r="D1858" t="s">
        <v>4307</v>
      </c>
      <c r="E1858" t="s">
        <v>2847</v>
      </c>
      <c r="F1858" t="s">
        <v>3393</v>
      </c>
      <c r="G1858" t="s">
        <v>3394</v>
      </c>
      <c r="H1858" t="s">
        <v>3393</v>
      </c>
      <c r="I1858" t="s">
        <v>7374</v>
      </c>
      <c r="J1858" t="s">
        <v>3395</v>
      </c>
      <c r="K1858" t="s">
        <v>3394</v>
      </c>
      <c r="L1858" t="s">
        <v>3396</v>
      </c>
      <c r="M1858" t="s">
        <v>9820</v>
      </c>
      <c r="N1858" t="s">
        <v>9820</v>
      </c>
      <c r="O1858" t="s">
        <v>9820</v>
      </c>
      <c r="P1858" t="s">
        <v>9821</v>
      </c>
      <c r="Q1858">
        <v>1</v>
      </c>
      <c r="R1858" t="s">
        <v>5671</v>
      </c>
      <c r="S1858" t="s">
        <v>7375</v>
      </c>
      <c r="U1858" t="s">
        <v>7376</v>
      </c>
      <c r="V1858" t="s">
        <v>6109</v>
      </c>
      <c r="W1858" t="s">
        <v>6111</v>
      </c>
      <c r="X1858" t="s">
        <v>6112</v>
      </c>
      <c r="Y1858" t="s">
        <v>6113</v>
      </c>
      <c r="Z1858" t="s">
        <v>7377</v>
      </c>
      <c r="AA1858" t="s">
        <v>6115</v>
      </c>
      <c r="AB1858" t="s">
        <v>6116</v>
      </c>
      <c r="AC1858" t="s">
        <v>4345</v>
      </c>
      <c r="AE1858" t="s">
        <v>3394</v>
      </c>
      <c r="AK1858" t="s">
        <v>3394</v>
      </c>
      <c r="AM1858" t="s">
        <v>3394</v>
      </c>
      <c r="AN1858" t="s">
        <v>3394</v>
      </c>
      <c r="AO1858" t="s">
        <v>3394</v>
      </c>
      <c r="AP1858" t="s">
        <v>3394</v>
      </c>
      <c r="AQ1858" t="s">
        <v>3394</v>
      </c>
      <c r="AR1858" t="s">
        <v>3394</v>
      </c>
      <c r="AS1858" t="s">
        <v>3394</v>
      </c>
      <c r="AT1858" t="s">
        <v>3394</v>
      </c>
      <c r="AU1858" t="s">
        <v>3394</v>
      </c>
      <c r="AV1858" t="s">
        <v>3394</v>
      </c>
      <c r="AW1858" t="s">
        <v>3394</v>
      </c>
      <c r="AX1858" t="s">
        <v>3394</v>
      </c>
      <c r="AZ1858" t="s">
        <v>3394</v>
      </c>
    </row>
    <row r="1859" spans="1:52" x14ac:dyDescent="0.3">
      <c r="A1859" s="1" t="s">
        <v>2851</v>
      </c>
      <c r="B1859" t="s">
        <v>2852</v>
      </c>
      <c r="C1859" t="s">
        <v>208</v>
      </c>
      <c r="D1859" t="s">
        <v>57</v>
      </c>
      <c r="E1859" t="s">
        <v>2853</v>
      </c>
      <c r="F1859" t="s">
        <v>3393</v>
      </c>
      <c r="G1859" t="s">
        <v>3393</v>
      </c>
      <c r="H1859" t="s">
        <v>3393</v>
      </c>
      <c r="I1859" t="s">
        <v>7378</v>
      </c>
      <c r="J1859" t="s">
        <v>3395</v>
      </c>
      <c r="K1859" t="s">
        <v>3394</v>
      </c>
      <c r="L1859" t="s">
        <v>3396</v>
      </c>
      <c r="M1859" t="s">
        <v>9820</v>
      </c>
      <c r="N1859" t="s">
        <v>9820</v>
      </c>
      <c r="O1859" t="s">
        <v>9820</v>
      </c>
      <c r="P1859" t="s">
        <v>9821</v>
      </c>
      <c r="Q1859">
        <v>1</v>
      </c>
      <c r="R1859" t="s">
        <v>5671</v>
      </c>
      <c r="S1859" t="s">
        <v>7379</v>
      </c>
      <c r="U1859" t="s">
        <v>7380</v>
      </c>
      <c r="V1859" t="s">
        <v>5978</v>
      </c>
      <c r="W1859" t="s">
        <v>5979</v>
      </c>
      <c r="X1859" t="s">
        <v>5980</v>
      </c>
      <c r="Y1859" t="s">
        <v>7381</v>
      </c>
      <c r="Z1859" t="s">
        <v>5982</v>
      </c>
      <c r="AA1859" t="s">
        <v>5983</v>
      </c>
      <c r="AB1859" t="s">
        <v>7382</v>
      </c>
      <c r="AC1859" t="s">
        <v>4345</v>
      </c>
      <c r="AE1859" t="s">
        <v>3394</v>
      </c>
      <c r="AK1859" t="s">
        <v>3394</v>
      </c>
      <c r="AL1859" t="s">
        <v>3394</v>
      </c>
      <c r="AM1859" t="s">
        <v>4195</v>
      </c>
      <c r="AN1859" t="s">
        <v>3394</v>
      </c>
      <c r="AO1859" t="s">
        <v>3394</v>
      </c>
      <c r="AP1859" t="s">
        <v>3394</v>
      </c>
      <c r="AQ1859" t="s">
        <v>3394</v>
      </c>
      <c r="AR1859" t="s">
        <v>4195</v>
      </c>
      <c r="AS1859" t="s">
        <v>3394</v>
      </c>
      <c r="AT1859" t="s">
        <v>3394</v>
      </c>
      <c r="AU1859" t="s">
        <v>3394</v>
      </c>
      <c r="AV1859" t="s">
        <v>3394</v>
      </c>
      <c r="AW1859" t="s">
        <v>3394</v>
      </c>
      <c r="AX1859" t="s">
        <v>3394</v>
      </c>
      <c r="AZ1859" t="s">
        <v>3394</v>
      </c>
    </row>
    <row r="1860" spans="1:52" x14ac:dyDescent="0.3">
      <c r="A1860" s="1" t="s">
        <v>2854</v>
      </c>
      <c r="B1860" t="s">
        <v>2855</v>
      </c>
      <c r="C1860" t="s">
        <v>298</v>
      </c>
      <c r="D1860" t="s">
        <v>6246</v>
      </c>
      <c r="E1860" t="s">
        <v>2856</v>
      </c>
      <c r="F1860" t="s">
        <v>3393</v>
      </c>
      <c r="G1860" t="s">
        <v>3393</v>
      </c>
      <c r="H1860" t="s">
        <v>3393</v>
      </c>
      <c r="I1860" t="s">
        <v>7383</v>
      </c>
      <c r="J1860" t="s">
        <v>3395</v>
      </c>
      <c r="K1860" t="s">
        <v>3394</v>
      </c>
      <c r="L1860" t="s">
        <v>3396</v>
      </c>
      <c r="M1860" t="s">
        <v>9820</v>
      </c>
      <c r="N1860" t="s">
        <v>9820</v>
      </c>
      <c r="O1860" t="s">
        <v>9820</v>
      </c>
      <c r="P1860" t="s">
        <v>9821</v>
      </c>
      <c r="Q1860">
        <v>1</v>
      </c>
      <c r="R1860" t="s">
        <v>5735</v>
      </c>
      <c r="S1860" t="s">
        <v>7384</v>
      </c>
      <c r="U1860" t="s">
        <v>7385</v>
      </c>
      <c r="V1860" t="s">
        <v>6250</v>
      </c>
      <c r="W1860" t="s">
        <v>6251</v>
      </c>
      <c r="X1860" t="s">
        <v>7386</v>
      </c>
      <c r="Y1860" t="s">
        <v>7387</v>
      </c>
      <c r="Z1860" t="s">
        <v>7388</v>
      </c>
      <c r="AA1860" t="s">
        <v>7389</v>
      </c>
      <c r="AB1860" t="s">
        <v>6170</v>
      </c>
      <c r="AC1860" t="s">
        <v>4345</v>
      </c>
      <c r="AE1860" t="s">
        <v>3394</v>
      </c>
      <c r="AK1860" t="s">
        <v>3394</v>
      </c>
      <c r="AL1860" t="s">
        <v>3394</v>
      </c>
      <c r="AM1860" t="s">
        <v>3394</v>
      </c>
      <c r="AN1860" t="s">
        <v>3394</v>
      </c>
      <c r="AO1860" t="s">
        <v>3394</v>
      </c>
      <c r="AP1860" t="s">
        <v>3394</v>
      </c>
      <c r="AQ1860" t="s">
        <v>3394</v>
      </c>
      <c r="AR1860" t="s">
        <v>4195</v>
      </c>
      <c r="AS1860" t="s">
        <v>3394</v>
      </c>
      <c r="AT1860" t="s">
        <v>3394</v>
      </c>
      <c r="AU1860" t="s">
        <v>3394</v>
      </c>
      <c r="AV1860" t="s">
        <v>3394</v>
      </c>
      <c r="AW1860" t="s">
        <v>3394</v>
      </c>
      <c r="AX1860" t="s">
        <v>3394</v>
      </c>
      <c r="AZ1860" t="s">
        <v>3394</v>
      </c>
    </row>
    <row r="1861" spans="1:52" x14ac:dyDescent="0.3">
      <c r="A1861" s="1" t="s">
        <v>2863</v>
      </c>
      <c r="B1861" t="s">
        <v>2864</v>
      </c>
      <c r="C1861" t="s">
        <v>220</v>
      </c>
      <c r="D1861" t="s">
        <v>59</v>
      </c>
      <c r="E1861" t="s">
        <v>2865</v>
      </c>
      <c r="F1861" t="s">
        <v>3393</v>
      </c>
      <c r="G1861" t="s">
        <v>3393</v>
      </c>
      <c r="H1861" t="s">
        <v>3393</v>
      </c>
      <c r="I1861" t="s">
        <v>7390</v>
      </c>
      <c r="J1861" t="s">
        <v>3395</v>
      </c>
      <c r="K1861" t="s">
        <v>3394</v>
      </c>
      <c r="L1861" t="s">
        <v>3396</v>
      </c>
      <c r="M1861" t="s">
        <v>9820</v>
      </c>
      <c r="N1861" t="s">
        <v>9820</v>
      </c>
      <c r="O1861" t="s">
        <v>9820</v>
      </c>
      <c r="P1861" t="s">
        <v>9821</v>
      </c>
      <c r="Q1861">
        <v>1</v>
      </c>
      <c r="R1861" t="s">
        <v>5821</v>
      </c>
      <c r="S1861" t="s">
        <v>6444</v>
      </c>
      <c r="U1861" t="s">
        <v>6289</v>
      </c>
      <c r="V1861" t="s">
        <v>6290</v>
      </c>
      <c r="W1861" t="s">
        <v>5983</v>
      </c>
      <c r="X1861" t="s">
        <v>6321</v>
      </c>
      <c r="Y1861" t="s">
        <v>6322</v>
      </c>
      <c r="Z1861" t="s">
        <v>6323</v>
      </c>
      <c r="AA1861" t="s">
        <v>6324</v>
      </c>
      <c r="AB1861" t="s">
        <v>5951</v>
      </c>
      <c r="AC1861" t="s">
        <v>4345</v>
      </c>
      <c r="AE1861" t="s">
        <v>3394</v>
      </c>
      <c r="AK1861" t="s">
        <v>3394</v>
      </c>
      <c r="AL1861" t="s">
        <v>3394</v>
      </c>
      <c r="AM1861" t="s">
        <v>3394</v>
      </c>
      <c r="AN1861" t="s">
        <v>3394</v>
      </c>
      <c r="AO1861" t="s">
        <v>3394</v>
      </c>
      <c r="AP1861" t="s">
        <v>3394</v>
      </c>
      <c r="AQ1861" t="s">
        <v>3394</v>
      </c>
      <c r="AR1861" t="s">
        <v>4195</v>
      </c>
      <c r="AS1861" t="s">
        <v>3394</v>
      </c>
      <c r="AT1861" t="s">
        <v>3394</v>
      </c>
      <c r="AU1861" t="s">
        <v>3394</v>
      </c>
      <c r="AV1861" t="s">
        <v>3394</v>
      </c>
      <c r="AW1861" t="s">
        <v>3394</v>
      </c>
      <c r="AX1861" t="s">
        <v>3394</v>
      </c>
      <c r="AZ1861" t="s">
        <v>3394</v>
      </c>
    </row>
    <row r="1862" spans="1:52" x14ac:dyDescent="0.3">
      <c r="A1862" s="1" t="s">
        <v>2869</v>
      </c>
      <c r="B1862" t="s">
        <v>2870</v>
      </c>
      <c r="C1862" t="s">
        <v>4891</v>
      </c>
      <c r="D1862" t="s">
        <v>4892</v>
      </c>
      <c r="E1862" t="s">
        <v>2871</v>
      </c>
      <c r="F1862" t="s">
        <v>3394</v>
      </c>
      <c r="G1862" t="s">
        <v>3393</v>
      </c>
      <c r="H1862" t="s">
        <v>3393</v>
      </c>
      <c r="I1862" t="s">
        <v>7391</v>
      </c>
      <c r="J1862" t="s">
        <v>3395</v>
      </c>
      <c r="K1862" t="s">
        <v>3394</v>
      </c>
      <c r="L1862" t="s">
        <v>3396</v>
      </c>
      <c r="M1862" t="s">
        <v>9820</v>
      </c>
      <c r="N1862" t="s">
        <v>9820</v>
      </c>
      <c r="O1862" t="s">
        <v>9820</v>
      </c>
      <c r="P1862" t="s">
        <v>9821</v>
      </c>
      <c r="Q1862">
        <v>1</v>
      </c>
      <c r="R1862" t="s">
        <v>3397</v>
      </c>
      <c r="S1862" t="s">
        <v>6368</v>
      </c>
      <c r="U1862" t="s">
        <v>6369</v>
      </c>
      <c r="V1862" t="s">
        <v>6370</v>
      </c>
      <c r="W1862" t="s">
        <v>6371</v>
      </c>
      <c r="X1862" t="s">
        <v>6372</v>
      </c>
      <c r="Y1862" t="s">
        <v>6373</v>
      </c>
      <c r="Z1862" t="s">
        <v>6374</v>
      </c>
      <c r="AA1862" t="s">
        <v>6375</v>
      </c>
      <c r="AB1862" t="s">
        <v>5992</v>
      </c>
      <c r="AC1862" t="s">
        <v>4345</v>
      </c>
      <c r="AE1862" t="s">
        <v>3394</v>
      </c>
      <c r="AK1862" t="s">
        <v>3394</v>
      </c>
      <c r="AM1862" t="s">
        <v>3394</v>
      </c>
      <c r="AN1862" t="s">
        <v>3394</v>
      </c>
      <c r="AO1862" t="s">
        <v>3394</v>
      </c>
      <c r="AP1862" t="s">
        <v>3394</v>
      </c>
      <c r="AQ1862" t="s">
        <v>3394</v>
      </c>
      <c r="AR1862" t="s">
        <v>3394</v>
      </c>
      <c r="AS1862" t="s">
        <v>3394</v>
      </c>
      <c r="AT1862" t="s">
        <v>3394</v>
      </c>
      <c r="AU1862" t="s">
        <v>3394</v>
      </c>
      <c r="AV1862" t="s">
        <v>3394</v>
      </c>
      <c r="AW1862" t="s">
        <v>3394</v>
      </c>
      <c r="AX1862" t="s">
        <v>3394</v>
      </c>
      <c r="AZ1862" t="s">
        <v>3394</v>
      </c>
    </row>
    <row r="1863" spans="1:52" x14ac:dyDescent="0.3">
      <c r="A1863" s="1" t="s">
        <v>2883</v>
      </c>
      <c r="B1863" t="s">
        <v>2884</v>
      </c>
      <c r="C1863" t="s">
        <v>298</v>
      </c>
      <c r="D1863" t="s">
        <v>6246</v>
      </c>
      <c r="E1863" t="s">
        <v>2885</v>
      </c>
      <c r="F1863" t="s">
        <v>3393</v>
      </c>
      <c r="G1863" t="s">
        <v>3393</v>
      </c>
      <c r="H1863" t="s">
        <v>3393</v>
      </c>
      <c r="I1863" t="s">
        <v>7392</v>
      </c>
      <c r="J1863" t="s">
        <v>3395</v>
      </c>
      <c r="K1863" t="s">
        <v>3394</v>
      </c>
      <c r="L1863" t="s">
        <v>3396</v>
      </c>
      <c r="M1863" t="s">
        <v>9820</v>
      </c>
      <c r="N1863" t="s">
        <v>9820</v>
      </c>
      <c r="O1863" t="s">
        <v>9820</v>
      </c>
      <c r="P1863" t="s">
        <v>9821</v>
      </c>
      <c r="Q1863">
        <v>1</v>
      </c>
      <c r="R1863" t="s">
        <v>5682</v>
      </c>
      <c r="S1863" t="s">
        <v>6248</v>
      </c>
      <c r="U1863" t="s">
        <v>6249</v>
      </c>
      <c r="V1863" t="s">
        <v>6250</v>
      </c>
      <c r="W1863" t="s">
        <v>6251</v>
      </c>
      <c r="X1863" t="s">
        <v>6070</v>
      </c>
      <c r="Y1863" t="s">
        <v>6252</v>
      </c>
      <c r="Z1863" t="s">
        <v>6253</v>
      </c>
      <c r="AA1863" t="s">
        <v>6254</v>
      </c>
      <c r="AB1863" t="s">
        <v>6170</v>
      </c>
      <c r="AC1863" t="s">
        <v>4345</v>
      </c>
      <c r="AE1863" t="s">
        <v>3394</v>
      </c>
      <c r="AJ1863" t="s">
        <v>4484</v>
      </c>
      <c r="AK1863" t="s">
        <v>3394</v>
      </c>
      <c r="AM1863" t="s">
        <v>3394</v>
      </c>
      <c r="AN1863" t="s">
        <v>3394</v>
      </c>
      <c r="AO1863" t="s">
        <v>3394</v>
      </c>
      <c r="AP1863" t="s">
        <v>3394</v>
      </c>
      <c r="AQ1863" t="s">
        <v>3394</v>
      </c>
      <c r="AR1863" t="s">
        <v>3394</v>
      </c>
      <c r="AS1863" t="s">
        <v>3394</v>
      </c>
      <c r="AT1863" t="s">
        <v>3394</v>
      </c>
      <c r="AU1863" t="s">
        <v>3394</v>
      </c>
      <c r="AV1863" t="s">
        <v>3394</v>
      </c>
      <c r="AW1863" t="s">
        <v>3394</v>
      </c>
      <c r="AX1863" t="s">
        <v>3394</v>
      </c>
      <c r="AZ1863" t="s">
        <v>3394</v>
      </c>
    </row>
    <row r="1864" spans="1:52" x14ac:dyDescent="0.3">
      <c r="A1864" s="1" t="s">
        <v>2898</v>
      </c>
      <c r="B1864" t="s">
        <v>2899</v>
      </c>
      <c r="C1864" t="s">
        <v>4891</v>
      </c>
      <c r="D1864" t="s">
        <v>4892</v>
      </c>
      <c r="E1864" t="s">
        <v>2900</v>
      </c>
      <c r="F1864" t="s">
        <v>3394</v>
      </c>
      <c r="G1864" t="s">
        <v>3394</v>
      </c>
      <c r="H1864" t="s">
        <v>3393</v>
      </c>
      <c r="I1864" t="s">
        <v>7140</v>
      </c>
      <c r="J1864" t="s">
        <v>3395</v>
      </c>
      <c r="K1864" t="s">
        <v>3394</v>
      </c>
      <c r="L1864" t="s">
        <v>3396</v>
      </c>
      <c r="M1864" t="s">
        <v>9820</v>
      </c>
      <c r="N1864" t="s">
        <v>9820</v>
      </c>
      <c r="O1864" t="s">
        <v>9820</v>
      </c>
      <c r="P1864" t="s">
        <v>9821</v>
      </c>
      <c r="Q1864">
        <v>1</v>
      </c>
      <c r="R1864" t="s">
        <v>3397</v>
      </c>
      <c r="S1864" t="s">
        <v>7393</v>
      </c>
      <c r="U1864" t="s">
        <v>7394</v>
      </c>
      <c r="V1864" t="s">
        <v>7395</v>
      </c>
      <c r="W1864" t="s">
        <v>7396</v>
      </c>
      <c r="X1864" t="s">
        <v>7397</v>
      </c>
      <c r="Y1864" t="s">
        <v>7398</v>
      </c>
      <c r="Z1864" t="s">
        <v>7399</v>
      </c>
      <c r="AA1864" t="s">
        <v>7400</v>
      </c>
      <c r="AB1864" t="s">
        <v>6203</v>
      </c>
      <c r="AC1864" t="s">
        <v>4345</v>
      </c>
      <c r="AE1864" t="s">
        <v>3394</v>
      </c>
      <c r="AK1864" t="s">
        <v>3394</v>
      </c>
      <c r="AM1864" t="s">
        <v>3394</v>
      </c>
      <c r="AN1864" t="s">
        <v>3394</v>
      </c>
      <c r="AO1864" t="s">
        <v>3394</v>
      </c>
      <c r="AP1864" t="s">
        <v>3394</v>
      </c>
      <c r="AQ1864" t="s">
        <v>3394</v>
      </c>
      <c r="AR1864" t="s">
        <v>3394</v>
      </c>
      <c r="AS1864" t="s">
        <v>3394</v>
      </c>
      <c r="AT1864" t="s">
        <v>3394</v>
      </c>
      <c r="AU1864" t="s">
        <v>3394</v>
      </c>
      <c r="AV1864" t="s">
        <v>3394</v>
      </c>
      <c r="AW1864" t="s">
        <v>3394</v>
      </c>
      <c r="AX1864" t="s">
        <v>3394</v>
      </c>
      <c r="AZ1864" t="s">
        <v>3394</v>
      </c>
    </row>
    <row r="1865" spans="1:52" x14ac:dyDescent="0.3">
      <c r="A1865" s="1" t="s">
        <v>2910</v>
      </c>
      <c r="B1865" t="s">
        <v>2911</v>
      </c>
      <c r="C1865" t="s">
        <v>4987</v>
      </c>
      <c r="D1865" t="s">
        <v>4988</v>
      </c>
      <c r="E1865" t="s">
        <v>2912</v>
      </c>
      <c r="F1865" t="s">
        <v>3394</v>
      </c>
      <c r="G1865" t="s">
        <v>3394</v>
      </c>
      <c r="H1865" t="s">
        <v>3393</v>
      </c>
      <c r="I1865" t="s">
        <v>7401</v>
      </c>
      <c r="J1865" t="s">
        <v>3395</v>
      </c>
      <c r="K1865" t="s">
        <v>3394</v>
      </c>
      <c r="L1865" t="s">
        <v>3396</v>
      </c>
      <c r="M1865" t="s">
        <v>9820</v>
      </c>
      <c r="N1865" t="s">
        <v>9820</v>
      </c>
      <c r="O1865" t="s">
        <v>9820</v>
      </c>
      <c r="P1865" t="s">
        <v>9821</v>
      </c>
      <c r="Q1865">
        <v>1</v>
      </c>
      <c r="R1865" t="s">
        <v>5633</v>
      </c>
      <c r="S1865" t="s">
        <v>7402</v>
      </c>
      <c r="U1865" t="s">
        <v>7403</v>
      </c>
      <c r="V1865" t="s">
        <v>7404</v>
      </c>
      <c r="W1865" t="s">
        <v>7405</v>
      </c>
      <c r="X1865" t="s">
        <v>6384</v>
      </c>
      <c r="Y1865" t="s">
        <v>6383</v>
      </c>
      <c r="Z1865" t="s">
        <v>7406</v>
      </c>
      <c r="AA1865" t="s">
        <v>6382</v>
      </c>
      <c r="AB1865" t="s">
        <v>7407</v>
      </c>
      <c r="AC1865" t="s">
        <v>4345</v>
      </c>
      <c r="AE1865" t="s">
        <v>3394</v>
      </c>
      <c r="AK1865" t="s">
        <v>3394</v>
      </c>
      <c r="AM1865" t="s">
        <v>3394</v>
      </c>
      <c r="AN1865" t="s">
        <v>3394</v>
      </c>
      <c r="AO1865" t="s">
        <v>3394</v>
      </c>
      <c r="AP1865" t="s">
        <v>3394</v>
      </c>
      <c r="AQ1865" t="s">
        <v>3394</v>
      </c>
      <c r="AR1865" t="s">
        <v>3394</v>
      </c>
      <c r="AS1865" t="s">
        <v>3394</v>
      </c>
      <c r="AT1865" t="s">
        <v>3394</v>
      </c>
      <c r="AU1865" t="s">
        <v>3394</v>
      </c>
      <c r="AV1865" t="s">
        <v>3394</v>
      </c>
      <c r="AW1865" t="s">
        <v>3394</v>
      </c>
      <c r="AX1865" t="s">
        <v>3394</v>
      </c>
      <c r="AZ1865" t="s">
        <v>3394</v>
      </c>
    </row>
    <row r="1866" spans="1:52" x14ac:dyDescent="0.3">
      <c r="A1866" s="1" t="s">
        <v>2913</v>
      </c>
      <c r="B1866" t="s">
        <v>2914</v>
      </c>
      <c r="C1866" t="s">
        <v>370</v>
      </c>
      <c r="D1866" t="s">
        <v>5901</v>
      </c>
      <c r="E1866" t="s">
        <v>2915</v>
      </c>
      <c r="F1866" t="s">
        <v>3393</v>
      </c>
      <c r="G1866" t="s">
        <v>3394</v>
      </c>
      <c r="H1866" t="s">
        <v>3393</v>
      </c>
      <c r="I1866" t="s">
        <v>7408</v>
      </c>
      <c r="J1866" t="s">
        <v>3395</v>
      </c>
      <c r="K1866" t="s">
        <v>3394</v>
      </c>
      <c r="L1866" t="s">
        <v>3396</v>
      </c>
      <c r="M1866" t="s">
        <v>64</v>
      </c>
      <c r="N1866" t="s">
        <v>5901</v>
      </c>
      <c r="O1866" t="s">
        <v>9820</v>
      </c>
      <c r="P1866" t="s">
        <v>9821</v>
      </c>
      <c r="Q1866">
        <v>1</v>
      </c>
      <c r="R1866" t="s">
        <v>5682</v>
      </c>
      <c r="S1866" t="s">
        <v>7409</v>
      </c>
      <c r="U1866" t="s">
        <v>7410</v>
      </c>
      <c r="V1866" t="s">
        <v>7411</v>
      </c>
      <c r="W1866" t="s">
        <v>6761</v>
      </c>
      <c r="X1866" t="s">
        <v>6084</v>
      </c>
      <c r="Y1866" t="s">
        <v>7412</v>
      </c>
      <c r="Z1866" t="s">
        <v>7412</v>
      </c>
      <c r="AA1866" t="s">
        <v>6084</v>
      </c>
      <c r="AB1866" t="s">
        <v>6180</v>
      </c>
      <c r="AC1866" t="s">
        <v>4345</v>
      </c>
      <c r="AE1866" t="s">
        <v>3394</v>
      </c>
      <c r="AK1866" t="s">
        <v>3394</v>
      </c>
      <c r="AM1866" t="s">
        <v>3394</v>
      </c>
      <c r="AN1866" t="s">
        <v>3394</v>
      </c>
      <c r="AO1866" t="s">
        <v>3394</v>
      </c>
      <c r="AP1866" t="s">
        <v>3394</v>
      </c>
      <c r="AQ1866" t="s">
        <v>3394</v>
      </c>
      <c r="AR1866" t="s">
        <v>3394</v>
      </c>
      <c r="AS1866" t="s">
        <v>3394</v>
      </c>
      <c r="AT1866" t="s">
        <v>3394</v>
      </c>
      <c r="AU1866" t="s">
        <v>3394</v>
      </c>
      <c r="AV1866" t="s">
        <v>3394</v>
      </c>
      <c r="AW1866" t="s">
        <v>3394</v>
      </c>
      <c r="AX1866" t="s">
        <v>3394</v>
      </c>
      <c r="AZ1866" t="s">
        <v>3394</v>
      </c>
    </row>
    <row r="1867" spans="1:52" x14ac:dyDescent="0.3">
      <c r="A1867" s="1" t="s">
        <v>2922</v>
      </c>
      <c r="B1867" t="s">
        <v>2923</v>
      </c>
      <c r="C1867" t="s">
        <v>370</v>
      </c>
      <c r="D1867" t="s">
        <v>5901</v>
      </c>
      <c r="E1867" t="s">
        <v>2924</v>
      </c>
      <c r="F1867" t="s">
        <v>3393</v>
      </c>
      <c r="G1867" t="s">
        <v>3394</v>
      </c>
      <c r="H1867" t="s">
        <v>3393</v>
      </c>
      <c r="I1867" t="s">
        <v>7413</v>
      </c>
      <c r="J1867" t="s">
        <v>3395</v>
      </c>
      <c r="K1867" t="s">
        <v>3394</v>
      </c>
      <c r="L1867" t="s">
        <v>3396</v>
      </c>
      <c r="M1867" t="s">
        <v>9820</v>
      </c>
      <c r="N1867" t="s">
        <v>9820</v>
      </c>
      <c r="O1867" t="s">
        <v>9820</v>
      </c>
      <c r="P1867" t="s">
        <v>9821</v>
      </c>
      <c r="Q1867">
        <v>1</v>
      </c>
      <c r="R1867" t="s">
        <v>5682</v>
      </c>
      <c r="S1867" t="s">
        <v>7414</v>
      </c>
      <c r="U1867" t="s">
        <v>7415</v>
      </c>
      <c r="V1867" t="s">
        <v>7416</v>
      </c>
      <c r="W1867" t="s">
        <v>7289</v>
      </c>
      <c r="X1867" t="s">
        <v>6203</v>
      </c>
      <c r="Y1867" t="s">
        <v>6391</v>
      </c>
      <c r="Z1867" t="s">
        <v>6251</v>
      </c>
      <c r="AA1867" t="s">
        <v>6084</v>
      </c>
      <c r="AB1867" t="s">
        <v>6180</v>
      </c>
      <c r="AC1867" t="s">
        <v>4345</v>
      </c>
      <c r="AE1867" t="s">
        <v>3394</v>
      </c>
      <c r="AK1867" t="s">
        <v>3394</v>
      </c>
      <c r="AL1867" t="s">
        <v>3394</v>
      </c>
      <c r="AM1867" t="s">
        <v>3394</v>
      </c>
      <c r="AN1867" t="s">
        <v>3394</v>
      </c>
      <c r="AO1867" t="s">
        <v>3394</v>
      </c>
      <c r="AP1867" t="s">
        <v>3394</v>
      </c>
      <c r="AQ1867" t="s">
        <v>3394</v>
      </c>
      <c r="AR1867" t="s">
        <v>3394</v>
      </c>
      <c r="AS1867" t="s">
        <v>3394</v>
      </c>
      <c r="AT1867" t="s">
        <v>3394</v>
      </c>
      <c r="AU1867" t="s">
        <v>3394</v>
      </c>
      <c r="AV1867" t="s">
        <v>3394</v>
      </c>
      <c r="AW1867" t="s">
        <v>3394</v>
      </c>
      <c r="AX1867" t="s">
        <v>3394</v>
      </c>
      <c r="AZ1867" t="s">
        <v>3394</v>
      </c>
    </row>
    <row r="1868" spans="1:52" x14ac:dyDescent="0.3">
      <c r="A1868" s="1" t="s">
        <v>2931</v>
      </c>
      <c r="B1868" t="s">
        <v>2932</v>
      </c>
      <c r="C1868" t="s">
        <v>310</v>
      </c>
      <c r="D1868" t="s">
        <v>4636</v>
      </c>
      <c r="E1868" t="s">
        <v>2933</v>
      </c>
      <c r="F1868" t="s">
        <v>3394</v>
      </c>
      <c r="G1868" t="s">
        <v>3393</v>
      </c>
      <c r="H1868" t="s">
        <v>3393</v>
      </c>
      <c r="I1868" t="s">
        <v>7417</v>
      </c>
      <c r="J1868" t="s">
        <v>3395</v>
      </c>
      <c r="K1868" t="s">
        <v>3394</v>
      </c>
      <c r="L1868" t="s">
        <v>3396</v>
      </c>
      <c r="M1868" t="s">
        <v>9820</v>
      </c>
      <c r="N1868" t="s">
        <v>9820</v>
      </c>
      <c r="O1868" t="s">
        <v>9820</v>
      </c>
      <c r="P1868" t="s">
        <v>9821</v>
      </c>
      <c r="Q1868">
        <v>1</v>
      </c>
      <c r="R1868" t="s">
        <v>6860</v>
      </c>
      <c r="S1868" t="s">
        <v>7418</v>
      </c>
      <c r="U1868" t="s">
        <v>7419</v>
      </c>
      <c r="V1868" t="s">
        <v>7420</v>
      </c>
      <c r="W1868" t="s">
        <v>6148</v>
      </c>
      <c r="X1868" t="s">
        <v>6307</v>
      </c>
      <c r="Y1868" t="s">
        <v>7421</v>
      </c>
      <c r="Z1868" t="s">
        <v>7422</v>
      </c>
      <c r="AA1868" t="s">
        <v>7423</v>
      </c>
      <c r="AB1868" t="s">
        <v>7424</v>
      </c>
      <c r="AC1868" t="s">
        <v>4345</v>
      </c>
      <c r="AE1868" t="s">
        <v>3394</v>
      </c>
      <c r="AK1868" t="s">
        <v>3394</v>
      </c>
      <c r="AM1868" t="s">
        <v>3394</v>
      </c>
      <c r="AN1868" t="s">
        <v>3394</v>
      </c>
      <c r="AO1868" t="s">
        <v>3394</v>
      </c>
      <c r="AP1868" t="s">
        <v>3394</v>
      </c>
      <c r="AQ1868" t="s">
        <v>3394</v>
      </c>
      <c r="AR1868" t="s">
        <v>3394</v>
      </c>
      <c r="AS1868" t="s">
        <v>3394</v>
      </c>
      <c r="AT1868" t="s">
        <v>3394</v>
      </c>
      <c r="AU1868" t="s">
        <v>3394</v>
      </c>
      <c r="AV1868" t="s">
        <v>3394</v>
      </c>
      <c r="AW1868" t="s">
        <v>3394</v>
      </c>
      <c r="AX1868" t="s">
        <v>3394</v>
      </c>
      <c r="AZ1868" t="s">
        <v>3394</v>
      </c>
    </row>
    <row r="1869" spans="1:52" x14ac:dyDescent="0.3">
      <c r="A1869" s="1" t="s">
        <v>2934</v>
      </c>
      <c r="B1869" t="s">
        <v>2935</v>
      </c>
      <c r="C1869" t="s">
        <v>4983</v>
      </c>
      <c r="D1869" t="s">
        <v>62</v>
      </c>
      <c r="E1869" t="s">
        <v>2936</v>
      </c>
      <c r="F1869" t="s">
        <v>3394</v>
      </c>
      <c r="G1869" t="s">
        <v>3394</v>
      </c>
      <c r="H1869" t="s">
        <v>3393</v>
      </c>
      <c r="I1869" t="s">
        <v>7425</v>
      </c>
      <c r="J1869" t="s">
        <v>3395</v>
      </c>
      <c r="K1869" t="s">
        <v>3394</v>
      </c>
      <c r="L1869" t="s">
        <v>3396</v>
      </c>
      <c r="M1869" t="s">
        <v>9820</v>
      </c>
      <c r="N1869" t="s">
        <v>9820</v>
      </c>
      <c r="O1869" t="s">
        <v>9820</v>
      </c>
      <c r="P1869" t="s">
        <v>9821</v>
      </c>
      <c r="Q1869">
        <v>1</v>
      </c>
      <c r="R1869" t="s">
        <v>5821</v>
      </c>
      <c r="S1869" t="s">
        <v>7426</v>
      </c>
      <c r="U1869" t="s">
        <v>7101</v>
      </c>
      <c r="V1869" t="s">
        <v>6199</v>
      </c>
      <c r="W1869" t="s">
        <v>6178</v>
      </c>
      <c r="X1869" t="s">
        <v>7056</v>
      </c>
      <c r="Y1869" t="s">
        <v>6159</v>
      </c>
      <c r="Z1869" t="s">
        <v>6237</v>
      </c>
      <c r="AA1869" t="s">
        <v>7057</v>
      </c>
      <c r="AB1869" t="s">
        <v>6472</v>
      </c>
      <c r="AC1869" t="s">
        <v>4345</v>
      </c>
      <c r="AE1869" t="s">
        <v>3394</v>
      </c>
      <c r="AJ1869" t="s">
        <v>4484</v>
      </c>
      <c r="AK1869" t="s">
        <v>3394</v>
      </c>
      <c r="AM1869" t="s">
        <v>3394</v>
      </c>
      <c r="AN1869" t="s">
        <v>3394</v>
      </c>
      <c r="AO1869" t="s">
        <v>3394</v>
      </c>
      <c r="AP1869" t="s">
        <v>3394</v>
      </c>
      <c r="AQ1869" t="s">
        <v>3394</v>
      </c>
      <c r="AR1869" t="s">
        <v>3394</v>
      </c>
      <c r="AS1869" t="s">
        <v>3394</v>
      </c>
      <c r="AT1869" t="s">
        <v>3394</v>
      </c>
      <c r="AU1869" t="s">
        <v>3394</v>
      </c>
      <c r="AV1869" t="s">
        <v>3394</v>
      </c>
      <c r="AW1869" t="s">
        <v>3394</v>
      </c>
      <c r="AX1869" t="s">
        <v>3394</v>
      </c>
      <c r="AZ1869" t="s">
        <v>3394</v>
      </c>
    </row>
    <row r="1870" spans="1:52" x14ac:dyDescent="0.3">
      <c r="A1870" s="1" t="s">
        <v>2964</v>
      </c>
      <c r="B1870" t="s">
        <v>2965</v>
      </c>
      <c r="C1870" t="s">
        <v>310</v>
      </c>
      <c r="D1870" t="s">
        <v>4636</v>
      </c>
      <c r="E1870" t="s">
        <v>2966</v>
      </c>
      <c r="F1870" t="s">
        <v>3394</v>
      </c>
      <c r="G1870" t="s">
        <v>3393</v>
      </c>
      <c r="H1870" t="s">
        <v>3393</v>
      </c>
      <c r="I1870" t="s">
        <v>7427</v>
      </c>
      <c r="J1870" t="s">
        <v>3395</v>
      </c>
      <c r="K1870" t="s">
        <v>3394</v>
      </c>
      <c r="L1870" t="s">
        <v>3396</v>
      </c>
      <c r="M1870" t="s">
        <v>9820</v>
      </c>
      <c r="N1870" t="s">
        <v>9820</v>
      </c>
      <c r="O1870" t="s">
        <v>9820</v>
      </c>
      <c r="P1870" t="s">
        <v>9821</v>
      </c>
      <c r="Q1870">
        <v>1</v>
      </c>
      <c r="R1870" t="s">
        <v>5821</v>
      </c>
      <c r="S1870" t="s">
        <v>7428</v>
      </c>
      <c r="U1870" t="s">
        <v>7429</v>
      </c>
      <c r="V1870" t="s">
        <v>7430</v>
      </c>
      <c r="W1870" t="s">
        <v>7431</v>
      </c>
      <c r="X1870" t="s">
        <v>7432</v>
      </c>
      <c r="Y1870" t="s">
        <v>6228</v>
      </c>
      <c r="Z1870" t="s">
        <v>7433</v>
      </c>
      <c r="AA1870" t="s">
        <v>7434</v>
      </c>
      <c r="AB1870" t="s">
        <v>6084</v>
      </c>
      <c r="AC1870" t="s">
        <v>4345</v>
      </c>
      <c r="AE1870" t="s">
        <v>3394</v>
      </c>
      <c r="AK1870" t="s">
        <v>3394</v>
      </c>
      <c r="AM1870" t="s">
        <v>3394</v>
      </c>
      <c r="AN1870" t="s">
        <v>3394</v>
      </c>
      <c r="AO1870" t="s">
        <v>3394</v>
      </c>
      <c r="AP1870" t="s">
        <v>3394</v>
      </c>
      <c r="AQ1870" t="s">
        <v>3394</v>
      </c>
      <c r="AR1870" t="s">
        <v>3394</v>
      </c>
      <c r="AS1870" t="s">
        <v>3394</v>
      </c>
      <c r="AT1870" t="s">
        <v>3394</v>
      </c>
      <c r="AU1870" t="s">
        <v>3394</v>
      </c>
      <c r="AV1870" t="s">
        <v>3394</v>
      </c>
      <c r="AW1870" t="s">
        <v>3394</v>
      </c>
      <c r="AX1870" t="s">
        <v>3394</v>
      </c>
      <c r="AZ1870" t="s">
        <v>3394</v>
      </c>
    </row>
    <row r="1871" spans="1:52" x14ac:dyDescent="0.3">
      <c r="A1871" s="1" t="s">
        <v>2973</v>
      </c>
      <c r="B1871" t="s">
        <v>2974</v>
      </c>
      <c r="C1871" t="s">
        <v>4828</v>
      </c>
      <c r="D1871" t="s">
        <v>4829</v>
      </c>
      <c r="E1871" t="s">
        <v>2975</v>
      </c>
      <c r="F1871" t="s">
        <v>3394</v>
      </c>
      <c r="G1871" t="s">
        <v>3393</v>
      </c>
      <c r="H1871" t="s">
        <v>3393</v>
      </c>
      <c r="I1871" t="s">
        <v>7435</v>
      </c>
      <c r="J1871" t="s">
        <v>3395</v>
      </c>
      <c r="K1871" t="s">
        <v>3394</v>
      </c>
      <c r="L1871" t="s">
        <v>3396</v>
      </c>
      <c r="M1871" t="s">
        <v>9820</v>
      </c>
      <c r="N1871" t="s">
        <v>9820</v>
      </c>
      <c r="O1871" t="s">
        <v>9820</v>
      </c>
      <c r="P1871" t="s">
        <v>9821</v>
      </c>
      <c r="Q1871">
        <v>1</v>
      </c>
      <c r="R1871" t="s">
        <v>5614</v>
      </c>
      <c r="S1871" t="s">
        <v>7436</v>
      </c>
      <c r="U1871" t="s">
        <v>7437</v>
      </c>
      <c r="V1871" t="s">
        <v>7438</v>
      </c>
      <c r="W1871" t="s">
        <v>6200</v>
      </c>
      <c r="X1871" t="s">
        <v>7439</v>
      </c>
      <c r="Y1871" t="s">
        <v>7440</v>
      </c>
      <c r="Z1871" t="s">
        <v>7441</v>
      </c>
      <c r="AA1871" t="s">
        <v>7442</v>
      </c>
      <c r="AB1871" t="s">
        <v>6345</v>
      </c>
      <c r="AC1871" t="s">
        <v>4345</v>
      </c>
      <c r="AE1871" t="s">
        <v>3394</v>
      </c>
      <c r="AK1871" t="s">
        <v>3394</v>
      </c>
      <c r="AM1871" t="s">
        <v>3394</v>
      </c>
      <c r="AN1871" t="s">
        <v>3394</v>
      </c>
      <c r="AO1871" t="s">
        <v>3394</v>
      </c>
      <c r="AP1871" t="s">
        <v>3394</v>
      </c>
      <c r="AQ1871" t="s">
        <v>3394</v>
      </c>
      <c r="AR1871" t="s">
        <v>3394</v>
      </c>
      <c r="AS1871" t="s">
        <v>3394</v>
      </c>
      <c r="AT1871" t="s">
        <v>3394</v>
      </c>
      <c r="AU1871" t="s">
        <v>3394</v>
      </c>
      <c r="AV1871" t="s">
        <v>3394</v>
      </c>
      <c r="AW1871" t="s">
        <v>3394</v>
      </c>
      <c r="AX1871" t="s">
        <v>3394</v>
      </c>
      <c r="AZ1871" t="s">
        <v>3394</v>
      </c>
    </row>
    <row r="1872" spans="1:52" x14ac:dyDescent="0.3">
      <c r="A1872" s="1" t="s">
        <v>2982</v>
      </c>
      <c r="B1872" t="s">
        <v>2983</v>
      </c>
      <c r="C1872" t="s">
        <v>5924</v>
      </c>
      <c r="D1872" t="s">
        <v>5734</v>
      </c>
      <c r="E1872" t="s">
        <v>2984</v>
      </c>
      <c r="F1872" t="s">
        <v>3393</v>
      </c>
      <c r="G1872" t="s">
        <v>3393</v>
      </c>
      <c r="H1872" t="s">
        <v>3393</v>
      </c>
      <c r="I1872" t="s">
        <v>7443</v>
      </c>
      <c r="J1872" t="s">
        <v>3395</v>
      </c>
      <c r="K1872" t="s">
        <v>3394</v>
      </c>
      <c r="L1872" t="s">
        <v>3396</v>
      </c>
      <c r="M1872" t="s">
        <v>9820</v>
      </c>
      <c r="N1872" t="s">
        <v>9820</v>
      </c>
      <c r="O1872" t="s">
        <v>9820</v>
      </c>
      <c r="P1872" t="s">
        <v>9821</v>
      </c>
      <c r="Q1872">
        <v>1</v>
      </c>
      <c r="R1872" t="s">
        <v>5671</v>
      </c>
      <c r="S1872" t="s">
        <v>7444</v>
      </c>
      <c r="AC1872" t="s">
        <v>4345</v>
      </c>
      <c r="AE1872" t="s">
        <v>3394</v>
      </c>
      <c r="AK1872" t="s">
        <v>3394</v>
      </c>
      <c r="AM1872" t="s">
        <v>3394</v>
      </c>
      <c r="AN1872" t="s">
        <v>3394</v>
      </c>
      <c r="AO1872" t="s">
        <v>3394</v>
      </c>
      <c r="AP1872" t="s">
        <v>3394</v>
      </c>
      <c r="AQ1872" t="s">
        <v>3394</v>
      </c>
      <c r="AR1872" t="s">
        <v>3394</v>
      </c>
      <c r="AS1872" t="s">
        <v>3394</v>
      </c>
      <c r="AT1872" t="s">
        <v>3394</v>
      </c>
      <c r="AU1872" t="s">
        <v>3394</v>
      </c>
      <c r="AV1872" t="s">
        <v>3394</v>
      </c>
      <c r="AW1872" t="s">
        <v>3394</v>
      </c>
      <c r="AX1872" t="s">
        <v>3394</v>
      </c>
      <c r="AZ1872" t="s">
        <v>3394</v>
      </c>
    </row>
    <row r="1873" spans="1:52" x14ac:dyDescent="0.3">
      <c r="A1873" s="1" t="s">
        <v>2991</v>
      </c>
      <c r="B1873" t="s">
        <v>2992</v>
      </c>
      <c r="C1873" t="s">
        <v>220</v>
      </c>
      <c r="D1873" t="s">
        <v>59</v>
      </c>
      <c r="E1873" t="s">
        <v>2993</v>
      </c>
      <c r="F1873" t="s">
        <v>3393</v>
      </c>
      <c r="G1873" t="s">
        <v>3394</v>
      </c>
      <c r="H1873" t="s">
        <v>3393</v>
      </c>
      <c r="I1873" t="s">
        <v>7445</v>
      </c>
      <c r="J1873" t="s">
        <v>3395</v>
      </c>
      <c r="K1873" t="s">
        <v>3394</v>
      </c>
      <c r="L1873" t="s">
        <v>3396</v>
      </c>
      <c r="M1873" t="s">
        <v>9820</v>
      </c>
      <c r="N1873" t="s">
        <v>9820</v>
      </c>
      <c r="O1873" t="s">
        <v>9820</v>
      </c>
      <c r="P1873" t="s">
        <v>9821</v>
      </c>
      <c r="Q1873">
        <v>1</v>
      </c>
      <c r="R1873" t="s">
        <v>5633</v>
      </c>
      <c r="S1873" t="s">
        <v>7283</v>
      </c>
      <c r="U1873" t="s">
        <v>7284</v>
      </c>
      <c r="V1873" t="s">
        <v>7285</v>
      </c>
      <c r="W1873" t="s">
        <v>7286</v>
      </c>
      <c r="X1873" t="s">
        <v>7287</v>
      </c>
      <c r="Y1873" t="s">
        <v>7288</v>
      </c>
      <c r="Z1873" t="s">
        <v>7288</v>
      </c>
      <c r="AA1873" t="s">
        <v>7289</v>
      </c>
      <c r="AB1873" t="s">
        <v>5951</v>
      </c>
      <c r="AC1873" t="s">
        <v>4345</v>
      </c>
      <c r="AE1873" t="s">
        <v>3394</v>
      </c>
      <c r="AK1873" t="s">
        <v>3394</v>
      </c>
      <c r="AL1873" t="s">
        <v>3394</v>
      </c>
      <c r="AM1873" t="s">
        <v>3394</v>
      </c>
      <c r="AN1873" t="s">
        <v>3394</v>
      </c>
      <c r="AO1873" t="s">
        <v>3394</v>
      </c>
      <c r="AP1873" t="s">
        <v>3394</v>
      </c>
      <c r="AQ1873" t="s">
        <v>3394</v>
      </c>
      <c r="AR1873" t="s">
        <v>4195</v>
      </c>
      <c r="AS1873" t="s">
        <v>3394</v>
      </c>
      <c r="AT1873" t="s">
        <v>3394</v>
      </c>
      <c r="AU1873" t="s">
        <v>3394</v>
      </c>
      <c r="AV1873" t="s">
        <v>3394</v>
      </c>
      <c r="AW1873" t="s">
        <v>3394</v>
      </c>
      <c r="AX1873" t="s">
        <v>3394</v>
      </c>
      <c r="AZ1873" t="s">
        <v>3394</v>
      </c>
    </row>
    <row r="1874" spans="1:52" x14ac:dyDescent="0.3">
      <c r="A1874" s="1" t="s">
        <v>2997</v>
      </c>
      <c r="B1874" t="s">
        <v>2998</v>
      </c>
      <c r="C1874" t="s">
        <v>220</v>
      </c>
      <c r="D1874" t="s">
        <v>59</v>
      </c>
      <c r="E1874" t="s">
        <v>2999</v>
      </c>
      <c r="F1874" t="s">
        <v>3393</v>
      </c>
      <c r="G1874" t="s">
        <v>3393</v>
      </c>
      <c r="H1874" t="s">
        <v>3393</v>
      </c>
      <c r="I1874" t="s">
        <v>7446</v>
      </c>
      <c r="J1874" t="s">
        <v>3395</v>
      </c>
      <c r="K1874" t="s">
        <v>3394</v>
      </c>
      <c r="L1874" t="s">
        <v>3396</v>
      </c>
      <c r="M1874" t="s">
        <v>9820</v>
      </c>
      <c r="N1874" t="s">
        <v>9820</v>
      </c>
      <c r="O1874" t="s">
        <v>9820</v>
      </c>
      <c r="P1874" t="s">
        <v>9821</v>
      </c>
      <c r="Q1874">
        <v>1</v>
      </c>
      <c r="R1874" t="s">
        <v>5821</v>
      </c>
      <c r="S1874" t="s">
        <v>7173</v>
      </c>
      <c r="U1874" t="s">
        <v>7174</v>
      </c>
      <c r="V1874" t="s">
        <v>7175</v>
      </c>
      <c r="W1874" t="s">
        <v>7176</v>
      </c>
      <c r="X1874" t="s">
        <v>7177</v>
      </c>
      <c r="Y1874" t="s">
        <v>7178</v>
      </c>
      <c r="Z1874" t="s">
        <v>6844</v>
      </c>
      <c r="AA1874" t="s">
        <v>7179</v>
      </c>
      <c r="AB1874" t="s">
        <v>6527</v>
      </c>
      <c r="AC1874" t="s">
        <v>4345</v>
      </c>
      <c r="AE1874" t="s">
        <v>3394</v>
      </c>
      <c r="AK1874" t="s">
        <v>3394</v>
      </c>
      <c r="AL1874" t="s">
        <v>3394</v>
      </c>
      <c r="AM1874" t="s">
        <v>3394</v>
      </c>
      <c r="AN1874" t="s">
        <v>3394</v>
      </c>
      <c r="AO1874" t="s">
        <v>3394</v>
      </c>
      <c r="AP1874" t="s">
        <v>3394</v>
      </c>
      <c r="AQ1874" t="s">
        <v>3394</v>
      </c>
      <c r="AR1874" t="s">
        <v>4195</v>
      </c>
      <c r="AS1874" t="s">
        <v>3394</v>
      </c>
      <c r="AT1874" t="s">
        <v>3394</v>
      </c>
      <c r="AU1874" t="s">
        <v>3394</v>
      </c>
      <c r="AV1874" t="s">
        <v>3394</v>
      </c>
      <c r="AW1874" t="s">
        <v>3394</v>
      </c>
      <c r="AX1874" t="s">
        <v>3394</v>
      </c>
      <c r="AZ1874" t="s">
        <v>3394</v>
      </c>
    </row>
    <row r="1875" spans="1:52" x14ac:dyDescent="0.3">
      <c r="A1875" s="1" t="s">
        <v>3000</v>
      </c>
      <c r="B1875" t="s">
        <v>3001</v>
      </c>
      <c r="C1875" t="s">
        <v>5924</v>
      </c>
      <c r="D1875" t="s">
        <v>5734</v>
      </c>
      <c r="E1875" t="s">
        <v>3002</v>
      </c>
      <c r="F1875" t="s">
        <v>3393</v>
      </c>
      <c r="G1875" t="s">
        <v>3394</v>
      </c>
      <c r="H1875" t="s">
        <v>3393</v>
      </c>
      <c r="I1875" t="s">
        <v>7447</v>
      </c>
      <c r="J1875" t="s">
        <v>3395</v>
      </c>
      <c r="K1875" t="s">
        <v>3394</v>
      </c>
      <c r="L1875" t="s">
        <v>3396</v>
      </c>
      <c r="M1875" t="s">
        <v>9820</v>
      </c>
      <c r="N1875" t="s">
        <v>9820</v>
      </c>
      <c r="O1875" t="s">
        <v>9820</v>
      </c>
      <c r="P1875" t="s">
        <v>9821</v>
      </c>
      <c r="Q1875">
        <v>1</v>
      </c>
      <c r="R1875" t="s">
        <v>5735</v>
      </c>
      <c r="S1875" t="s">
        <v>7448</v>
      </c>
      <c r="U1875" t="s">
        <v>7107</v>
      </c>
      <c r="V1875" t="s">
        <v>6951</v>
      </c>
      <c r="W1875" t="s">
        <v>6392</v>
      </c>
      <c r="X1875" t="s">
        <v>6450</v>
      </c>
      <c r="Y1875" t="s">
        <v>7338</v>
      </c>
      <c r="Z1875" t="s">
        <v>7206</v>
      </c>
      <c r="AA1875" t="s">
        <v>6307</v>
      </c>
      <c r="AB1875" t="s">
        <v>6472</v>
      </c>
      <c r="AC1875" t="s">
        <v>4345</v>
      </c>
      <c r="AE1875" t="s">
        <v>3394</v>
      </c>
      <c r="AK1875" t="s">
        <v>3394</v>
      </c>
      <c r="AM1875" t="s">
        <v>3394</v>
      </c>
      <c r="AN1875" t="s">
        <v>3394</v>
      </c>
      <c r="AO1875" t="s">
        <v>3394</v>
      </c>
      <c r="AP1875" t="s">
        <v>3394</v>
      </c>
      <c r="AQ1875" t="s">
        <v>3394</v>
      </c>
      <c r="AR1875" t="s">
        <v>3394</v>
      </c>
      <c r="AS1875" t="s">
        <v>3394</v>
      </c>
      <c r="AT1875" t="s">
        <v>3394</v>
      </c>
      <c r="AU1875" t="s">
        <v>3394</v>
      </c>
      <c r="AV1875" t="s">
        <v>3394</v>
      </c>
      <c r="AW1875" t="s">
        <v>3394</v>
      </c>
      <c r="AX1875" t="s">
        <v>3394</v>
      </c>
      <c r="AZ1875" t="s">
        <v>3394</v>
      </c>
    </row>
    <row r="1876" spans="1:52" x14ac:dyDescent="0.3">
      <c r="A1876" s="1" t="s">
        <v>3003</v>
      </c>
      <c r="B1876" t="s">
        <v>3004</v>
      </c>
      <c r="C1876" t="s">
        <v>4987</v>
      </c>
      <c r="D1876" t="s">
        <v>4988</v>
      </c>
      <c r="E1876" t="s">
        <v>3005</v>
      </c>
      <c r="F1876" t="s">
        <v>3394</v>
      </c>
      <c r="G1876" t="s">
        <v>3393</v>
      </c>
      <c r="H1876" t="s">
        <v>3393</v>
      </c>
      <c r="I1876" t="s">
        <v>7449</v>
      </c>
      <c r="J1876" t="s">
        <v>3395</v>
      </c>
      <c r="K1876" t="s">
        <v>3394</v>
      </c>
      <c r="L1876" t="s">
        <v>3396</v>
      </c>
      <c r="M1876" t="s">
        <v>9820</v>
      </c>
      <c r="N1876" t="s">
        <v>9820</v>
      </c>
      <c r="O1876" t="s">
        <v>9820</v>
      </c>
      <c r="P1876" t="s">
        <v>9821</v>
      </c>
      <c r="Q1876">
        <v>1</v>
      </c>
      <c r="R1876" t="s">
        <v>5633</v>
      </c>
      <c r="S1876" t="s">
        <v>7450</v>
      </c>
      <c r="U1876" t="s">
        <v>7451</v>
      </c>
      <c r="V1876" t="s">
        <v>10701</v>
      </c>
      <c r="W1876" t="s">
        <v>7452</v>
      </c>
      <c r="X1876" t="s">
        <v>6921</v>
      </c>
      <c r="Y1876" t="s">
        <v>7453</v>
      </c>
      <c r="Z1876" t="s">
        <v>7454</v>
      </c>
      <c r="AA1876" t="s">
        <v>7455</v>
      </c>
      <c r="AB1876" t="s">
        <v>5997</v>
      </c>
      <c r="AC1876" t="s">
        <v>4345</v>
      </c>
      <c r="AE1876" t="s">
        <v>3394</v>
      </c>
      <c r="AK1876" t="s">
        <v>3394</v>
      </c>
      <c r="AM1876" t="s">
        <v>3394</v>
      </c>
      <c r="AN1876" t="s">
        <v>3394</v>
      </c>
      <c r="AO1876" t="s">
        <v>3394</v>
      </c>
      <c r="AP1876" t="s">
        <v>3394</v>
      </c>
      <c r="AQ1876" t="s">
        <v>3394</v>
      </c>
      <c r="AR1876" t="s">
        <v>3394</v>
      </c>
      <c r="AS1876" t="s">
        <v>3394</v>
      </c>
      <c r="AT1876" t="s">
        <v>3394</v>
      </c>
      <c r="AU1876" t="s">
        <v>3394</v>
      </c>
      <c r="AV1876" t="s">
        <v>3394</v>
      </c>
      <c r="AW1876" t="s">
        <v>3394</v>
      </c>
      <c r="AX1876" t="s">
        <v>3394</v>
      </c>
      <c r="AZ1876" t="s">
        <v>3394</v>
      </c>
    </row>
    <row r="1877" spans="1:52" x14ac:dyDescent="0.3">
      <c r="A1877" s="1" t="s">
        <v>3006</v>
      </c>
      <c r="B1877" t="s">
        <v>3007</v>
      </c>
      <c r="C1877" t="s">
        <v>4828</v>
      </c>
      <c r="D1877" t="s">
        <v>4829</v>
      </c>
      <c r="E1877" t="s">
        <v>3008</v>
      </c>
      <c r="F1877" t="s">
        <v>3394</v>
      </c>
      <c r="G1877" t="s">
        <v>3393</v>
      </c>
      <c r="H1877" t="s">
        <v>3393</v>
      </c>
      <c r="I1877" t="s">
        <v>7456</v>
      </c>
      <c r="J1877" t="s">
        <v>3395</v>
      </c>
      <c r="K1877" t="s">
        <v>3394</v>
      </c>
      <c r="L1877" t="s">
        <v>3396</v>
      </c>
      <c r="M1877" t="s">
        <v>9820</v>
      </c>
      <c r="N1877" t="s">
        <v>9820</v>
      </c>
      <c r="O1877" t="s">
        <v>9820</v>
      </c>
      <c r="P1877" t="s">
        <v>9821</v>
      </c>
      <c r="Q1877">
        <v>1</v>
      </c>
      <c r="R1877" t="s">
        <v>5633</v>
      </c>
      <c r="S1877" t="s">
        <v>7457</v>
      </c>
      <c r="U1877" t="s">
        <v>7458</v>
      </c>
      <c r="V1877" t="s">
        <v>7459</v>
      </c>
      <c r="W1877" t="s">
        <v>7460</v>
      </c>
      <c r="X1877" t="s">
        <v>7461</v>
      </c>
      <c r="Y1877" t="s">
        <v>7462</v>
      </c>
      <c r="Z1877" t="s">
        <v>6472</v>
      </c>
      <c r="AA1877" t="s">
        <v>7463</v>
      </c>
      <c r="AB1877" t="s">
        <v>7464</v>
      </c>
      <c r="AC1877" t="s">
        <v>4345</v>
      </c>
      <c r="AE1877" t="s">
        <v>3394</v>
      </c>
      <c r="AK1877" t="s">
        <v>4195</v>
      </c>
      <c r="AL1877" t="s">
        <v>3394</v>
      </c>
      <c r="AM1877" t="s">
        <v>4195</v>
      </c>
      <c r="AN1877" t="s">
        <v>3394</v>
      </c>
      <c r="AO1877" t="s">
        <v>3394</v>
      </c>
      <c r="AP1877" t="s">
        <v>3394</v>
      </c>
      <c r="AQ1877" t="s">
        <v>3394</v>
      </c>
      <c r="AR1877" t="s">
        <v>4195</v>
      </c>
      <c r="AS1877" t="s">
        <v>3394</v>
      </c>
      <c r="AT1877" t="s">
        <v>3394</v>
      </c>
      <c r="AU1877" t="s">
        <v>3394</v>
      </c>
      <c r="AV1877" t="s">
        <v>3394</v>
      </c>
      <c r="AW1877" t="s">
        <v>3394</v>
      </c>
      <c r="AX1877" t="s">
        <v>3394</v>
      </c>
      <c r="AZ1877" t="s">
        <v>3394</v>
      </c>
    </row>
    <row r="1878" spans="1:52" x14ac:dyDescent="0.3">
      <c r="A1878" s="1" t="s">
        <v>3009</v>
      </c>
      <c r="B1878" t="s">
        <v>3010</v>
      </c>
      <c r="C1878" t="s">
        <v>298</v>
      </c>
      <c r="D1878" t="s">
        <v>6246</v>
      </c>
      <c r="E1878" t="s">
        <v>3011</v>
      </c>
      <c r="F1878" t="s">
        <v>3394</v>
      </c>
      <c r="G1878" t="s">
        <v>3394</v>
      </c>
      <c r="H1878" t="s">
        <v>3393</v>
      </c>
      <c r="I1878" t="s">
        <v>7465</v>
      </c>
      <c r="J1878" t="s">
        <v>3395</v>
      </c>
      <c r="K1878" t="s">
        <v>3394</v>
      </c>
      <c r="L1878" t="s">
        <v>3396</v>
      </c>
      <c r="M1878" t="s">
        <v>9820</v>
      </c>
      <c r="N1878" t="s">
        <v>9820</v>
      </c>
      <c r="O1878" t="s">
        <v>9820</v>
      </c>
      <c r="P1878" t="s">
        <v>9821</v>
      </c>
      <c r="Q1878">
        <v>1</v>
      </c>
      <c r="R1878" t="s">
        <v>6337</v>
      </c>
      <c r="S1878" t="s">
        <v>7059</v>
      </c>
      <c r="U1878" t="s">
        <v>7060</v>
      </c>
      <c r="V1878" t="s">
        <v>7061</v>
      </c>
      <c r="W1878" t="s">
        <v>7062</v>
      </c>
      <c r="X1878" t="s">
        <v>5956</v>
      </c>
      <c r="Y1878" t="s">
        <v>6359</v>
      </c>
      <c r="Z1878" t="s">
        <v>6305</v>
      </c>
      <c r="AA1878" t="s">
        <v>6459</v>
      </c>
      <c r="AB1878" t="s">
        <v>6472</v>
      </c>
      <c r="AC1878" t="s">
        <v>4345</v>
      </c>
      <c r="AE1878" t="s">
        <v>3394</v>
      </c>
      <c r="AK1878" t="s">
        <v>3394</v>
      </c>
      <c r="AM1878" t="s">
        <v>3394</v>
      </c>
      <c r="AN1878" t="s">
        <v>3394</v>
      </c>
      <c r="AO1878" t="s">
        <v>3394</v>
      </c>
      <c r="AP1878" t="s">
        <v>3394</v>
      </c>
      <c r="AQ1878" t="s">
        <v>3394</v>
      </c>
      <c r="AR1878" t="s">
        <v>3394</v>
      </c>
      <c r="AS1878" t="s">
        <v>3394</v>
      </c>
      <c r="AT1878" t="s">
        <v>3394</v>
      </c>
      <c r="AU1878" t="s">
        <v>3394</v>
      </c>
      <c r="AV1878" t="s">
        <v>3394</v>
      </c>
      <c r="AW1878" t="s">
        <v>3394</v>
      </c>
      <c r="AX1878" t="s">
        <v>3394</v>
      </c>
      <c r="AZ1878" t="s">
        <v>3394</v>
      </c>
    </row>
    <row r="1879" spans="1:52" x14ac:dyDescent="0.3">
      <c r="A1879" s="1" t="s">
        <v>3018</v>
      </c>
      <c r="B1879" t="s">
        <v>3019</v>
      </c>
      <c r="C1879" t="s">
        <v>298</v>
      </c>
      <c r="D1879" t="s">
        <v>6246</v>
      </c>
      <c r="E1879" t="s">
        <v>3020</v>
      </c>
      <c r="F1879" t="s">
        <v>3394</v>
      </c>
      <c r="G1879" t="s">
        <v>3394</v>
      </c>
      <c r="H1879" t="s">
        <v>3393</v>
      </c>
      <c r="I1879" t="s">
        <v>7472</v>
      </c>
      <c r="J1879" t="s">
        <v>3395</v>
      </c>
      <c r="K1879" t="s">
        <v>3394</v>
      </c>
      <c r="L1879" t="s">
        <v>3396</v>
      </c>
      <c r="M1879" t="s">
        <v>9820</v>
      </c>
      <c r="N1879" t="s">
        <v>9820</v>
      </c>
      <c r="O1879" t="s">
        <v>9820</v>
      </c>
      <c r="P1879" t="s">
        <v>9821</v>
      </c>
      <c r="Q1879">
        <v>1</v>
      </c>
      <c r="R1879" t="s">
        <v>5829</v>
      </c>
      <c r="S1879" t="s">
        <v>7473</v>
      </c>
      <c r="U1879" t="s">
        <v>7060</v>
      </c>
      <c r="V1879" t="s">
        <v>7061</v>
      </c>
      <c r="W1879" t="s">
        <v>7062</v>
      </c>
      <c r="X1879" t="s">
        <v>5956</v>
      </c>
      <c r="Y1879" t="s">
        <v>6359</v>
      </c>
      <c r="Z1879" t="s">
        <v>6305</v>
      </c>
      <c r="AA1879" t="s">
        <v>6459</v>
      </c>
      <c r="AB1879" t="s">
        <v>6472</v>
      </c>
      <c r="AC1879" t="s">
        <v>4345</v>
      </c>
      <c r="AE1879" t="s">
        <v>3394</v>
      </c>
      <c r="AJ1879" t="s">
        <v>4484</v>
      </c>
      <c r="AK1879" t="s">
        <v>3394</v>
      </c>
      <c r="AM1879" t="s">
        <v>3394</v>
      </c>
      <c r="AN1879" t="s">
        <v>3394</v>
      </c>
      <c r="AO1879" t="s">
        <v>3394</v>
      </c>
      <c r="AP1879" t="s">
        <v>3394</v>
      </c>
      <c r="AQ1879" t="s">
        <v>3394</v>
      </c>
      <c r="AR1879" t="s">
        <v>3394</v>
      </c>
      <c r="AS1879" t="s">
        <v>3394</v>
      </c>
      <c r="AT1879" t="s">
        <v>3394</v>
      </c>
      <c r="AU1879" t="s">
        <v>3394</v>
      </c>
      <c r="AV1879" t="s">
        <v>3394</v>
      </c>
      <c r="AW1879" t="s">
        <v>3394</v>
      </c>
      <c r="AX1879" t="s">
        <v>3394</v>
      </c>
      <c r="AZ1879" t="s">
        <v>3394</v>
      </c>
    </row>
    <row r="1880" spans="1:52" x14ac:dyDescent="0.3">
      <c r="A1880" s="1" t="s">
        <v>3024</v>
      </c>
      <c r="B1880" t="s">
        <v>3025</v>
      </c>
      <c r="C1880" t="s">
        <v>4983</v>
      </c>
      <c r="D1880" t="s">
        <v>62</v>
      </c>
      <c r="E1880" t="s">
        <v>3026</v>
      </c>
      <c r="F1880" t="s">
        <v>3394</v>
      </c>
      <c r="G1880" t="s">
        <v>3394</v>
      </c>
      <c r="H1880" t="s">
        <v>3393</v>
      </c>
      <c r="I1880" t="s">
        <v>7474</v>
      </c>
      <c r="J1880" t="s">
        <v>3395</v>
      </c>
      <c r="K1880" t="s">
        <v>3394</v>
      </c>
      <c r="L1880" t="s">
        <v>3396</v>
      </c>
      <c r="M1880" t="s">
        <v>9820</v>
      </c>
      <c r="N1880" t="s">
        <v>9820</v>
      </c>
      <c r="O1880" t="s">
        <v>9820</v>
      </c>
      <c r="P1880" t="s">
        <v>9821</v>
      </c>
      <c r="Q1880">
        <v>1</v>
      </c>
      <c r="R1880" t="s">
        <v>5821</v>
      </c>
      <c r="S1880" t="s">
        <v>7059</v>
      </c>
      <c r="U1880" t="s">
        <v>7060</v>
      </c>
      <c r="V1880" t="s">
        <v>7061</v>
      </c>
      <c r="W1880" t="s">
        <v>7062</v>
      </c>
      <c r="X1880" t="s">
        <v>5956</v>
      </c>
      <c r="Y1880" t="s">
        <v>6359</v>
      </c>
      <c r="Z1880" t="s">
        <v>6305</v>
      </c>
      <c r="AA1880" t="s">
        <v>6459</v>
      </c>
      <c r="AB1880" t="s">
        <v>6472</v>
      </c>
      <c r="AC1880" t="s">
        <v>4345</v>
      </c>
      <c r="AE1880" t="s">
        <v>3394</v>
      </c>
      <c r="AJ1880" t="s">
        <v>4484</v>
      </c>
      <c r="AK1880" t="s">
        <v>3394</v>
      </c>
      <c r="AM1880" t="s">
        <v>3394</v>
      </c>
      <c r="AN1880" t="s">
        <v>3394</v>
      </c>
      <c r="AO1880" t="s">
        <v>3394</v>
      </c>
      <c r="AP1880" t="s">
        <v>3394</v>
      </c>
      <c r="AQ1880" t="s">
        <v>3394</v>
      </c>
      <c r="AR1880" t="s">
        <v>3394</v>
      </c>
      <c r="AS1880" t="s">
        <v>3394</v>
      </c>
      <c r="AT1880" t="s">
        <v>3394</v>
      </c>
      <c r="AU1880" t="s">
        <v>3394</v>
      </c>
      <c r="AV1880" t="s">
        <v>3394</v>
      </c>
      <c r="AW1880" t="s">
        <v>3394</v>
      </c>
      <c r="AX1880" t="s">
        <v>3394</v>
      </c>
      <c r="AZ1880" t="s">
        <v>3394</v>
      </c>
    </row>
    <row r="1881" spans="1:52" x14ac:dyDescent="0.3">
      <c r="A1881" s="1" t="s">
        <v>3027</v>
      </c>
      <c r="B1881" t="s">
        <v>3028</v>
      </c>
      <c r="C1881" t="s">
        <v>616</v>
      </c>
      <c r="D1881" t="s">
        <v>4191</v>
      </c>
      <c r="E1881" t="s">
        <v>3029</v>
      </c>
      <c r="F1881" t="s">
        <v>3394</v>
      </c>
      <c r="G1881" t="s">
        <v>3393</v>
      </c>
      <c r="H1881" t="s">
        <v>3393</v>
      </c>
      <c r="I1881" t="s">
        <v>11659</v>
      </c>
      <c r="J1881" t="s">
        <v>3395</v>
      </c>
      <c r="K1881" t="s">
        <v>4195</v>
      </c>
      <c r="L1881" t="s">
        <v>3396</v>
      </c>
      <c r="M1881" t="s">
        <v>67</v>
      </c>
      <c r="N1881" t="s">
        <v>67</v>
      </c>
      <c r="O1881" t="s">
        <v>9836</v>
      </c>
      <c r="P1881" t="s">
        <v>9862</v>
      </c>
      <c r="Q1881">
        <v>1</v>
      </c>
      <c r="R1881" t="s">
        <v>3397</v>
      </c>
      <c r="S1881" t="s">
        <v>6804</v>
      </c>
      <c r="U1881" t="s">
        <v>6805</v>
      </c>
      <c r="V1881" t="s">
        <v>6806</v>
      </c>
      <c r="W1881" t="s">
        <v>6807</v>
      </c>
      <c r="X1881" t="s">
        <v>6156</v>
      </c>
      <c r="Y1881" t="s">
        <v>6808</v>
      </c>
      <c r="Z1881" t="s">
        <v>6450</v>
      </c>
      <c r="AA1881" t="s">
        <v>6808</v>
      </c>
      <c r="AB1881" t="s">
        <v>6809</v>
      </c>
      <c r="AC1881" t="s">
        <v>4345</v>
      </c>
      <c r="AE1881" t="s">
        <v>3394</v>
      </c>
      <c r="AK1881" t="s">
        <v>3394</v>
      </c>
      <c r="AL1881" t="s">
        <v>3394</v>
      </c>
      <c r="AM1881" t="s">
        <v>3394</v>
      </c>
      <c r="AN1881" t="s">
        <v>3394</v>
      </c>
      <c r="AO1881" t="s">
        <v>3394</v>
      </c>
      <c r="AP1881" t="s">
        <v>3394</v>
      </c>
      <c r="AQ1881" t="s">
        <v>3394</v>
      </c>
      <c r="AR1881" t="s">
        <v>4195</v>
      </c>
      <c r="AS1881" t="s">
        <v>3394</v>
      </c>
      <c r="AT1881" t="s">
        <v>3394</v>
      </c>
      <c r="AU1881" t="s">
        <v>3394</v>
      </c>
      <c r="AV1881" t="s">
        <v>3394</v>
      </c>
      <c r="AW1881" t="s">
        <v>3394</v>
      </c>
      <c r="AX1881" t="s">
        <v>3394</v>
      </c>
      <c r="AZ1881" t="s">
        <v>3394</v>
      </c>
    </row>
    <row r="1882" spans="1:52" x14ac:dyDescent="0.3">
      <c r="A1882" s="1" t="s">
        <v>3033</v>
      </c>
      <c r="B1882" t="s">
        <v>3034</v>
      </c>
      <c r="C1882" t="s">
        <v>4983</v>
      </c>
      <c r="D1882" t="s">
        <v>62</v>
      </c>
      <c r="E1882" t="s">
        <v>3035</v>
      </c>
      <c r="F1882" t="s">
        <v>3394</v>
      </c>
      <c r="G1882" t="s">
        <v>3393</v>
      </c>
      <c r="H1882" t="s">
        <v>3393</v>
      </c>
      <c r="I1882" t="s">
        <v>7475</v>
      </c>
      <c r="J1882" t="s">
        <v>3395</v>
      </c>
      <c r="K1882" t="s">
        <v>3394</v>
      </c>
      <c r="L1882" t="s">
        <v>3396</v>
      </c>
      <c r="M1882" t="s">
        <v>56</v>
      </c>
      <c r="N1882" t="s">
        <v>62</v>
      </c>
      <c r="O1882" t="s">
        <v>9820</v>
      </c>
      <c r="P1882" t="s">
        <v>9821</v>
      </c>
      <c r="Q1882">
        <v>1</v>
      </c>
      <c r="R1882" t="s">
        <v>6612</v>
      </c>
      <c r="S1882" t="s">
        <v>7476</v>
      </c>
      <c r="U1882" t="s">
        <v>7089</v>
      </c>
      <c r="V1882" t="s">
        <v>7090</v>
      </c>
      <c r="W1882" t="s">
        <v>7091</v>
      </c>
      <c r="X1882" t="s">
        <v>6590</v>
      </c>
      <c r="Y1882" t="s">
        <v>7092</v>
      </c>
      <c r="Z1882" t="s">
        <v>7093</v>
      </c>
      <c r="AA1882" t="s">
        <v>6141</v>
      </c>
      <c r="AB1882" t="s">
        <v>6897</v>
      </c>
      <c r="AC1882" t="s">
        <v>4345</v>
      </c>
      <c r="AE1882" t="s">
        <v>3394</v>
      </c>
      <c r="AJ1882" t="s">
        <v>4484</v>
      </c>
      <c r="AK1882" t="s">
        <v>3394</v>
      </c>
      <c r="AM1882" t="s">
        <v>3394</v>
      </c>
      <c r="AN1882" t="s">
        <v>3394</v>
      </c>
      <c r="AO1882" t="s">
        <v>3394</v>
      </c>
      <c r="AP1882" t="s">
        <v>3394</v>
      </c>
      <c r="AQ1882" t="s">
        <v>3394</v>
      </c>
      <c r="AR1882" t="s">
        <v>3394</v>
      </c>
      <c r="AS1882" t="s">
        <v>3394</v>
      </c>
      <c r="AT1882" t="s">
        <v>3394</v>
      </c>
      <c r="AU1882" t="s">
        <v>3394</v>
      </c>
      <c r="AV1882" t="s">
        <v>3394</v>
      </c>
      <c r="AW1882" t="s">
        <v>3394</v>
      </c>
      <c r="AX1882" t="s">
        <v>3394</v>
      </c>
      <c r="AZ1882" t="s">
        <v>3394</v>
      </c>
    </row>
    <row r="1883" spans="1:52" x14ac:dyDescent="0.3">
      <c r="A1883" s="1" t="s">
        <v>3036</v>
      </c>
      <c r="B1883" t="s">
        <v>3037</v>
      </c>
      <c r="C1883" t="s">
        <v>4987</v>
      </c>
      <c r="D1883" t="s">
        <v>4988</v>
      </c>
      <c r="E1883" t="s">
        <v>3038</v>
      </c>
      <c r="F1883" t="s">
        <v>3394</v>
      </c>
      <c r="G1883" t="s">
        <v>3394</v>
      </c>
      <c r="H1883" t="s">
        <v>3393</v>
      </c>
      <c r="I1883" t="s">
        <v>3395</v>
      </c>
      <c r="J1883" t="s">
        <v>3395</v>
      </c>
      <c r="K1883" t="s">
        <v>3394</v>
      </c>
      <c r="L1883" t="s">
        <v>3396</v>
      </c>
      <c r="M1883" t="s">
        <v>9820</v>
      </c>
      <c r="N1883" t="s">
        <v>9820</v>
      </c>
      <c r="O1883" t="s">
        <v>9820</v>
      </c>
      <c r="P1883" t="s">
        <v>9821</v>
      </c>
      <c r="Q1883">
        <v>1</v>
      </c>
      <c r="R1883" t="s">
        <v>5633</v>
      </c>
      <c r="S1883" t="s">
        <v>7477</v>
      </c>
      <c r="U1883" t="s">
        <v>7478</v>
      </c>
      <c r="V1883" t="s">
        <v>7479</v>
      </c>
      <c r="W1883" t="s">
        <v>7480</v>
      </c>
      <c r="X1883" t="s">
        <v>7481</v>
      </c>
      <c r="Y1883" t="s">
        <v>6588</v>
      </c>
      <c r="Z1883" t="s">
        <v>7482</v>
      </c>
      <c r="AA1883" t="s">
        <v>7483</v>
      </c>
      <c r="AB1883" t="s">
        <v>5951</v>
      </c>
      <c r="AC1883" t="s">
        <v>4345</v>
      </c>
      <c r="AE1883" t="s">
        <v>3394</v>
      </c>
      <c r="AK1883" t="s">
        <v>3394</v>
      </c>
      <c r="AM1883" t="s">
        <v>3394</v>
      </c>
      <c r="AN1883" t="s">
        <v>3394</v>
      </c>
      <c r="AO1883" t="s">
        <v>3394</v>
      </c>
      <c r="AP1883" t="s">
        <v>3394</v>
      </c>
      <c r="AQ1883" t="s">
        <v>3394</v>
      </c>
      <c r="AR1883" t="s">
        <v>3394</v>
      </c>
      <c r="AS1883" t="s">
        <v>3394</v>
      </c>
      <c r="AT1883" t="s">
        <v>3394</v>
      </c>
      <c r="AU1883" t="s">
        <v>3394</v>
      </c>
      <c r="AV1883" t="s">
        <v>3394</v>
      </c>
      <c r="AW1883" t="s">
        <v>3394</v>
      </c>
      <c r="AX1883" t="s">
        <v>3394</v>
      </c>
      <c r="AZ1883" t="s">
        <v>3394</v>
      </c>
    </row>
    <row r="1884" spans="1:52" x14ac:dyDescent="0.3">
      <c r="A1884" s="1" t="s">
        <v>3048</v>
      </c>
      <c r="B1884" t="s">
        <v>3049</v>
      </c>
      <c r="C1884" t="s">
        <v>5924</v>
      </c>
      <c r="D1884" t="s">
        <v>5734</v>
      </c>
      <c r="E1884" t="s">
        <v>3050</v>
      </c>
      <c r="F1884" t="s">
        <v>3393</v>
      </c>
      <c r="G1884" t="s">
        <v>3394</v>
      </c>
      <c r="H1884" t="s">
        <v>3393</v>
      </c>
      <c r="I1884" t="s">
        <v>7484</v>
      </c>
      <c r="J1884" t="s">
        <v>3395</v>
      </c>
      <c r="K1884" t="s">
        <v>3394</v>
      </c>
      <c r="L1884" t="s">
        <v>3396</v>
      </c>
      <c r="M1884" t="s">
        <v>9820</v>
      </c>
      <c r="N1884" t="s">
        <v>9820</v>
      </c>
      <c r="O1884" t="s">
        <v>9820</v>
      </c>
      <c r="P1884" t="s">
        <v>9821</v>
      </c>
      <c r="Q1884">
        <v>1</v>
      </c>
      <c r="R1884" t="s">
        <v>5735</v>
      </c>
      <c r="S1884" t="s">
        <v>7485</v>
      </c>
      <c r="U1884" t="s">
        <v>7486</v>
      </c>
      <c r="V1884" t="s">
        <v>7487</v>
      </c>
      <c r="W1884" t="s">
        <v>7062</v>
      </c>
      <c r="X1884" t="s">
        <v>7488</v>
      </c>
      <c r="Y1884" t="s">
        <v>7489</v>
      </c>
      <c r="Z1884" t="s">
        <v>7010</v>
      </c>
      <c r="AA1884" t="s">
        <v>6590</v>
      </c>
      <c r="AB1884" t="s">
        <v>6956</v>
      </c>
      <c r="AC1884" t="s">
        <v>4345</v>
      </c>
      <c r="AE1884" t="s">
        <v>3394</v>
      </c>
      <c r="AK1884" t="s">
        <v>3394</v>
      </c>
      <c r="AM1884" t="s">
        <v>3394</v>
      </c>
      <c r="AN1884" t="s">
        <v>3394</v>
      </c>
      <c r="AO1884" t="s">
        <v>3394</v>
      </c>
      <c r="AP1884" t="s">
        <v>3394</v>
      </c>
      <c r="AQ1884" t="s">
        <v>3394</v>
      </c>
      <c r="AR1884" t="s">
        <v>3394</v>
      </c>
      <c r="AS1884" t="s">
        <v>3394</v>
      </c>
      <c r="AT1884" t="s">
        <v>3394</v>
      </c>
      <c r="AU1884" t="s">
        <v>3394</v>
      </c>
      <c r="AV1884" t="s">
        <v>3394</v>
      </c>
      <c r="AW1884" t="s">
        <v>3394</v>
      </c>
      <c r="AX1884" t="s">
        <v>3394</v>
      </c>
      <c r="AZ1884" t="s">
        <v>3394</v>
      </c>
    </row>
    <row r="1885" spans="1:52" x14ac:dyDescent="0.3">
      <c r="A1885" s="1" t="s">
        <v>3060</v>
      </c>
      <c r="B1885" t="s">
        <v>3061</v>
      </c>
      <c r="C1885" t="s">
        <v>4828</v>
      </c>
      <c r="D1885" t="s">
        <v>4829</v>
      </c>
      <c r="E1885" t="s">
        <v>3062</v>
      </c>
      <c r="F1885" t="s">
        <v>3394</v>
      </c>
      <c r="G1885" t="s">
        <v>3393</v>
      </c>
      <c r="H1885" t="s">
        <v>3393</v>
      </c>
      <c r="I1885" t="s">
        <v>7493</v>
      </c>
      <c r="J1885" t="s">
        <v>3395</v>
      </c>
      <c r="K1885" t="s">
        <v>3394</v>
      </c>
      <c r="L1885" t="s">
        <v>3396</v>
      </c>
      <c r="M1885" t="s">
        <v>9820</v>
      </c>
      <c r="N1885" t="s">
        <v>9820</v>
      </c>
      <c r="O1885" t="s">
        <v>9820</v>
      </c>
      <c r="P1885" t="s">
        <v>9821</v>
      </c>
      <c r="Q1885">
        <v>1</v>
      </c>
      <c r="R1885" t="s">
        <v>5657</v>
      </c>
      <c r="S1885" t="s">
        <v>7494</v>
      </c>
      <c r="U1885" t="s">
        <v>7495</v>
      </c>
      <c r="V1885" t="s">
        <v>7496</v>
      </c>
      <c r="W1885" t="s">
        <v>5955</v>
      </c>
      <c r="X1885" t="s">
        <v>7062</v>
      </c>
      <c r="Y1885" t="s">
        <v>6679</v>
      </c>
      <c r="Z1885" t="s">
        <v>6200</v>
      </c>
      <c r="AA1885" t="s">
        <v>6917</v>
      </c>
      <c r="AB1885" t="s">
        <v>6385</v>
      </c>
      <c r="AC1885" t="s">
        <v>4345</v>
      </c>
      <c r="AE1885" t="s">
        <v>3394</v>
      </c>
      <c r="AK1885" t="s">
        <v>3394</v>
      </c>
      <c r="AM1885" t="s">
        <v>3394</v>
      </c>
      <c r="AN1885" t="s">
        <v>3394</v>
      </c>
      <c r="AO1885" t="s">
        <v>3394</v>
      </c>
      <c r="AP1885" t="s">
        <v>3394</v>
      </c>
      <c r="AQ1885" t="s">
        <v>3394</v>
      </c>
      <c r="AR1885" t="s">
        <v>3394</v>
      </c>
      <c r="AS1885" t="s">
        <v>3394</v>
      </c>
      <c r="AT1885" t="s">
        <v>3394</v>
      </c>
      <c r="AU1885" t="s">
        <v>3394</v>
      </c>
      <c r="AV1885" t="s">
        <v>3394</v>
      </c>
      <c r="AW1885" t="s">
        <v>3394</v>
      </c>
      <c r="AX1885" t="s">
        <v>3394</v>
      </c>
      <c r="AZ1885" t="s">
        <v>3394</v>
      </c>
    </row>
    <row r="1886" spans="1:52" x14ac:dyDescent="0.3">
      <c r="A1886" s="1" t="s">
        <v>3063</v>
      </c>
      <c r="B1886" t="s">
        <v>3064</v>
      </c>
      <c r="C1886" t="s">
        <v>220</v>
      </c>
      <c r="D1886" t="s">
        <v>59</v>
      </c>
      <c r="E1886" t="s">
        <v>3065</v>
      </c>
      <c r="F1886" t="s">
        <v>3393</v>
      </c>
      <c r="G1886" t="s">
        <v>3394</v>
      </c>
      <c r="H1886" t="s">
        <v>3393</v>
      </c>
      <c r="I1886" t="s">
        <v>7497</v>
      </c>
      <c r="J1886" t="s">
        <v>3395</v>
      </c>
      <c r="K1886" t="s">
        <v>3394</v>
      </c>
      <c r="L1886" t="s">
        <v>3396</v>
      </c>
      <c r="M1886" t="s">
        <v>9820</v>
      </c>
      <c r="N1886" t="s">
        <v>9820</v>
      </c>
      <c r="O1886" t="s">
        <v>9820</v>
      </c>
      <c r="P1886" t="s">
        <v>9821</v>
      </c>
      <c r="Q1886">
        <v>1</v>
      </c>
      <c r="R1886" t="s">
        <v>5633</v>
      </c>
      <c r="S1886" t="s">
        <v>7291</v>
      </c>
      <c r="U1886" t="s">
        <v>7292</v>
      </c>
      <c r="V1886" t="s">
        <v>7293</v>
      </c>
      <c r="W1886" t="s">
        <v>7294</v>
      </c>
      <c r="X1886" t="s">
        <v>6191</v>
      </c>
      <c r="Y1886" t="s">
        <v>7295</v>
      </c>
      <c r="Z1886" t="s">
        <v>7295</v>
      </c>
      <c r="AA1886" t="s">
        <v>6717</v>
      </c>
      <c r="AB1886" t="s">
        <v>5951</v>
      </c>
      <c r="AC1886" t="s">
        <v>4345</v>
      </c>
      <c r="AE1886" t="s">
        <v>3394</v>
      </c>
      <c r="AK1886" t="s">
        <v>3394</v>
      </c>
      <c r="AL1886" t="s">
        <v>3394</v>
      </c>
      <c r="AM1886" t="s">
        <v>3394</v>
      </c>
      <c r="AN1886" t="s">
        <v>3394</v>
      </c>
      <c r="AO1886" t="s">
        <v>3394</v>
      </c>
      <c r="AP1886" t="s">
        <v>3394</v>
      </c>
      <c r="AQ1886" t="s">
        <v>3394</v>
      </c>
      <c r="AR1886" t="s">
        <v>4195</v>
      </c>
      <c r="AS1886" t="s">
        <v>3394</v>
      </c>
      <c r="AT1886" t="s">
        <v>3394</v>
      </c>
      <c r="AU1886" t="s">
        <v>3394</v>
      </c>
      <c r="AV1886" t="s">
        <v>3394</v>
      </c>
      <c r="AW1886" t="s">
        <v>3394</v>
      </c>
      <c r="AX1886" t="s">
        <v>3394</v>
      </c>
      <c r="AZ1886" t="s">
        <v>3394</v>
      </c>
    </row>
    <row r="1887" spans="1:52" x14ac:dyDescent="0.3">
      <c r="A1887" s="1" t="s">
        <v>3072</v>
      </c>
      <c r="B1887" t="s">
        <v>3073</v>
      </c>
      <c r="C1887" t="s">
        <v>4310</v>
      </c>
      <c r="D1887" t="s">
        <v>4311</v>
      </c>
      <c r="E1887" t="s">
        <v>3074</v>
      </c>
      <c r="F1887" t="s">
        <v>3393</v>
      </c>
      <c r="G1887" t="s">
        <v>3394</v>
      </c>
      <c r="H1887" t="s">
        <v>3393</v>
      </c>
      <c r="I1887" t="s">
        <v>7498</v>
      </c>
      <c r="J1887" t="s">
        <v>3395</v>
      </c>
      <c r="K1887" t="s">
        <v>3394</v>
      </c>
      <c r="L1887" t="s">
        <v>3396</v>
      </c>
      <c r="M1887" t="s">
        <v>9820</v>
      </c>
      <c r="N1887" t="s">
        <v>9820</v>
      </c>
      <c r="O1887" t="s">
        <v>9820</v>
      </c>
      <c r="P1887" t="s">
        <v>9821</v>
      </c>
      <c r="Q1887">
        <v>1</v>
      </c>
      <c r="R1887" t="s">
        <v>6580</v>
      </c>
      <c r="S1887" t="s">
        <v>7499</v>
      </c>
      <c r="AC1887" t="s">
        <v>4345</v>
      </c>
      <c r="AE1887" t="s">
        <v>3394</v>
      </c>
      <c r="AK1887" t="s">
        <v>3394</v>
      </c>
      <c r="AM1887" t="s">
        <v>3394</v>
      </c>
      <c r="AN1887" t="s">
        <v>3394</v>
      </c>
      <c r="AO1887" t="s">
        <v>3394</v>
      </c>
      <c r="AP1887" t="s">
        <v>3394</v>
      </c>
      <c r="AQ1887" t="s">
        <v>3394</v>
      </c>
      <c r="AR1887" t="s">
        <v>3394</v>
      </c>
      <c r="AS1887" t="s">
        <v>3394</v>
      </c>
      <c r="AT1887" t="s">
        <v>3394</v>
      </c>
      <c r="AU1887" t="s">
        <v>3394</v>
      </c>
      <c r="AV1887" t="s">
        <v>3394</v>
      </c>
      <c r="AW1887" t="s">
        <v>3394</v>
      </c>
      <c r="AX1887" t="s">
        <v>3394</v>
      </c>
      <c r="AZ1887" t="s">
        <v>3394</v>
      </c>
    </row>
    <row r="1888" spans="1:52" x14ac:dyDescent="0.3">
      <c r="A1888" s="1" t="s">
        <v>3078</v>
      </c>
      <c r="B1888" t="s">
        <v>3079</v>
      </c>
      <c r="C1888" t="s">
        <v>4310</v>
      </c>
      <c r="D1888" t="s">
        <v>4311</v>
      </c>
      <c r="E1888" t="s">
        <v>3080</v>
      </c>
      <c r="F1888" t="s">
        <v>3393</v>
      </c>
      <c r="G1888" t="s">
        <v>3394</v>
      </c>
      <c r="H1888" t="s">
        <v>3393</v>
      </c>
      <c r="I1888" t="s">
        <v>7500</v>
      </c>
      <c r="J1888" t="s">
        <v>3395</v>
      </c>
      <c r="K1888" t="s">
        <v>3394</v>
      </c>
      <c r="L1888" t="s">
        <v>3396</v>
      </c>
      <c r="M1888" t="s">
        <v>9820</v>
      </c>
      <c r="N1888" t="s">
        <v>9820</v>
      </c>
      <c r="O1888" t="s">
        <v>9820</v>
      </c>
      <c r="P1888" t="s">
        <v>9821</v>
      </c>
      <c r="Q1888">
        <v>1</v>
      </c>
      <c r="R1888" t="s">
        <v>5682</v>
      </c>
      <c r="S1888" t="s">
        <v>7501</v>
      </c>
      <c r="AC1888" t="s">
        <v>4345</v>
      </c>
      <c r="AE1888" t="s">
        <v>3394</v>
      </c>
      <c r="AK1888" t="s">
        <v>3394</v>
      </c>
      <c r="AM1888" t="s">
        <v>3394</v>
      </c>
      <c r="AN1888" t="s">
        <v>3394</v>
      </c>
      <c r="AO1888" t="s">
        <v>3394</v>
      </c>
      <c r="AP1888" t="s">
        <v>3394</v>
      </c>
      <c r="AQ1888" t="s">
        <v>3394</v>
      </c>
      <c r="AR1888" t="s">
        <v>3394</v>
      </c>
      <c r="AS1888" t="s">
        <v>3394</v>
      </c>
      <c r="AT1888" t="s">
        <v>3394</v>
      </c>
      <c r="AU1888" t="s">
        <v>3394</v>
      </c>
      <c r="AV1888" t="s">
        <v>3394</v>
      </c>
      <c r="AW1888" t="s">
        <v>3394</v>
      </c>
      <c r="AX1888" t="s">
        <v>3394</v>
      </c>
      <c r="AZ1888" t="s">
        <v>3394</v>
      </c>
    </row>
    <row r="1889" spans="1:52" x14ac:dyDescent="0.3">
      <c r="A1889" s="1" t="s">
        <v>7502</v>
      </c>
      <c r="B1889" t="s">
        <v>7503</v>
      </c>
      <c r="C1889" t="s">
        <v>538</v>
      </c>
      <c r="D1889" t="s">
        <v>67</v>
      </c>
      <c r="F1889" t="s">
        <v>3393</v>
      </c>
      <c r="G1889" t="s">
        <v>3394</v>
      </c>
      <c r="H1889" t="s">
        <v>3393</v>
      </c>
      <c r="I1889" t="s">
        <v>7504</v>
      </c>
      <c r="J1889" t="s">
        <v>3395</v>
      </c>
      <c r="K1889" t="s">
        <v>3394</v>
      </c>
      <c r="L1889" t="s">
        <v>3396</v>
      </c>
      <c r="M1889" t="s">
        <v>9820</v>
      </c>
      <c r="N1889" t="s">
        <v>9820</v>
      </c>
      <c r="O1889" t="s">
        <v>9820</v>
      </c>
      <c r="P1889" t="s">
        <v>9821</v>
      </c>
      <c r="Q1889">
        <v>1</v>
      </c>
      <c r="R1889" t="s">
        <v>3397</v>
      </c>
      <c r="S1889" t="s">
        <v>7367</v>
      </c>
      <c r="AC1889" t="s">
        <v>4345</v>
      </c>
      <c r="AE1889" t="s">
        <v>3394</v>
      </c>
      <c r="AK1889" t="s">
        <v>3394</v>
      </c>
      <c r="AM1889" t="s">
        <v>3394</v>
      </c>
      <c r="AN1889" t="s">
        <v>3394</v>
      </c>
      <c r="AO1889" t="s">
        <v>3394</v>
      </c>
      <c r="AP1889" t="s">
        <v>3394</v>
      </c>
      <c r="AQ1889" t="s">
        <v>3394</v>
      </c>
      <c r="AR1889" t="s">
        <v>3394</v>
      </c>
      <c r="AS1889" t="s">
        <v>3394</v>
      </c>
      <c r="AT1889" t="s">
        <v>3394</v>
      </c>
      <c r="AU1889" t="s">
        <v>3394</v>
      </c>
      <c r="AV1889" t="s">
        <v>3394</v>
      </c>
      <c r="AW1889" t="s">
        <v>3394</v>
      </c>
      <c r="AX1889" t="s">
        <v>3394</v>
      </c>
      <c r="AZ1889" t="s">
        <v>3394</v>
      </c>
    </row>
    <row r="1890" spans="1:52" x14ac:dyDescent="0.3">
      <c r="A1890" s="1" t="s">
        <v>7505</v>
      </c>
      <c r="B1890" t="s">
        <v>7506</v>
      </c>
      <c r="C1890" t="s">
        <v>538</v>
      </c>
      <c r="D1890" t="s">
        <v>67</v>
      </c>
      <c r="F1890" t="s">
        <v>3393</v>
      </c>
      <c r="G1890" t="s">
        <v>3394</v>
      </c>
      <c r="H1890" t="s">
        <v>3393</v>
      </c>
      <c r="I1890" t="s">
        <v>7507</v>
      </c>
      <c r="J1890" t="s">
        <v>3395</v>
      </c>
      <c r="K1890" t="s">
        <v>3394</v>
      </c>
      <c r="L1890" t="s">
        <v>3396</v>
      </c>
      <c r="M1890" t="s">
        <v>9820</v>
      </c>
      <c r="N1890" t="s">
        <v>9820</v>
      </c>
      <c r="O1890" t="s">
        <v>9820</v>
      </c>
      <c r="P1890" t="s">
        <v>9821</v>
      </c>
      <c r="Q1890">
        <v>1</v>
      </c>
      <c r="R1890" t="s">
        <v>3397</v>
      </c>
      <c r="S1890" t="s">
        <v>7364</v>
      </c>
      <c r="AC1890" t="s">
        <v>4345</v>
      </c>
      <c r="AE1890" t="s">
        <v>3394</v>
      </c>
      <c r="AK1890" t="s">
        <v>3394</v>
      </c>
      <c r="AM1890" t="s">
        <v>3394</v>
      </c>
      <c r="AN1890" t="s">
        <v>3394</v>
      </c>
      <c r="AO1890" t="s">
        <v>3394</v>
      </c>
      <c r="AP1890" t="s">
        <v>3394</v>
      </c>
      <c r="AQ1890" t="s">
        <v>3394</v>
      </c>
      <c r="AR1890" t="s">
        <v>3394</v>
      </c>
      <c r="AS1890" t="s">
        <v>3394</v>
      </c>
      <c r="AT1890" t="s">
        <v>3394</v>
      </c>
      <c r="AU1890" t="s">
        <v>3394</v>
      </c>
      <c r="AV1890" t="s">
        <v>3394</v>
      </c>
      <c r="AW1890" t="s">
        <v>3394</v>
      </c>
      <c r="AX1890" t="s">
        <v>3394</v>
      </c>
      <c r="AZ1890" t="s">
        <v>3394</v>
      </c>
    </row>
    <row r="1891" spans="1:52" x14ac:dyDescent="0.3">
      <c r="A1891" s="1" t="s">
        <v>3094</v>
      </c>
      <c r="B1891" t="s">
        <v>3095</v>
      </c>
      <c r="C1891" t="s">
        <v>277</v>
      </c>
      <c r="D1891" t="s">
        <v>4307</v>
      </c>
      <c r="E1891" t="s">
        <v>3096</v>
      </c>
      <c r="F1891" t="s">
        <v>3394</v>
      </c>
      <c r="G1891" t="s">
        <v>3393</v>
      </c>
      <c r="H1891" t="s">
        <v>3393</v>
      </c>
      <c r="I1891" t="s">
        <v>7508</v>
      </c>
      <c r="J1891" t="s">
        <v>3395</v>
      </c>
      <c r="K1891" t="s">
        <v>3394</v>
      </c>
      <c r="L1891" t="s">
        <v>3396</v>
      </c>
      <c r="M1891" t="s">
        <v>9820</v>
      </c>
      <c r="N1891" t="s">
        <v>9820</v>
      </c>
      <c r="O1891" t="s">
        <v>9820</v>
      </c>
      <c r="P1891" t="s">
        <v>9821</v>
      </c>
      <c r="Q1891">
        <v>1</v>
      </c>
      <c r="R1891" t="s">
        <v>5682</v>
      </c>
      <c r="S1891" t="s">
        <v>7509</v>
      </c>
      <c r="U1891" t="s">
        <v>7510</v>
      </c>
      <c r="V1891" t="s">
        <v>7511</v>
      </c>
      <c r="W1891" t="s">
        <v>7115</v>
      </c>
      <c r="X1891" t="s">
        <v>6598</v>
      </c>
      <c r="Y1891" t="s">
        <v>6159</v>
      </c>
      <c r="Z1891" t="s">
        <v>6807</v>
      </c>
      <c r="AA1891" t="s">
        <v>7439</v>
      </c>
      <c r="AB1891" t="s">
        <v>6296</v>
      </c>
      <c r="AC1891" t="s">
        <v>4345</v>
      </c>
      <c r="AE1891" t="s">
        <v>3394</v>
      </c>
      <c r="AK1891" t="s">
        <v>3394</v>
      </c>
      <c r="AM1891" t="s">
        <v>3394</v>
      </c>
      <c r="AN1891" t="s">
        <v>3394</v>
      </c>
      <c r="AO1891" t="s">
        <v>3394</v>
      </c>
      <c r="AP1891" t="s">
        <v>3394</v>
      </c>
      <c r="AQ1891" t="s">
        <v>3394</v>
      </c>
      <c r="AR1891" t="s">
        <v>3394</v>
      </c>
      <c r="AS1891" t="s">
        <v>3394</v>
      </c>
      <c r="AT1891" t="s">
        <v>3394</v>
      </c>
      <c r="AU1891" t="s">
        <v>3394</v>
      </c>
      <c r="AV1891" t="s">
        <v>3394</v>
      </c>
      <c r="AW1891" t="s">
        <v>3394</v>
      </c>
      <c r="AX1891" t="s">
        <v>3394</v>
      </c>
      <c r="AZ1891" t="s">
        <v>3394</v>
      </c>
    </row>
    <row r="1892" spans="1:52" x14ac:dyDescent="0.3">
      <c r="A1892" s="1" t="s">
        <v>3109</v>
      </c>
      <c r="B1892" t="s">
        <v>3110</v>
      </c>
      <c r="C1892" t="s">
        <v>277</v>
      </c>
      <c r="D1892" t="s">
        <v>4307</v>
      </c>
      <c r="E1892" t="s">
        <v>3111</v>
      </c>
      <c r="F1892" t="s">
        <v>3393</v>
      </c>
      <c r="G1892" t="s">
        <v>3393</v>
      </c>
      <c r="H1892" t="s">
        <v>3393</v>
      </c>
      <c r="I1892" t="s">
        <v>7512</v>
      </c>
      <c r="J1892" t="s">
        <v>3395</v>
      </c>
      <c r="K1892" t="s">
        <v>3394</v>
      </c>
      <c r="L1892" t="s">
        <v>3396</v>
      </c>
      <c r="M1892" t="s">
        <v>9820</v>
      </c>
      <c r="N1892" t="s">
        <v>9820</v>
      </c>
      <c r="O1892" t="s">
        <v>9820</v>
      </c>
      <c r="P1892" t="s">
        <v>9821</v>
      </c>
      <c r="Q1892">
        <v>1</v>
      </c>
      <c r="R1892" t="s">
        <v>5735</v>
      </c>
      <c r="S1892" t="s">
        <v>7513</v>
      </c>
      <c r="U1892" t="s">
        <v>7514</v>
      </c>
      <c r="V1892" t="s">
        <v>7515</v>
      </c>
      <c r="W1892" t="s">
        <v>6392</v>
      </c>
      <c r="X1892" t="s">
        <v>6598</v>
      </c>
      <c r="Y1892" t="s">
        <v>6679</v>
      </c>
      <c r="Z1892" t="s">
        <v>6305</v>
      </c>
      <c r="AA1892" t="s">
        <v>6431</v>
      </c>
      <c r="AB1892" t="s">
        <v>6161</v>
      </c>
      <c r="AC1892" t="s">
        <v>4345</v>
      </c>
      <c r="AE1892" t="s">
        <v>3394</v>
      </c>
      <c r="AK1892" t="s">
        <v>3394</v>
      </c>
      <c r="AL1892" t="s">
        <v>3394</v>
      </c>
      <c r="AM1892" t="s">
        <v>3394</v>
      </c>
      <c r="AN1892" t="s">
        <v>3394</v>
      </c>
      <c r="AO1892" t="s">
        <v>3394</v>
      </c>
      <c r="AP1892" t="s">
        <v>4195</v>
      </c>
      <c r="AQ1892" t="s">
        <v>4195</v>
      </c>
      <c r="AR1892" t="s">
        <v>4195</v>
      </c>
      <c r="AS1892" t="s">
        <v>3394</v>
      </c>
      <c r="AT1892" t="s">
        <v>3394</v>
      </c>
      <c r="AU1892" t="s">
        <v>3394</v>
      </c>
      <c r="AV1892" t="s">
        <v>3394</v>
      </c>
      <c r="AW1892" t="s">
        <v>3394</v>
      </c>
      <c r="AX1892" t="s">
        <v>3394</v>
      </c>
      <c r="AZ1892" t="s">
        <v>3394</v>
      </c>
    </row>
    <row r="1893" spans="1:52" x14ac:dyDescent="0.3">
      <c r="A1893" s="1" t="s">
        <v>3112</v>
      </c>
      <c r="B1893" t="s">
        <v>3113</v>
      </c>
      <c r="C1893" t="s">
        <v>277</v>
      </c>
      <c r="D1893" t="s">
        <v>4307</v>
      </c>
      <c r="E1893" t="s">
        <v>3114</v>
      </c>
      <c r="F1893" t="s">
        <v>3393</v>
      </c>
      <c r="G1893" t="s">
        <v>3393</v>
      </c>
      <c r="H1893" t="s">
        <v>3393</v>
      </c>
      <c r="I1893" t="s">
        <v>7516</v>
      </c>
      <c r="J1893" t="s">
        <v>3395</v>
      </c>
      <c r="K1893" t="s">
        <v>3394</v>
      </c>
      <c r="L1893" t="s">
        <v>3396</v>
      </c>
      <c r="M1893" t="s">
        <v>9820</v>
      </c>
      <c r="N1893" t="s">
        <v>9820</v>
      </c>
      <c r="O1893" t="s">
        <v>9820</v>
      </c>
      <c r="P1893" t="s">
        <v>9821</v>
      </c>
      <c r="Q1893">
        <v>1</v>
      </c>
      <c r="R1893" t="s">
        <v>5735</v>
      </c>
      <c r="S1893" t="s">
        <v>7517</v>
      </c>
      <c r="U1893" t="s">
        <v>7518</v>
      </c>
      <c r="V1893" t="s">
        <v>7519</v>
      </c>
      <c r="W1893" t="s">
        <v>6392</v>
      </c>
      <c r="X1893" t="s">
        <v>6598</v>
      </c>
      <c r="Y1893" t="s">
        <v>6679</v>
      </c>
      <c r="Z1893" t="s">
        <v>6305</v>
      </c>
      <c r="AA1893" t="s">
        <v>6431</v>
      </c>
      <c r="AB1893" t="s">
        <v>6161</v>
      </c>
      <c r="AC1893" t="s">
        <v>4345</v>
      </c>
      <c r="AE1893" t="s">
        <v>3394</v>
      </c>
      <c r="AK1893" t="s">
        <v>3394</v>
      </c>
      <c r="AL1893" t="s">
        <v>3394</v>
      </c>
      <c r="AM1893" t="s">
        <v>3394</v>
      </c>
      <c r="AN1893" t="s">
        <v>3394</v>
      </c>
      <c r="AO1893" t="s">
        <v>3394</v>
      </c>
      <c r="AP1893" t="s">
        <v>4195</v>
      </c>
      <c r="AQ1893" t="s">
        <v>4195</v>
      </c>
      <c r="AR1893" t="s">
        <v>4195</v>
      </c>
      <c r="AS1893" t="s">
        <v>3394</v>
      </c>
      <c r="AT1893" t="s">
        <v>3394</v>
      </c>
      <c r="AU1893" t="s">
        <v>3394</v>
      </c>
      <c r="AV1893" t="s">
        <v>3394</v>
      </c>
      <c r="AW1893" t="s">
        <v>3394</v>
      </c>
      <c r="AX1893" t="s">
        <v>3394</v>
      </c>
      <c r="AZ1893" t="s">
        <v>3394</v>
      </c>
    </row>
    <row r="1894" spans="1:52" x14ac:dyDescent="0.3">
      <c r="A1894" s="1" t="s">
        <v>3115</v>
      </c>
      <c r="B1894" t="s">
        <v>3116</v>
      </c>
      <c r="C1894" t="s">
        <v>277</v>
      </c>
      <c r="D1894" t="s">
        <v>4307</v>
      </c>
      <c r="E1894" t="s">
        <v>3117</v>
      </c>
      <c r="F1894" t="s">
        <v>3393</v>
      </c>
      <c r="G1894" t="s">
        <v>3394</v>
      </c>
      <c r="H1894" t="s">
        <v>3393</v>
      </c>
      <c r="I1894" t="s">
        <v>7520</v>
      </c>
      <c r="J1894" t="s">
        <v>3395</v>
      </c>
      <c r="K1894" t="s">
        <v>3394</v>
      </c>
      <c r="L1894" t="s">
        <v>3396</v>
      </c>
      <c r="M1894" t="s">
        <v>9820</v>
      </c>
      <c r="N1894" t="s">
        <v>9820</v>
      </c>
      <c r="O1894" t="s">
        <v>9820</v>
      </c>
      <c r="P1894" t="s">
        <v>9821</v>
      </c>
      <c r="Q1894">
        <v>1</v>
      </c>
      <c r="R1894" t="s">
        <v>5735</v>
      </c>
      <c r="S1894" t="s">
        <v>7521</v>
      </c>
      <c r="U1894" t="s">
        <v>7522</v>
      </c>
      <c r="V1894" t="s">
        <v>7519</v>
      </c>
      <c r="W1894" t="s">
        <v>6392</v>
      </c>
      <c r="X1894" t="s">
        <v>6598</v>
      </c>
      <c r="Y1894" t="s">
        <v>6451</v>
      </c>
      <c r="Z1894" t="s">
        <v>6305</v>
      </c>
      <c r="AA1894" t="s">
        <v>6431</v>
      </c>
      <c r="AB1894" t="s">
        <v>6879</v>
      </c>
      <c r="AC1894" t="s">
        <v>4345</v>
      </c>
      <c r="AE1894" t="s">
        <v>3394</v>
      </c>
      <c r="AK1894" t="s">
        <v>3394</v>
      </c>
      <c r="AL1894" t="s">
        <v>3394</v>
      </c>
      <c r="AM1894" t="s">
        <v>3394</v>
      </c>
      <c r="AN1894" t="s">
        <v>3394</v>
      </c>
      <c r="AO1894" t="s">
        <v>3394</v>
      </c>
      <c r="AP1894" t="s">
        <v>4195</v>
      </c>
      <c r="AQ1894" t="s">
        <v>4195</v>
      </c>
      <c r="AR1894" t="s">
        <v>4195</v>
      </c>
      <c r="AS1894" t="s">
        <v>3394</v>
      </c>
      <c r="AT1894" t="s">
        <v>3394</v>
      </c>
      <c r="AU1894" t="s">
        <v>3394</v>
      </c>
      <c r="AV1894" t="s">
        <v>3394</v>
      </c>
      <c r="AW1894" t="s">
        <v>3394</v>
      </c>
      <c r="AX1894" t="s">
        <v>3394</v>
      </c>
      <c r="AZ1894" t="s">
        <v>3394</v>
      </c>
    </row>
    <row r="1895" spans="1:52" x14ac:dyDescent="0.3">
      <c r="A1895" s="1" t="s">
        <v>3118</v>
      </c>
      <c r="B1895" t="s">
        <v>3119</v>
      </c>
      <c r="C1895" t="s">
        <v>277</v>
      </c>
      <c r="D1895" t="s">
        <v>4307</v>
      </c>
      <c r="E1895" t="s">
        <v>3120</v>
      </c>
      <c r="F1895" t="s">
        <v>3393</v>
      </c>
      <c r="G1895" t="s">
        <v>3393</v>
      </c>
      <c r="H1895" t="s">
        <v>3393</v>
      </c>
      <c r="I1895" t="s">
        <v>7523</v>
      </c>
      <c r="J1895" t="s">
        <v>3395</v>
      </c>
      <c r="K1895" t="s">
        <v>3394</v>
      </c>
      <c r="L1895" t="s">
        <v>3396</v>
      </c>
      <c r="M1895" t="s">
        <v>9820</v>
      </c>
      <c r="N1895" t="s">
        <v>9820</v>
      </c>
      <c r="O1895" t="s">
        <v>9820</v>
      </c>
      <c r="P1895" t="s">
        <v>9821</v>
      </c>
      <c r="Q1895">
        <v>1</v>
      </c>
      <c r="R1895" t="s">
        <v>5735</v>
      </c>
      <c r="S1895" t="s">
        <v>7524</v>
      </c>
      <c r="U1895" t="s">
        <v>7525</v>
      </c>
      <c r="V1895" t="s">
        <v>6951</v>
      </c>
      <c r="W1895" t="s">
        <v>7115</v>
      </c>
      <c r="X1895" t="s">
        <v>6167</v>
      </c>
      <c r="Y1895" t="s">
        <v>6361</v>
      </c>
      <c r="Z1895" t="s">
        <v>6359</v>
      </c>
      <c r="AA1895" t="s">
        <v>7526</v>
      </c>
      <c r="AB1895" t="s">
        <v>6822</v>
      </c>
      <c r="AC1895" t="s">
        <v>4345</v>
      </c>
      <c r="AE1895" t="s">
        <v>3394</v>
      </c>
      <c r="AK1895" t="s">
        <v>3394</v>
      </c>
      <c r="AL1895" t="s">
        <v>3394</v>
      </c>
      <c r="AM1895" t="s">
        <v>3394</v>
      </c>
      <c r="AN1895" t="s">
        <v>3394</v>
      </c>
      <c r="AO1895" t="s">
        <v>3394</v>
      </c>
      <c r="AP1895" t="s">
        <v>4195</v>
      </c>
      <c r="AQ1895" t="s">
        <v>4195</v>
      </c>
      <c r="AR1895" t="s">
        <v>4195</v>
      </c>
      <c r="AS1895" t="s">
        <v>3394</v>
      </c>
      <c r="AT1895" t="s">
        <v>3394</v>
      </c>
      <c r="AU1895" t="s">
        <v>3394</v>
      </c>
      <c r="AV1895" t="s">
        <v>4195</v>
      </c>
      <c r="AW1895" t="s">
        <v>3394</v>
      </c>
      <c r="AX1895" t="s">
        <v>3394</v>
      </c>
      <c r="AZ1895" t="s">
        <v>3394</v>
      </c>
    </row>
    <row r="1896" spans="1:52" x14ac:dyDescent="0.3">
      <c r="A1896" s="1" t="s">
        <v>3121</v>
      </c>
      <c r="B1896" t="s">
        <v>3122</v>
      </c>
      <c r="C1896" t="s">
        <v>220</v>
      </c>
      <c r="D1896" t="s">
        <v>59</v>
      </c>
      <c r="E1896" t="s">
        <v>3123</v>
      </c>
      <c r="F1896" t="s">
        <v>3393</v>
      </c>
      <c r="G1896" t="s">
        <v>3394</v>
      </c>
      <c r="H1896" t="s">
        <v>3393</v>
      </c>
      <c r="I1896" t="s">
        <v>7527</v>
      </c>
      <c r="J1896" t="s">
        <v>3395</v>
      </c>
      <c r="K1896" t="s">
        <v>3394</v>
      </c>
      <c r="L1896" t="s">
        <v>3396</v>
      </c>
      <c r="M1896" t="s">
        <v>9820</v>
      </c>
      <c r="N1896" t="s">
        <v>9820</v>
      </c>
      <c r="O1896" t="s">
        <v>9820</v>
      </c>
      <c r="P1896" t="s">
        <v>9821</v>
      </c>
      <c r="Q1896">
        <v>1</v>
      </c>
      <c r="R1896" t="s">
        <v>5671</v>
      </c>
      <c r="S1896" t="s">
        <v>7528</v>
      </c>
      <c r="U1896" t="s">
        <v>7305</v>
      </c>
      <c r="V1896" t="s">
        <v>6068</v>
      </c>
      <c r="W1896" t="s">
        <v>6069</v>
      </c>
      <c r="X1896" t="s">
        <v>7062</v>
      </c>
      <c r="Y1896" t="s">
        <v>6071</v>
      </c>
      <c r="Z1896" t="s">
        <v>6072</v>
      </c>
      <c r="AA1896" t="s">
        <v>6073</v>
      </c>
      <c r="AB1896" t="s">
        <v>5951</v>
      </c>
      <c r="AC1896" t="s">
        <v>4345</v>
      </c>
      <c r="AE1896" t="s">
        <v>3394</v>
      </c>
      <c r="AK1896" t="s">
        <v>3394</v>
      </c>
      <c r="AL1896" t="s">
        <v>3394</v>
      </c>
      <c r="AM1896" t="s">
        <v>3394</v>
      </c>
      <c r="AN1896" t="s">
        <v>3394</v>
      </c>
      <c r="AO1896" t="s">
        <v>3394</v>
      </c>
      <c r="AP1896" t="s">
        <v>3394</v>
      </c>
      <c r="AQ1896" t="s">
        <v>3394</v>
      </c>
      <c r="AR1896" t="s">
        <v>4195</v>
      </c>
      <c r="AS1896" t="s">
        <v>3394</v>
      </c>
      <c r="AT1896" t="s">
        <v>3394</v>
      </c>
      <c r="AU1896" t="s">
        <v>3394</v>
      </c>
      <c r="AV1896" t="s">
        <v>3394</v>
      </c>
      <c r="AW1896" t="s">
        <v>3394</v>
      </c>
      <c r="AX1896" t="s">
        <v>3394</v>
      </c>
      <c r="AZ1896" t="s">
        <v>3394</v>
      </c>
    </row>
    <row r="1897" spans="1:52" x14ac:dyDescent="0.3">
      <c r="A1897" s="1" t="s">
        <v>3130</v>
      </c>
      <c r="B1897" t="s">
        <v>3131</v>
      </c>
      <c r="C1897" t="s">
        <v>208</v>
      </c>
      <c r="D1897" t="s">
        <v>57</v>
      </c>
      <c r="E1897" t="s">
        <v>3132</v>
      </c>
      <c r="F1897" t="s">
        <v>3393</v>
      </c>
      <c r="G1897" t="s">
        <v>3393</v>
      </c>
      <c r="H1897" t="s">
        <v>3393</v>
      </c>
      <c r="I1897" t="s">
        <v>4777</v>
      </c>
      <c r="J1897" t="s">
        <v>3395</v>
      </c>
      <c r="K1897" t="s">
        <v>3394</v>
      </c>
      <c r="L1897" t="s">
        <v>3396</v>
      </c>
      <c r="M1897" t="s">
        <v>9820</v>
      </c>
      <c r="N1897" t="s">
        <v>9820</v>
      </c>
      <c r="O1897" t="s">
        <v>9820</v>
      </c>
      <c r="P1897" t="s">
        <v>9821</v>
      </c>
      <c r="Q1897">
        <v>1</v>
      </c>
      <c r="R1897" t="s">
        <v>5735</v>
      </c>
      <c r="S1897" t="s">
        <v>7529</v>
      </c>
      <c r="U1897" t="s">
        <v>6914</v>
      </c>
      <c r="V1897" t="s">
        <v>7530</v>
      </c>
      <c r="W1897" t="s">
        <v>7531</v>
      </c>
      <c r="X1897" t="s">
        <v>7532</v>
      </c>
      <c r="Y1897" t="s">
        <v>7115</v>
      </c>
      <c r="Z1897" t="s">
        <v>7115</v>
      </c>
      <c r="AA1897" t="s">
        <v>6167</v>
      </c>
      <c r="AB1897" t="s">
        <v>6282</v>
      </c>
      <c r="AC1897" t="s">
        <v>4345</v>
      </c>
      <c r="AE1897" t="s">
        <v>3394</v>
      </c>
      <c r="AK1897" t="s">
        <v>3394</v>
      </c>
      <c r="AM1897" t="s">
        <v>3394</v>
      </c>
      <c r="AN1897" t="s">
        <v>3394</v>
      </c>
      <c r="AO1897" t="s">
        <v>3394</v>
      </c>
      <c r="AP1897" t="s">
        <v>3394</v>
      </c>
      <c r="AQ1897" t="s">
        <v>3394</v>
      </c>
      <c r="AR1897" t="s">
        <v>3394</v>
      </c>
      <c r="AS1897" t="s">
        <v>3394</v>
      </c>
      <c r="AT1897" t="s">
        <v>3394</v>
      </c>
      <c r="AU1897" t="s">
        <v>3394</v>
      </c>
      <c r="AV1897" t="s">
        <v>3394</v>
      </c>
      <c r="AW1897" t="s">
        <v>3394</v>
      </c>
      <c r="AX1897" t="s">
        <v>3394</v>
      </c>
      <c r="AZ1897" t="s">
        <v>3394</v>
      </c>
    </row>
    <row r="1898" spans="1:52" x14ac:dyDescent="0.3">
      <c r="A1898" s="1" t="s">
        <v>3133</v>
      </c>
      <c r="B1898" t="s">
        <v>3134</v>
      </c>
      <c r="C1898" t="s">
        <v>205</v>
      </c>
      <c r="D1898" t="s">
        <v>55</v>
      </c>
      <c r="E1898" t="s">
        <v>3135</v>
      </c>
      <c r="F1898" t="s">
        <v>3393</v>
      </c>
      <c r="G1898" t="s">
        <v>3394</v>
      </c>
      <c r="H1898" t="s">
        <v>3393</v>
      </c>
      <c r="I1898" t="s">
        <v>7533</v>
      </c>
      <c r="J1898" t="s">
        <v>3395</v>
      </c>
      <c r="K1898" t="s">
        <v>3394</v>
      </c>
      <c r="L1898" t="s">
        <v>3396</v>
      </c>
      <c r="M1898" t="s">
        <v>9820</v>
      </c>
      <c r="N1898" t="s">
        <v>9820</v>
      </c>
      <c r="O1898" t="s">
        <v>9820</v>
      </c>
      <c r="P1898" t="s">
        <v>9821</v>
      </c>
      <c r="Q1898">
        <v>1</v>
      </c>
      <c r="R1898" t="s">
        <v>3397</v>
      </c>
      <c r="S1898" t="s">
        <v>7534</v>
      </c>
      <c r="U1898" t="s">
        <v>6145</v>
      </c>
      <c r="V1898" t="s">
        <v>7535</v>
      </c>
      <c r="W1898" t="s">
        <v>5979</v>
      </c>
      <c r="X1898" t="s">
        <v>6332</v>
      </c>
      <c r="Y1898" t="s">
        <v>6451</v>
      </c>
      <c r="Z1898" t="s">
        <v>7531</v>
      </c>
      <c r="AA1898" t="s">
        <v>6141</v>
      </c>
      <c r="AB1898" t="s">
        <v>5951</v>
      </c>
      <c r="AC1898" t="s">
        <v>4345</v>
      </c>
      <c r="AE1898" t="s">
        <v>3394</v>
      </c>
      <c r="AK1898" t="s">
        <v>3394</v>
      </c>
      <c r="AM1898" t="s">
        <v>3394</v>
      </c>
      <c r="AN1898" t="s">
        <v>3394</v>
      </c>
      <c r="AO1898" t="s">
        <v>3394</v>
      </c>
      <c r="AP1898" t="s">
        <v>3394</v>
      </c>
      <c r="AQ1898" t="s">
        <v>3394</v>
      </c>
      <c r="AR1898" t="s">
        <v>3394</v>
      </c>
      <c r="AS1898" t="s">
        <v>3394</v>
      </c>
      <c r="AT1898" t="s">
        <v>3394</v>
      </c>
      <c r="AU1898" t="s">
        <v>3394</v>
      </c>
      <c r="AV1898" t="s">
        <v>3394</v>
      </c>
      <c r="AW1898" t="s">
        <v>3394</v>
      </c>
      <c r="AX1898" t="s">
        <v>3394</v>
      </c>
      <c r="AZ1898" t="s">
        <v>3394</v>
      </c>
    </row>
    <row r="1899" spans="1:52" x14ac:dyDescent="0.3">
      <c r="A1899" s="1" t="s">
        <v>3136</v>
      </c>
      <c r="B1899" t="s">
        <v>3137</v>
      </c>
      <c r="C1899" t="s">
        <v>4310</v>
      </c>
      <c r="D1899" t="s">
        <v>4311</v>
      </c>
      <c r="E1899" t="s">
        <v>3138</v>
      </c>
      <c r="F1899" t="s">
        <v>3393</v>
      </c>
      <c r="G1899" t="s">
        <v>3394</v>
      </c>
      <c r="H1899" t="s">
        <v>3393</v>
      </c>
      <c r="I1899" t="s">
        <v>7536</v>
      </c>
      <c r="J1899" t="s">
        <v>3395</v>
      </c>
      <c r="K1899" t="s">
        <v>3394</v>
      </c>
      <c r="L1899" t="s">
        <v>3396</v>
      </c>
      <c r="M1899" t="s">
        <v>9820</v>
      </c>
      <c r="N1899" t="s">
        <v>9820</v>
      </c>
      <c r="O1899" t="s">
        <v>9820</v>
      </c>
      <c r="P1899" t="s">
        <v>9821</v>
      </c>
      <c r="Q1899">
        <v>1</v>
      </c>
      <c r="R1899" t="s">
        <v>5645</v>
      </c>
      <c r="S1899" t="s">
        <v>7537</v>
      </c>
      <c r="AC1899" t="s">
        <v>4345</v>
      </c>
      <c r="AE1899" t="s">
        <v>3394</v>
      </c>
      <c r="AK1899" t="s">
        <v>3394</v>
      </c>
      <c r="AM1899" t="s">
        <v>3394</v>
      </c>
      <c r="AN1899" t="s">
        <v>3394</v>
      </c>
      <c r="AO1899" t="s">
        <v>3394</v>
      </c>
      <c r="AP1899" t="s">
        <v>3394</v>
      </c>
      <c r="AQ1899" t="s">
        <v>3394</v>
      </c>
      <c r="AR1899" t="s">
        <v>3394</v>
      </c>
      <c r="AS1899" t="s">
        <v>3394</v>
      </c>
      <c r="AT1899" t="s">
        <v>3394</v>
      </c>
      <c r="AU1899" t="s">
        <v>3394</v>
      </c>
      <c r="AV1899" t="s">
        <v>3394</v>
      </c>
      <c r="AW1899" t="s">
        <v>3394</v>
      </c>
      <c r="AX1899" t="s">
        <v>3394</v>
      </c>
      <c r="AZ1899" t="s">
        <v>3394</v>
      </c>
    </row>
    <row r="1900" spans="1:52" x14ac:dyDescent="0.3">
      <c r="A1900" s="1" t="s">
        <v>3139</v>
      </c>
      <c r="B1900" t="s">
        <v>3140</v>
      </c>
      <c r="C1900" t="s">
        <v>4983</v>
      </c>
      <c r="D1900" t="s">
        <v>62</v>
      </c>
      <c r="E1900" t="s">
        <v>3141</v>
      </c>
      <c r="F1900" t="s">
        <v>3394</v>
      </c>
      <c r="G1900" t="s">
        <v>3393</v>
      </c>
      <c r="H1900" t="s">
        <v>3393</v>
      </c>
      <c r="I1900" t="s">
        <v>7538</v>
      </c>
      <c r="J1900" t="s">
        <v>3395</v>
      </c>
      <c r="K1900" t="s">
        <v>3394</v>
      </c>
      <c r="L1900" t="s">
        <v>3396</v>
      </c>
      <c r="M1900" t="s">
        <v>56</v>
      </c>
      <c r="N1900" t="s">
        <v>62</v>
      </c>
      <c r="O1900" t="s">
        <v>9820</v>
      </c>
      <c r="P1900" t="s">
        <v>9821</v>
      </c>
      <c r="Q1900">
        <v>1</v>
      </c>
      <c r="R1900" t="s">
        <v>5629</v>
      </c>
      <c r="S1900" t="s">
        <v>7539</v>
      </c>
      <c r="U1900" t="s">
        <v>7540</v>
      </c>
      <c r="V1900" t="s">
        <v>7061</v>
      </c>
      <c r="W1900" t="s">
        <v>7062</v>
      </c>
      <c r="X1900" t="s">
        <v>5956</v>
      </c>
      <c r="Y1900" t="s">
        <v>6359</v>
      </c>
      <c r="Z1900" t="s">
        <v>6305</v>
      </c>
      <c r="AA1900" t="s">
        <v>6459</v>
      </c>
      <c r="AB1900" t="s">
        <v>6472</v>
      </c>
      <c r="AC1900" t="s">
        <v>4345</v>
      </c>
      <c r="AE1900" t="s">
        <v>3394</v>
      </c>
      <c r="AJ1900" t="s">
        <v>4484</v>
      </c>
      <c r="AK1900" t="s">
        <v>3394</v>
      </c>
      <c r="AM1900" t="s">
        <v>3394</v>
      </c>
      <c r="AN1900" t="s">
        <v>3394</v>
      </c>
      <c r="AO1900" t="s">
        <v>3394</v>
      </c>
      <c r="AP1900" t="s">
        <v>3394</v>
      </c>
      <c r="AQ1900" t="s">
        <v>3394</v>
      </c>
      <c r="AR1900" t="s">
        <v>3394</v>
      </c>
      <c r="AS1900" t="s">
        <v>3394</v>
      </c>
      <c r="AT1900" t="s">
        <v>3394</v>
      </c>
      <c r="AU1900" t="s">
        <v>3394</v>
      </c>
      <c r="AV1900" t="s">
        <v>3394</v>
      </c>
      <c r="AW1900" t="s">
        <v>3394</v>
      </c>
      <c r="AX1900" t="s">
        <v>3394</v>
      </c>
      <c r="AZ1900" t="s">
        <v>3394</v>
      </c>
    </row>
    <row r="1901" spans="1:52" x14ac:dyDescent="0.3">
      <c r="A1901" s="1" t="s">
        <v>3161</v>
      </c>
      <c r="B1901" t="s">
        <v>3162</v>
      </c>
      <c r="C1901" t="s">
        <v>298</v>
      </c>
      <c r="D1901" t="s">
        <v>6246</v>
      </c>
      <c r="E1901" t="s">
        <v>3163</v>
      </c>
      <c r="F1901" t="s">
        <v>3394</v>
      </c>
      <c r="G1901" t="s">
        <v>3394</v>
      </c>
      <c r="H1901" t="s">
        <v>3393</v>
      </c>
      <c r="I1901" t="s">
        <v>7553</v>
      </c>
      <c r="J1901" t="s">
        <v>3395</v>
      </c>
      <c r="K1901" t="s">
        <v>3394</v>
      </c>
      <c r="L1901" t="s">
        <v>3396</v>
      </c>
      <c r="M1901" t="s">
        <v>56</v>
      </c>
      <c r="N1901" t="s">
        <v>6246</v>
      </c>
      <c r="O1901" t="s">
        <v>9820</v>
      </c>
      <c r="P1901" t="s">
        <v>9821</v>
      </c>
      <c r="Q1901">
        <v>1</v>
      </c>
      <c r="R1901" t="s">
        <v>5657</v>
      </c>
      <c r="S1901" t="s">
        <v>6475</v>
      </c>
      <c r="U1901" t="s">
        <v>6476</v>
      </c>
      <c r="V1901" t="s">
        <v>6477</v>
      </c>
      <c r="W1901" t="s">
        <v>6478</v>
      </c>
      <c r="X1901" t="s">
        <v>6479</v>
      </c>
      <c r="Y1901" t="s">
        <v>6480</v>
      </c>
      <c r="Z1901" t="s">
        <v>6481</v>
      </c>
      <c r="AA1901" t="s">
        <v>6482</v>
      </c>
      <c r="AB1901" t="s">
        <v>6483</v>
      </c>
      <c r="AC1901" t="s">
        <v>4345</v>
      </c>
      <c r="AE1901" t="s">
        <v>3394</v>
      </c>
      <c r="AJ1901" t="s">
        <v>4484</v>
      </c>
      <c r="AK1901" t="s">
        <v>3394</v>
      </c>
      <c r="AM1901" t="s">
        <v>3394</v>
      </c>
      <c r="AN1901" t="s">
        <v>3394</v>
      </c>
      <c r="AO1901" t="s">
        <v>3394</v>
      </c>
      <c r="AP1901" t="s">
        <v>3394</v>
      </c>
      <c r="AQ1901" t="s">
        <v>3394</v>
      </c>
      <c r="AR1901" t="s">
        <v>3394</v>
      </c>
      <c r="AS1901" t="s">
        <v>3394</v>
      </c>
      <c r="AT1901" t="s">
        <v>3394</v>
      </c>
      <c r="AU1901" t="s">
        <v>3394</v>
      </c>
      <c r="AV1901" t="s">
        <v>3394</v>
      </c>
      <c r="AW1901" t="s">
        <v>3394</v>
      </c>
      <c r="AX1901" t="s">
        <v>3394</v>
      </c>
      <c r="AZ1901" t="s">
        <v>3394</v>
      </c>
    </row>
    <row r="1902" spans="1:52" x14ac:dyDescent="0.3">
      <c r="A1902" s="1" t="s">
        <v>3169</v>
      </c>
      <c r="B1902" t="s">
        <v>3170</v>
      </c>
      <c r="C1902" t="s">
        <v>220</v>
      </c>
      <c r="D1902" t="s">
        <v>59</v>
      </c>
      <c r="E1902" t="s">
        <v>3171</v>
      </c>
      <c r="F1902" t="s">
        <v>3393</v>
      </c>
      <c r="G1902" t="s">
        <v>3393</v>
      </c>
      <c r="H1902" t="s">
        <v>3393</v>
      </c>
      <c r="I1902" t="s">
        <v>7554</v>
      </c>
      <c r="J1902" t="s">
        <v>3395</v>
      </c>
      <c r="K1902" t="s">
        <v>3394</v>
      </c>
      <c r="L1902" t="s">
        <v>3396</v>
      </c>
      <c r="M1902" t="s">
        <v>9820</v>
      </c>
      <c r="N1902" t="s">
        <v>9820</v>
      </c>
      <c r="O1902" t="s">
        <v>9820</v>
      </c>
      <c r="P1902" t="s">
        <v>9821</v>
      </c>
      <c r="Q1902">
        <v>1</v>
      </c>
      <c r="R1902" t="s">
        <v>5821</v>
      </c>
      <c r="S1902" t="s">
        <v>6520</v>
      </c>
      <c r="U1902" t="s">
        <v>6521</v>
      </c>
      <c r="V1902" t="s">
        <v>6522</v>
      </c>
      <c r="W1902" t="s">
        <v>6523</v>
      </c>
      <c r="X1902" t="s">
        <v>6524</v>
      </c>
      <c r="Y1902" t="s">
        <v>6525</v>
      </c>
      <c r="Z1902" t="s">
        <v>6526</v>
      </c>
      <c r="AA1902" t="s">
        <v>6450</v>
      </c>
      <c r="AB1902" t="s">
        <v>6527</v>
      </c>
      <c r="AC1902" t="s">
        <v>4345</v>
      </c>
      <c r="AE1902" t="s">
        <v>3394</v>
      </c>
      <c r="AK1902" t="s">
        <v>3394</v>
      </c>
      <c r="AL1902" t="s">
        <v>3394</v>
      </c>
      <c r="AM1902" t="s">
        <v>3394</v>
      </c>
      <c r="AN1902" t="s">
        <v>3394</v>
      </c>
      <c r="AO1902" t="s">
        <v>3394</v>
      </c>
      <c r="AP1902" t="s">
        <v>3394</v>
      </c>
      <c r="AQ1902" t="s">
        <v>3394</v>
      </c>
      <c r="AR1902" t="s">
        <v>3394</v>
      </c>
      <c r="AS1902" t="s">
        <v>3394</v>
      </c>
      <c r="AT1902" t="s">
        <v>3394</v>
      </c>
      <c r="AU1902" t="s">
        <v>3394</v>
      </c>
      <c r="AV1902" t="s">
        <v>3394</v>
      </c>
      <c r="AW1902" t="s">
        <v>3394</v>
      </c>
      <c r="AX1902" t="s">
        <v>3394</v>
      </c>
      <c r="AZ1902" t="s">
        <v>3394</v>
      </c>
    </row>
    <row r="1903" spans="1:52" x14ac:dyDescent="0.3">
      <c r="A1903" s="1" t="s">
        <v>3172</v>
      </c>
      <c r="B1903" t="s">
        <v>3173</v>
      </c>
      <c r="C1903" t="s">
        <v>205</v>
      </c>
      <c r="D1903" t="s">
        <v>55</v>
      </c>
      <c r="E1903" t="s">
        <v>3174</v>
      </c>
      <c r="F1903" t="s">
        <v>3393</v>
      </c>
      <c r="G1903" t="s">
        <v>3393</v>
      </c>
      <c r="H1903" t="s">
        <v>3393</v>
      </c>
      <c r="I1903" t="s">
        <v>7555</v>
      </c>
      <c r="J1903" t="s">
        <v>3395</v>
      </c>
      <c r="K1903" t="s">
        <v>3394</v>
      </c>
      <c r="L1903" t="s">
        <v>3396</v>
      </c>
      <c r="M1903" t="s">
        <v>9820</v>
      </c>
      <c r="N1903" t="s">
        <v>9820</v>
      </c>
      <c r="O1903" t="s">
        <v>9820</v>
      </c>
      <c r="P1903" t="s">
        <v>9821</v>
      </c>
      <c r="Q1903">
        <v>1</v>
      </c>
      <c r="R1903" t="s">
        <v>5735</v>
      </c>
      <c r="S1903" t="s">
        <v>6219</v>
      </c>
      <c r="U1903" t="s">
        <v>6003</v>
      </c>
      <c r="V1903" t="s">
        <v>6004</v>
      </c>
      <c r="W1903" t="s">
        <v>6005</v>
      </c>
      <c r="X1903" t="s">
        <v>6006</v>
      </c>
      <c r="Y1903" t="s">
        <v>6007</v>
      </c>
      <c r="Z1903" t="s">
        <v>6008</v>
      </c>
      <c r="AA1903" t="s">
        <v>6009</v>
      </c>
      <c r="AB1903" t="s">
        <v>6010</v>
      </c>
      <c r="AC1903" t="s">
        <v>4345</v>
      </c>
      <c r="AE1903" t="s">
        <v>3394</v>
      </c>
      <c r="AK1903" t="s">
        <v>3394</v>
      </c>
      <c r="AL1903" t="s">
        <v>3394</v>
      </c>
      <c r="AM1903" t="s">
        <v>4195</v>
      </c>
      <c r="AN1903" t="s">
        <v>3394</v>
      </c>
      <c r="AO1903" t="s">
        <v>3394</v>
      </c>
      <c r="AP1903" t="s">
        <v>3394</v>
      </c>
      <c r="AQ1903" t="s">
        <v>3394</v>
      </c>
      <c r="AR1903" t="s">
        <v>4195</v>
      </c>
      <c r="AS1903" t="s">
        <v>3394</v>
      </c>
      <c r="AT1903" t="s">
        <v>3394</v>
      </c>
      <c r="AU1903" t="s">
        <v>3394</v>
      </c>
      <c r="AV1903" t="s">
        <v>3394</v>
      </c>
      <c r="AW1903" t="s">
        <v>3394</v>
      </c>
      <c r="AX1903" t="s">
        <v>3394</v>
      </c>
      <c r="AZ1903" t="s">
        <v>3394</v>
      </c>
    </row>
    <row r="1904" spans="1:52" x14ac:dyDescent="0.3">
      <c r="A1904" s="1" t="s">
        <v>3175</v>
      </c>
      <c r="B1904" t="s">
        <v>3176</v>
      </c>
      <c r="C1904" t="s">
        <v>4828</v>
      </c>
      <c r="D1904" t="s">
        <v>4829</v>
      </c>
      <c r="E1904" t="s">
        <v>3177</v>
      </c>
      <c r="F1904" t="s">
        <v>3394</v>
      </c>
      <c r="G1904" t="s">
        <v>3393</v>
      </c>
      <c r="H1904" t="s">
        <v>3393</v>
      </c>
      <c r="I1904" t="s">
        <v>7560</v>
      </c>
      <c r="J1904" t="s">
        <v>3395</v>
      </c>
      <c r="K1904" t="s">
        <v>3394</v>
      </c>
      <c r="L1904" t="s">
        <v>3396</v>
      </c>
      <c r="M1904" t="s">
        <v>9820</v>
      </c>
      <c r="N1904" t="s">
        <v>9820</v>
      </c>
      <c r="O1904" t="s">
        <v>9820</v>
      </c>
      <c r="P1904" t="s">
        <v>9821</v>
      </c>
      <c r="Q1904">
        <v>1</v>
      </c>
      <c r="R1904" t="s">
        <v>5633</v>
      </c>
      <c r="S1904" t="s">
        <v>7561</v>
      </c>
      <c r="U1904" t="s">
        <v>7562</v>
      </c>
      <c r="V1904" t="s">
        <v>6226</v>
      </c>
      <c r="W1904" t="s">
        <v>7002</v>
      </c>
      <c r="X1904" t="s">
        <v>7279</v>
      </c>
      <c r="Y1904" t="s">
        <v>6130</v>
      </c>
      <c r="Z1904" t="s">
        <v>7460</v>
      </c>
      <c r="AA1904" t="s">
        <v>7109</v>
      </c>
      <c r="AB1904" t="s">
        <v>6214</v>
      </c>
      <c r="AC1904" t="s">
        <v>4345</v>
      </c>
      <c r="AE1904" t="s">
        <v>3394</v>
      </c>
      <c r="AK1904" t="s">
        <v>4195</v>
      </c>
      <c r="AL1904" t="s">
        <v>3394</v>
      </c>
      <c r="AM1904" t="s">
        <v>4195</v>
      </c>
      <c r="AN1904" t="s">
        <v>3394</v>
      </c>
      <c r="AO1904" t="s">
        <v>3394</v>
      </c>
      <c r="AP1904" t="s">
        <v>4195</v>
      </c>
      <c r="AQ1904" t="s">
        <v>4195</v>
      </c>
      <c r="AR1904" t="s">
        <v>4195</v>
      </c>
      <c r="AS1904" t="s">
        <v>3394</v>
      </c>
      <c r="AT1904" t="s">
        <v>3394</v>
      </c>
      <c r="AU1904" t="s">
        <v>3394</v>
      </c>
      <c r="AV1904" t="s">
        <v>3394</v>
      </c>
      <c r="AW1904" t="s">
        <v>3394</v>
      </c>
      <c r="AX1904" t="s">
        <v>3394</v>
      </c>
      <c r="AZ1904" t="s">
        <v>3394</v>
      </c>
    </row>
    <row r="1905" spans="1:52" x14ac:dyDescent="0.3">
      <c r="A1905" s="1" t="s">
        <v>3180</v>
      </c>
      <c r="B1905" t="s">
        <v>3181</v>
      </c>
      <c r="C1905" t="s">
        <v>205</v>
      </c>
      <c r="D1905" t="s">
        <v>55</v>
      </c>
      <c r="E1905" t="s">
        <v>10781</v>
      </c>
      <c r="F1905" t="s">
        <v>3393</v>
      </c>
      <c r="G1905" t="s">
        <v>3393</v>
      </c>
      <c r="H1905" t="s">
        <v>3393</v>
      </c>
      <c r="I1905" t="s">
        <v>7563</v>
      </c>
      <c r="J1905" t="s">
        <v>3395</v>
      </c>
      <c r="K1905" t="s">
        <v>3394</v>
      </c>
      <c r="L1905" t="s">
        <v>3396</v>
      </c>
      <c r="M1905" t="s">
        <v>9820</v>
      </c>
      <c r="N1905" t="s">
        <v>9820</v>
      </c>
      <c r="O1905" t="s">
        <v>9820</v>
      </c>
      <c r="P1905" t="s">
        <v>9821</v>
      </c>
      <c r="Q1905">
        <v>1</v>
      </c>
      <c r="R1905" t="s">
        <v>5735</v>
      </c>
      <c r="S1905" t="s">
        <v>6172</v>
      </c>
      <c r="U1905" t="s">
        <v>6173</v>
      </c>
      <c r="V1905" t="s">
        <v>6174</v>
      </c>
      <c r="W1905" t="s">
        <v>6175</v>
      </c>
      <c r="X1905" t="s">
        <v>6176</v>
      </c>
      <c r="Y1905" t="s">
        <v>6177</v>
      </c>
      <c r="Z1905" t="s">
        <v>6178</v>
      </c>
      <c r="AA1905" t="s">
        <v>6179</v>
      </c>
      <c r="AB1905" t="s">
        <v>6180</v>
      </c>
      <c r="AC1905" t="s">
        <v>4345</v>
      </c>
      <c r="AE1905" t="s">
        <v>3394</v>
      </c>
      <c r="AK1905" t="s">
        <v>3394</v>
      </c>
      <c r="AL1905" t="s">
        <v>3394</v>
      </c>
      <c r="AM1905" t="s">
        <v>4195</v>
      </c>
      <c r="AN1905" t="s">
        <v>3394</v>
      </c>
      <c r="AO1905" t="s">
        <v>3394</v>
      </c>
      <c r="AP1905" t="s">
        <v>3394</v>
      </c>
      <c r="AQ1905" t="s">
        <v>3394</v>
      </c>
      <c r="AR1905" t="s">
        <v>4195</v>
      </c>
      <c r="AS1905" t="s">
        <v>3394</v>
      </c>
      <c r="AT1905" t="s">
        <v>3394</v>
      </c>
      <c r="AU1905" t="s">
        <v>3394</v>
      </c>
      <c r="AV1905" t="s">
        <v>3394</v>
      </c>
      <c r="AW1905" t="s">
        <v>3394</v>
      </c>
      <c r="AX1905" t="s">
        <v>3394</v>
      </c>
      <c r="AZ1905" t="s">
        <v>3394</v>
      </c>
    </row>
    <row r="1906" spans="1:52" x14ac:dyDescent="0.3">
      <c r="A1906" s="1" t="s">
        <v>3193</v>
      </c>
      <c r="B1906" t="s">
        <v>3194</v>
      </c>
      <c r="C1906" t="s">
        <v>205</v>
      </c>
      <c r="D1906" t="s">
        <v>55</v>
      </c>
      <c r="E1906" t="s">
        <v>3195</v>
      </c>
      <c r="F1906" t="s">
        <v>3393</v>
      </c>
      <c r="G1906" t="s">
        <v>3393</v>
      </c>
      <c r="H1906" t="s">
        <v>3393</v>
      </c>
      <c r="I1906" t="s">
        <v>7564</v>
      </c>
      <c r="J1906" t="s">
        <v>3395</v>
      </c>
      <c r="K1906" t="s">
        <v>3394</v>
      </c>
      <c r="L1906" t="s">
        <v>3396</v>
      </c>
      <c r="M1906" t="s">
        <v>9820</v>
      </c>
      <c r="N1906" t="s">
        <v>9820</v>
      </c>
      <c r="O1906" t="s">
        <v>9820</v>
      </c>
      <c r="P1906" t="s">
        <v>9821</v>
      </c>
      <c r="Q1906">
        <v>1</v>
      </c>
      <c r="R1906" t="s">
        <v>3397</v>
      </c>
      <c r="S1906" t="s">
        <v>6187</v>
      </c>
      <c r="U1906" t="s">
        <v>6188</v>
      </c>
      <c r="V1906" t="s">
        <v>6189</v>
      </c>
      <c r="W1906" t="s">
        <v>6190</v>
      </c>
      <c r="X1906" t="s">
        <v>6191</v>
      </c>
      <c r="Y1906" t="s">
        <v>6192</v>
      </c>
      <c r="Z1906" t="s">
        <v>6193</v>
      </c>
      <c r="AA1906" t="s">
        <v>5991</v>
      </c>
      <c r="AB1906" t="s">
        <v>6194</v>
      </c>
      <c r="AC1906" t="s">
        <v>4345</v>
      </c>
      <c r="AE1906" t="s">
        <v>3394</v>
      </c>
      <c r="AK1906" t="s">
        <v>3394</v>
      </c>
      <c r="AM1906" t="s">
        <v>3394</v>
      </c>
      <c r="AN1906" t="s">
        <v>3394</v>
      </c>
      <c r="AO1906" t="s">
        <v>3394</v>
      </c>
      <c r="AP1906" t="s">
        <v>3394</v>
      </c>
      <c r="AQ1906" t="s">
        <v>3394</v>
      </c>
      <c r="AR1906" t="s">
        <v>3394</v>
      </c>
      <c r="AS1906" t="s">
        <v>3394</v>
      </c>
      <c r="AT1906" t="s">
        <v>3394</v>
      </c>
      <c r="AU1906" t="s">
        <v>3394</v>
      </c>
      <c r="AV1906" t="s">
        <v>3394</v>
      </c>
      <c r="AW1906" t="s">
        <v>3394</v>
      </c>
      <c r="AX1906" t="s">
        <v>3394</v>
      </c>
      <c r="AZ1906" t="s">
        <v>3394</v>
      </c>
    </row>
    <row r="1907" spans="1:52" x14ac:dyDescent="0.3">
      <c r="A1907" s="1" t="s">
        <v>3200</v>
      </c>
      <c r="B1907" t="s">
        <v>3201</v>
      </c>
      <c r="C1907" t="s">
        <v>5725</v>
      </c>
      <c r="D1907" t="s">
        <v>58</v>
      </c>
      <c r="E1907" t="s">
        <v>3202</v>
      </c>
      <c r="F1907" t="s">
        <v>3394</v>
      </c>
      <c r="G1907" t="s">
        <v>3394</v>
      </c>
      <c r="H1907" t="s">
        <v>3393</v>
      </c>
      <c r="I1907" t="s">
        <v>3395</v>
      </c>
      <c r="J1907" t="s">
        <v>3395</v>
      </c>
      <c r="K1907" t="s">
        <v>3394</v>
      </c>
      <c r="L1907" t="s">
        <v>3396</v>
      </c>
      <c r="M1907" t="s">
        <v>9820</v>
      </c>
      <c r="N1907" t="s">
        <v>9820</v>
      </c>
      <c r="O1907" t="s">
        <v>9820</v>
      </c>
      <c r="P1907" t="s">
        <v>9821</v>
      </c>
      <c r="Q1907">
        <v>1</v>
      </c>
      <c r="R1907" t="s">
        <v>5629</v>
      </c>
      <c r="S1907" t="s">
        <v>7565</v>
      </c>
      <c r="U1907" t="s">
        <v>7566</v>
      </c>
      <c r="V1907" t="s">
        <v>6242</v>
      </c>
      <c r="W1907" t="s">
        <v>7567</v>
      </c>
      <c r="X1907" t="s">
        <v>7568</v>
      </c>
      <c r="Y1907" t="s">
        <v>7569</v>
      </c>
      <c r="Z1907" t="s">
        <v>7570</v>
      </c>
      <c r="AA1907" t="s">
        <v>7571</v>
      </c>
      <c r="AB1907" t="s">
        <v>6214</v>
      </c>
      <c r="AC1907" t="s">
        <v>4345</v>
      </c>
      <c r="AE1907" t="s">
        <v>3394</v>
      </c>
      <c r="AK1907" t="s">
        <v>3394</v>
      </c>
      <c r="AM1907" t="s">
        <v>3394</v>
      </c>
      <c r="AN1907" t="s">
        <v>3394</v>
      </c>
      <c r="AO1907" t="s">
        <v>3394</v>
      </c>
      <c r="AP1907" t="s">
        <v>3394</v>
      </c>
      <c r="AQ1907" t="s">
        <v>3394</v>
      </c>
      <c r="AR1907" t="s">
        <v>3394</v>
      </c>
      <c r="AS1907" t="s">
        <v>3394</v>
      </c>
      <c r="AT1907" t="s">
        <v>3394</v>
      </c>
      <c r="AU1907" t="s">
        <v>3394</v>
      </c>
      <c r="AV1907" t="s">
        <v>3394</v>
      </c>
      <c r="AW1907" t="s">
        <v>3394</v>
      </c>
      <c r="AX1907" t="s">
        <v>3394</v>
      </c>
      <c r="AZ1907" t="s">
        <v>3394</v>
      </c>
    </row>
    <row r="1908" spans="1:52" x14ac:dyDescent="0.3">
      <c r="A1908" s="1" t="s">
        <v>3206</v>
      </c>
      <c r="B1908" t="s">
        <v>3207</v>
      </c>
      <c r="C1908" t="s">
        <v>4828</v>
      </c>
      <c r="D1908" t="s">
        <v>4829</v>
      </c>
      <c r="E1908" t="s">
        <v>3208</v>
      </c>
      <c r="F1908" t="s">
        <v>3394</v>
      </c>
      <c r="G1908" t="s">
        <v>3393</v>
      </c>
      <c r="H1908" t="s">
        <v>3393</v>
      </c>
      <c r="I1908" t="s">
        <v>7580</v>
      </c>
      <c r="J1908" t="s">
        <v>3395</v>
      </c>
      <c r="K1908" t="s">
        <v>3394</v>
      </c>
      <c r="L1908" t="s">
        <v>3396</v>
      </c>
      <c r="M1908" t="s">
        <v>9820</v>
      </c>
      <c r="N1908" t="s">
        <v>9820</v>
      </c>
      <c r="O1908" t="s">
        <v>9820</v>
      </c>
      <c r="P1908" t="s">
        <v>9821</v>
      </c>
      <c r="Q1908">
        <v>1</v>
      </c>
      <c r="R1908" t="s">
        <v>5629</v>
      </c>
      <c r="S1908" t="s">
        <v>7581</v>
      </c>
      <c r="U1908" t="s">
        <v>7582</v>
      </c>
      <c r="V1908" t="s">
        <v>5986</v>
      </c>
      <c r="W1908" t="s">
        <v>7583</v>
      </c>
      <c r="X1908" t="s">
        <v>7584</v>
      </c>
      <c r="Y1908" t="s">
        <v>7585</v>
      </c>
      <c r="Z1908" t="s">
        <v>7586</v>
      </c>
      <c r="AA1908" t="s">
        <v>7587</v>
      </c>
      <c r="AB1908" t="s">
        <v>7588</v>
      </c>
      <c r="AC1908" t="s">
        <v>4345</v>
      </c>
      <c r="AE1908" t="s">
        <v>3394</v>
      </c>
      <c r="AK1908" t="s">
        <v>4195</v>
      </c>
      <c r="AL1908" t="s">
        <v>3394</v>
      </c>
      <c r="AM1908" t="s">
        <v>4195</v>
      </c>
      <c r="AN1908" t="s">
        <v>3394</v>
      </c>
      <c r="AO1908" t="s">
        <v>3394</v>
      </c>
      <c r="AP1908" t="s">
        <v>4195</v>
      </c>
      <c r="AQ1908" t="s">
        <v>4195</v>
      </c>
      <c r="AR1908" t="s">
        <v>4195</v>
      </c>
      <c r="AS1908" t="s">
        <v>3394</v>
      </c>
      <c r="AT1908" t="s">
        <v>3394</v>
      </c>
      <c r="AU1908" t="s">
        <v>3394</v>
      </c>
      <c r="AV1908" t="s">
        <v>3394</v>
      </c>
      <c r="AW1908" t="s">
        <v>3394</v>
      </c>
      <c r="AX1908" t="s">
        <v>3394</v>
      </c>
      <c r="AZ1908" t="s">
        <v>3394</v>
      </c>
    </row>
    <row r="1909" spans="1:52" x14ac:dyDescent="0.3">
      <c r="A1909" s="1" t="s">
        <v>7589</v>
      </c>
      <c r="B1909" t="s">
        <v>11637</v>
      </c>
      <c r="C1909" t="s">
        <v>616</v>
      </c>
      <c r="D1909" t="s">
        <v>4191</v>
      </c>
      <c r="F1909" t="s">
        <v>3393</v>
      </c>
      <c r="G1909" t="s">
        <v>3394</v>
      </c>
      <c r="H1909" t="s">
        <v>3393</v>
      </c>
      <c r="I1909" t="s">
        <v>10769</v>
      </c>
      <c r="J1909" t="s">
        <v>3395</v>
      </c>
      <c r="K1909" t="s">
        <v>3394</v>
      </c>
      <c r="L1909" t="s">
        <v>3396</v>
      </c>
      <c r="M1909" t="s">
        <v>66</v>
      </c>
      <c r="N1909" t="s">
        <v>66</v>
      </c>
      <c r="O1909" t="s">
        <v>9836</v>
      </c>
      <c r="P1909" t="s">
        <v>9842</v>
      </c>
      <c r="Q1909">
        <v>20</v>
      </c>
      <c r="R1909" t="s">
        <v>3397</v>
      </c>
      <c r="S1909" t="s">
        <v>7359</v>
      </c>
      <c r="AC1909" t="s">
        <v>4345</v>
      </c>
      <c r="AE1909" t="s">
        <v>3394</v>
      </c>
      <c r="AK1909" t="s">
        <v>3394</v>
      </c>
      <c r="AM1909" t="s">
        <v>3394</v>
      </c>
      <c r="AN1909" t="s">
        <v>3394</v>
      </c>
      <c r="AO1909" t="s">
        <v>3394</v>
      </c>
      <c r="AP1909" t="s">
        <v>3394</v>
      </c>
      <c r="AQ1909" t="s">
        <v>3394</v>
      </c>
      <c r="AR1909" t="s">
        <v>3394</v>
      </c>
      <c r="AS1909" t="s">
        <v>3394</v>
      </c>
      <c r="AT1909" t="s">
        <v>3394</v>
      </c>
      <c r="AU1909" t="s">
        <v>3394</v>
      </c>
      <c r="AV1909" t="s">
        <v>3394</v>
      </c>
      <c r="AW1909" t="s">
        <v>3394</v>
      </c>
      <c r="AX1909" t="s">
        <v>3394</v>
      </c>
      <c r="AZ1909" t="s">
        <v>3394</v>
      </c>
    </row>
    <row r="1910" spans="1:52" x14ac:dyDescent="0.3">
      <c r="A1910" s="1" t="s">
        <v>7590</v>
      </c>
      <c r="B1910" t="s">
        <v>11661</v>
      </c>
      <c r="C1910" t="s">
        <v>616</v>
      </c>
      <c r="D1910" t="s">
        <v>4191</v>
      </c>
      <c r="F1910" t="s">
        <v>3393</v>
      </c>
      <c r="G1910" t="s">
        <v>3394</v>
      </c>
      <c r="H1910" t="s">
        <v>3393</v>
      </c>
      <c r="I1910" t="s">
        <v>6364</v>
      </c>
      <c r="J1910" t="s">
        <v>3395</v>
      </c>
      <c r="K1910" t="s">
        <v>3394</v>
      </c>
      <c r="L1910" t="s">
        <v>3396</v>
      </c>
      <c r="M1910" t="s">
        <v>66</v>
      </c>
      <c r="N1910" t="s">
        <v>66</v>
      </c>
      <c r="O1910" t="s">
        <v>9836</v>
      </c>
      <c r="P1910" t="s">
        <v>9821</v>
      </c>
      <c r="Q1910">
        <v>1</v>
      </c>
      <c r="R1910" t="s">
        <v>3397</v>
      </c>
      <c r="S1910" t="s">
        <v>7591</v>
      </c>
      <c r="AC1910" t="s">
        <v>4345</v>
      </c>
      <c r="AE1910" t="s">
        <v>3394</v>
      </c>
      <c r="AK1910" t="s">
        <v>3394</v>
      </c>
      <c r="AM1910" t="s">
        <v>3394</v>
      </c>
      <c r="AN1910" t="s">
        <v>3394</v>
      </c>
      <c r="AO1910" t="s">
        <v>3394</v>
      </c>
      <c r="AP1910" t="s">
        <v>3394</v>
      </c>
      <c r="AQ1910" t="s">
        <v>3394</v>
      </c>
      <c r="AR1910" t="s">
        <v>3394</v>
      </c>
      <c r="AS1910" t="s">
        <v>3394</v>
      </c>
      <c r="AT1910" t="s">
        <v>3394</v>
      </c>
      <c r="AU1910" t="s">
        <v>3394</v>
      </c>
      <c r="AV1910" t="s">
        <v>3394</v>
      </c>
      <c r="AW1910" t="s">
        <v>3394</v>
      </c>
      <c r="AX1910" t="s">
        <v>3394</v>
      </c>
      <c r="AZ1910" t="s">
        <v>3394</v>
      </c>
    </row>
    <row r="1911" spans="1:52" x14ac:dyDescent="0.3">
      <c r="A1911" s="1" t="s">
        <v>3244</v>
      </c>
      <c r="B1911" t="s">
        <v>3245</v>
      </c>
      <c r="C1911" t="s">
        <v>4987</v>
      </c>
      <c r="D1911" t="s">
        <v>4988</v>
      </c>
      <c r="E1911" t="s">
        <v>3246</v>
      </c>
      <c r="F1911" t="s">
        <v>3394</v>
      </c>
      <c r="G1911" t="s">
        <v>3394</v>
      </c>
      <c r="H1911" t="s">
        <v>3393</v>
      </c>
      <c r="I1911" t="s">
        <v>3395</v>
      </c>
      <c r="J1911" t="s">
        <v>3395</v>
      </c>
      <c r="K1911" t="s">
        <v>3394</v>
      </c>
      <c r="L1911" t="s">
        <v>3396</v>
      </c>
      <c r="M1911" t="s">
        <v>9820</v>
      </c>
      <c r="N1911" t="s">
        <v>9820</v>
      </c>
      <c r="O1911" t="s">
        <v>9820</v>
      </c>
      <c r="P1911" t="s">
        <v>9821</v>
      </c>
      <c r="Q1911">
        <v>1</v>
      </c>
      <c r="R1911" t="s">
        <v>5633</v>
      </c>
      <c r="S1911" t="s">
        <v>7592</v>
      </c>
      <c r="U1911" t="s">
        <v>7593</v>
      </c>
      <c r="V1911" t="s">
        <v>7594</v>
      </c>
      <c r="W1911" t="s">
        <v>7253</v>
      </c>
      <c r="X1911" t="s">
        <v>7078</v>
      </c>
      <c r="Y1911" t="s">
        <v>6159</v>
      </c>
      <c r="Z1911" t="s">
        <v>6236</v>
      </c>
      <c r="AA1911" t="s">
        <v>7595</v>
      </c>
      <c r="AB1911" t="s">
        <v>6272</v>
      </c>
      <c r="AC1911" t="s">
        <v>4345</v>
      </c>
      <c r="AE1911" t="s">
        <v>3394</v>
      </c>
      <c r="AK1911" t="s">
        <v>3394</v>
      </c>
      <c r="AM1911" t="s">
        <v>3394</v>
      </c>
      <c r="AN1911" t="s">
        <v>3394</v>
      </c>
      <c r="AO1911" t="s">
        <v>3394</v>
      </c>
      <c r="AP1911" t="s">
        <v>3394</v>
      </c>
      <c r="AQ1911" t="s">
        <v>3394</v>
      </c>
      <c r="AR1911" t="s">
        <v>3394</v>
      </c>
      <c r="AS1911" t="s">
        <v>3394</v>
      </c>
      <c r="AT1911" t="s">
        <v>3394</v>
      </c>
      <c r="AU1911" t="s">
        <v>3394</v>
      </c>
      <c r="AV1911" t="s">
        <v>3394</v>
      </c>
      <c r="AW1911" t="s">
        <v>3394</v>
      </c>
      <c r="AX1911" t="s">
        <v>3394</v>
      </c>
      <c r="AZ1911" t="s">
        <v>3394</v>
      </c>
    </row>
    <row r="1912" spans="1:52" x14ac:dyDescent="0.3">
      <c r="A1912" s="1" t="s">
        <v>3247</v>
      </c>
      <c r="B1912" t="s">
        <v>3248</v>
      </c>
      <c r="C1912" t="s">
        <v>4987</v>
      </c>
      <c r="D1912" t="s">
        <v>4988</v>
      </c>
      <c r="E1912" t="s">
        <v>3249</v>
      </c>
      <c r="F1912" t="s">
        <v>3394</v>
      </c>
      <c r="G1912" t="s">
        <v>3394</v>
      </c>
      <c r="H1912" t="s">
        <v>3393</v>
      </c>
      <c r="I1912" t="s">
        <v>3395</v>
      </c>
      <c r="J1912" t="s">
        <v>3395</v>
      </c>
      <c r="K1912" t="s">
        <v>3394</v>
      </c>
      <c r="L1912" t="s">
        <v>3396</v>
      </c>
      <c r="M1912" t="s">
        <v>9820</v>
      </c>
      <c r="N1912" t="s">
        <v>9820</v>
      </c>
      <c r="O1912" t="s">
        <v>9820</v>
      </c>
      <c r="P1912" t="s">
        <v>9821</v>
      </c>
      <c r="Q1912">
        <v>1</v>
      </c>
      <c r="R1912" t="s">
        <v>5633</v>
      </c>
      <c r="S1912" t="s">
        <v>7596</v>
      </c>
      <c r="U1912" t="s">
        <v>7597</v>
      </c>
      <c r="V1912" t="s">
        <v>7515</v>
      </c>
      <c r="W1912" t="s">
        <v>6990</v>
      </c>
      <c r="X1912" t="s">
        <v>6063</v>
      </c>
      <c r="Y1912" t="s">
        <v>7598</v>
      </c>
      <c r="Z1912" t="s">
        <v>7599</v>
      </c>
      <c r="AA1912" t="s">
        <v>7600</v>
      </c>
      <c r="AB1912" t="s">
        <v>6203</v>
      </c>
      <c r="AC1912" t="s">
        <v>4345</v>
      </c>
      <c r="AE1912" t="s">
        <v>3394</v>
      </c>
      <c r="AK1912" t="s">
        <v>3394</v>
      </c>
      <c r="AM1912" t="s">
        <v>3394</v>
      </c>
      <c r="AN1912" t="s">
        <v>3394</v>
      </c>
      <c r="AO1912" t="s">
        <v>3394</v>
      </c>
      <c r="AP1912" t="s">
        <v>3394</v>
      </c>
      <c r="AQ1912" t="s">
        <v>3394</v>
      </c>
      <c r="AR1912" t="s">
        <v>3394</v>
      </c>
      <c r="AS1912" t="s">
        <v>3394</v>
      </c>
      <c r="AT1912" t="s">
        <v>3394</v>
      </c>
      <c r="AU1912" t="s">
        <v>3394</v>
      </c>
      <c r="AV1912" t="s">
        <v>3394</v>
      </c>
      <c r="AW1912" t="s">
        <v>3394</v>
      </c>
      <c r="AX1912" t="s">
        <v>3394</v>
      </c>
      <c r="AZ1912" t="s">
        <v>3394</v>
      </c>
    </row>
    <row r="1913" spans="1:52" x14ac:dyDescent="0.3">
      <c r="A1913" s="1" t="s">
        <v>3250</v>
      </c>
      <c r="B1913" t="s">
        <v>3251</v>
      </c>
      <c r="C1913" t="s">
        <v>4987</v>
      </c>
      <c r="D1913" t="s">
        <v>4988</v>
      </c>
      <c r="E1913" t="s">
        <v>3252</v>
      </c>
      <c r="F1913" t="s">
        <v>3394</v>
      </c>
      <c r="G1913" t="s">
        <v>3394</v>
      </c>
      <c r="H1913" t="s">
        <v>3393</v>
      </c>
      <c r="I1913" t="s">
        <v>3395</v>
      </c>
      <c r="J1913" t="s">
        <v>3395</v>
      </c>
      <c r="K1913" t="s">
        <v>3394</v>
      </c>
      <c r="L1913" t="s">
        <v>3396</v>
      </c>
      <c r="M1913" t="s">
        <v>9820</v>
      </c>
      <c r="N1913" t="s">
        <v>9820</v>
      </c>
      <c r="O1913" t="s">
        <v>9820</v>
      </c>
      <c r="P1913" t="s">
        <v>9821</v>
      </c>
      <c r="Q1913">
        <v>1</v>
      </c>
      <c r="R1913" t="s">
        <v>5633</v>
      </c>
      <c r="S1913" t="s">
        <v>7601</v>
      </c>
      <c r="U1913" t="s">
        <v>6914</v>
      </c>
      <c r="V1913" t="s">
        <v>7530</v>
      </c>
      <c r="W1913" t="s">
        <v>7602</v>
      </c>
      <c r="X1913" t="s">
        <v>7603</v>
      </c>
      <c r="Y1913" t="s">
        <v>7406</v>
      </c>
      <c r="Z1913" t="s">
        <v>7604</v>
      </c>
      <c r="AA1913" t="s">
        <v>7605</v>
      </c>
      <c r="AB1913" t="s">
        <v>6836</v>
      </c>
      <c r="AC1913" t="s">
        <v>4345</v>
      </c>
      <c r="AE1913" t="s">
        <v>3394</v>
      </c>
      <c r="AK1913" t="s">
        <v>3394</v>
      </c>
      <c r="AM1913" t="s">
        <v>3394</v>
      </c>
      <c r="AN1913" t="s">
        <v>3394</v>
      </c>
      <c r="AO1913" t="s">
        <v>3394</v>
      </c>
      <c r="AP1913" t="s">
        <v>3394</v>
      </c>
      <c r="AQ1913" t="s">
        <v>3394</v>
      </c>
      <c r="AR1913" t="s">
        <v>3394</v>
      </c>
      <c r="AS1913" t="s">
        <v>3394</v>
      </c>
      <c r="AT1913" t="s">
        <v>3394</v>
      </c>
      <c r="AU1913" t="s">
        <v>3394</v>
      </c>
      <c r="AV1913" t="s">
        <v>3394</v>
      </c>
      <c r="AW1913" t="s">
        <v>3394</v>
      </c>
      <c r="AX1913" t="s">
        <v>3394</v>
      </c>
      <c r="AZ1913" t="s">
        <v>3394</v>
      </c>
    </row>
    <row r="1914" spans="1:52" x14ac:dyDescent="0.3">
      <c r="A1914" s="1" t="s">
        <v>3253</v>
      </c>
      <c r="B1914" t="s">
        <v>3254</v>
      </c>
      <c r="C1914" t="s">
        <v>4987</v>
      </c>
      <c r="D1914" t="s">
        <v>4988</v>
      </c>
      <c r="E1914" t="s">
        <v>3255</v>
      </c>
      <c r="F1914" t="s">
        <v>3394</v>
      </c>
      <c r="G1914" t="s">
        <v>3393</v>
      </c>
      <c r="H1914" t="s">
        <v>3393</v>
      </c>
      <c r="I1914" t="s">
        <v>7606</v>
      </c>
      <c r="J1914" t="s">
        <v>3395</v>
      </c>
      <c r="K1914" t="s">
        <v>3394</v>
      </c>
      <c r="L1914" t="s">
        <v>3396</v>
      </c>
      <c r="M1914" t="s">
        <v>9820</v>
      </c>
      <c r="N1914" t="s">
        <v>9820</v>
      </c>
      <c r="O1914" t="s">
        <v>9820</v>
      </c>
      <c r="P1914" t="s">
        <v>9821</v>
      </c>
      <c r="Q1914">
        <v>1</v>
      </c>
      <c r="R1914" t="s">
        <v>7095</v>
      </c>
      <c r="S1914" t="s">
        <v>7607</v>
      </c>
      <c r="U1914" t="s">
        <v>7608</v>
      </c>
      <c r="V1914" t="s">
        <v>7609</v>
      </c>
      <c r="W1914" t="s">
        <v>7610</v>
      </c>
      <c r="X1914" t="s">
        <v>6384</v>
      </c>
      <c r="Y1914" t="s">
        <v>6657</v>
      </c>
      <c r="Z1914" t="s">
        <v>7531</v>
      </c>
      <c r="AA1914" t="s">
        <v>7611</v>
      </c>
      <c r="AB1914" t="s">
        <v>6897</v>
      </c>
      <c r="AC1914" t="s">
        <v>4345</v>
      </c>
      <c r="AE1914" t="s">
        <v>3394</v>
      </c>
      <c r="AK1914" t="s">
        <v>3394</v>
      </c>
      <c r="AM1914" t="s">
        <v>3394</v>
      </c>
      <c r="AN1914" t="s">
        <v>3394</v>
      </c>
      <c r="AO1914" t="s">
        <v>3394</v>
      </c>
      <c r="AP1914" t="s">
        <v>3394</v>
      </c>
      <c r="AQ1914" t="s">
        <v>3394</v>
      </c>
      <c r="AR1914" t="s">
        <v>3394</v>
      </c>
      <c r="AS1914" t="s">
        <v>3394</v>
      </c>
      <c r="AT1914" t="s">
        <v>3394</v>
      </c>
      <c r="AU1914" t="s">
        <v>3394</v>
      </c>
      <c r="AV1914" t="s">
        <v>3394</v>
      </c>
      <c r="AW1914" t="s">
        <v>3394</v>
      </c>
      <c r="AX1914" t="s">
        <v>3394</v>
      </c>
      <c r="AZ1914" t="s">
        <v>3394</v>
      </c>
    </row>
    <row r="1915" spans="1:52" x14ac:dyDescent="0.3">
      <c r="A1915" s="1" t="s">
        <v>3259</v>
      </c>
      <c r="B1915" t="s">
        <v>3260</v>
      </c>
      <c r="C1915" t="s">
        <v>298</v>
      </c>
      <c r="D1915" t="s">
        <v>6246</v>
      </c>
      <c r="E1915" t="s">
        <v>3261</v>
      </c>
      <c r="F1915" t="s">
        <v>3393</v>
      </c>
      <c r="G1915" t="s">
        <v>3394</v>
      </c>
      <c r="H1915" t="s">
        <v>3393</v>
      </c>
      <c r="I1915" t="s">
        <v>5765</v>
      </c>
      <c r="J1915" t="s">
        <v>3395</v>
      </c>
      <c r="K1915" t="s">
        <v>3394</v>
      </c>
      <c r="L1915" t="s">
        <v>3396</v>
      </c>
      <c r="M1915" t="s">
        <v>9820</v>
      </c>
      <c r="N1915" t="s">
        <v>9820</v>
      </c>
      <c r="O1915" t="s">
        <v>9820</v>
      </c>
      <c r="P1915" t="s">
        <v>9821</v>
      </c>
      <c r="Q1915">
        <v>1</v>
      </c>
      <c r="R1915" t="s">
        <v>5601</v>
      </c>
      <c r="S1915" t="s">
        <v>7612</v>
      </c>
      <c r="U1915" t="s">
        <v>7613</v>
      </c>
      <c r="V1915" t="s">
        <v>7594</v>
      </c>
      <c r="W1915" t="s">
        <v>7614</v>
      </c>
      <c r="X1915" t="s">
        <v>7615</v>
      </c>
      <c r="Y1915" t="s">
        <v>7616</v>
      </c>
      <c r="Z1915" t="s">
        <v>7617</v>
      </c>
      <c r="AA1915" t="s">
        <v>5956</v>
      </c>
      <c r="AB1915" t="s">
        <v>5951</v>
      </c>
      <c r="AC1915" t="s">
        <v>4345</v>
      </c>
      <c r="AE1915" t="s">
        <v>3394</v>
      </c>
      <c r="AK1915" t="s">
        <v>3394</v>
      </c>
      <c r="AM1915" t="s">
        <v>3394</v>
      </c>
      <c r="AN1915" t="s">
        <v>3394</v>
      </c>
      <c r="AO1915" t="s">
        <v>3394</v>
      </c>
      <c r="AP1915" t="s">
        <v>3394</v>
      </c>
      <c r="AQ1915" t="s">
        <v>3394</v>
      </c>
      <c r="AR1915" t="s">
        <v>3394</v>
      </c>
      <c r="AS1915" t="s">
        <v>3394</v>
      </c>
      <c r="AT1915" t="s">
        <v>3394</v>
      </c>
      <c r="AU1915" t="s">
        <v>3394</v>
      </c>
      <c r="AV1915" t="s">
        <v>3394</v>
      </c>
      <c r="AW1915" t="s">
        <v>3394</v>
      </c>
      <c r="AX1915" t="s">
        <v>3394</v>
      </c>
      <c r="AZ1915" t="s">
        <v>3394</v>
      </c>
    </row>
    <row r="1916" spans="1:52" x14ac:dyDescent="0.3">
      <c r="A1916" s="1" t="s">
        <v>3265</v>
      </c>
      <c r="B1916" t="s">
        <v>3266</v>
      </c>
      <c r="C1916" t="s">
        <v>298</v>
      </c>
      <c r="D1916" t="s">
        <v>6246</v>
      </c>
      <c r="E1916" t="s">
        <v>3267</v>
      </c>
      <c r="F1916" t="s">
        <v>3393</v>
      </c>
      <c r="G1916" t="s">
        <v>3394</v>
      </c>
      <c r="H1916" t="s">
        <v>3393</v>
      </c>
      <c r="I1916" t="s">
        <v>5757</v>
      </c>
      <c r="J1916" t="s">
        <v>3395</v>
      </c>
      <c r="K1916" t="s">
        <v>3394</v>
      </c>
      <c r="L1916" t="s">
        <v>3396</v>
      </c>
      <c r="M1916" t="s">
        <v>9820</v>
      </c>
      <c r="N1916" t="s">
        <v>9820</v>
      </c>
      <c r="O1916" t="s">
        <v>9820</v>
      </c>
      <c r="P1916" t="s">
        <v>9821</v>
      </c>
      <c r="Q1916">
        <v>1</v>
      </c>
      <c r="R1916" t="s">
        <v>5682</v>
      </c>
      <c r="S1916" t="s">
        <v>7612</v>
      </c>
      <c r="U1916" t="s">
        <v>7613</v>
      </c>
      <c r="V1916" t="s">
        <v>7594</v>
      </c>
      <c r="W1916" t="s">
        <v>7614</v>
      </c>
      <c r="X1916" t="s">
        <v>7615</v>
      </c>
      <c r="Y1916" t="s">
        <v>7616</v>
      </c>
      <c r="Z1916" t="s">
        <v>7617</v>
      </c>
      <c r="AA1916" t="s">
        <v>5956</v>
      </c>
      <c r="AB1916" t="s">
        <v>5951</v>
      </c>
      <c r="AC1916" t="s">
        <v>4345</v>
      </c>
      <c r="AE1916" t="s">
        <v>3394</v>
      </c>
      <c r="AK1916" t="s">
        <v>3394</v>
      </c>
      <c r="AM1916" t="s">
        <v>3394</v>
      </c>
      <c r="AN1916" t="s">
        <v>3394</v>
      </c>
      <c r="AO1916" t="s">
        <v>3394</v>
      </c>
      <c r="AP1916" t="s">
        <v>3394</v>
      </c>
      <c r="AQ1916" t="s">
        <v>3394</v>
      </c>
      <c r="AR1916" t="s">
        <v>3394</v>
      </c>
      <c r="AS1916" t="s">
        <v>3394</v>
      </c>
      <c r="AT1916" t="s">
        <v>3394</v>
      </c>
      <c r="AU1916" t="s">
        <v>3394</v>
      </c>
      <c r="AV1916" t="s">
        <v>3394</v>
      </c>
      <c r="AW1916" t="s">
        <v>3394</v>
      </c>
      <c r="AX1916" t="s">
        <v>3394</v>
      </c>
      <c r="AZ1916" t="s">
        <v>3394</v>
      </c>
    </row>
    <row r="1917" spans="1:52" x14ac:dyDescent="0.3">
      <c r="A1917" s="1" t="s">
        <v>3280</v>
      </c>
      <c r="B1917" t="s">
        <v>3281</v>
      </c>
      <c r="C1917" t="s">
        <v>298</v>
      </c>
      <c r="D1917" t="s">
        <v>6246</v>
      </c>
      <c r="E1917" t="s">
        <v>3282</v>
      </c>
      <c r="F1917" t="s">
        <v>3394</v>
      </c>
      <c r="G1917" t="s">
        <v>3394</v>
      </c>
      <c r="H1917" t="s">
        <v>3393</v>
      </c>
      <c r="I1917" t="s">
        <v>7618</v>
      </c>
      <c r="J1917" t="s">
        <v>3395</v>
      </c>
      <c r="K1917" t="s">
        <v>3394</v>
      </c>
      <c r="L1917" t="s">
        <v>3396</v>
      </c>
      <c r="M1917" t="s">
        <v>56</v>
      </c>
      <c r="N1917" t="s">
        <v>6246</v>
      </c>
      <c r="O1917" t="s">
        <v>9820</v>
      </c>
      <c r="P1917" t="s">
        <v>9821</v>
      </c>
      <c r="Q1917">
        <v>1</v>
      </c>
      <c r="R1917" t="s">
        <v>6626</v>
      </c>
      <c r="S1917" t="s">
        <v>7619</v>
      </c>
      <c r="U1917" t="s">
        <v>6358</v>
      </c>
      <c r="V1917" t="s">
        <v>10702</v>
      </c>
      <c r="W1917" t="s">
        <v>6211</v>
      </c>
      <c r="X1917" t="s">
        <v>6858</v>
      </c>
      <c r="Y1917" t="s">
        <v>7461</v>
      </c>
      <c r="Z1917" t="s">
        <v>7620</v>
      </c>
      <c r="AA1917" t="s">
        <v>7621</v>
      </c>
      <c r="AB1917" t="s">
        <v>6214</v>
      </c>
      <c r="AC1917" t="s">
        <v>4345</v>
      </c>
      <c r="AE1917" t="s">
        <v>3394</v>
      </c>
      <c r="AJ1917" t="s">
        <v>4484</v>
      </c>
      <c r="AK1917" t="s">
        <v>3394</v>
      </c>
      <c r="AM1917" t="s">
        <v>3394</v>
      </c>
      <c r="AN1917" t="s">
        <v>3394</v>
      </c>
      <c r="AO1917" t="s">
        <v>3394</v>
      </c>
      <c r="AP1917" t="s">
        <v>3394</v>
      </c>
      <c r="AQ1917" t="s">
        <v>3394</v>
      </c>
      <c r="AR1917" t="s">
        <v>3394</v>
      </c>
      <c r="AS1917" t="s">
        <v>3394</v>
      </c>
      <c r="AT1917" t="s">
        <v>3394</v>
      </c>
      <c r="AU1917" t="s">
        <v>3394</v>
      </c>
      <c r="AV1917" t="s">
        <v>3394</v>
      </c>
      <c r="AW1917" t="s">
        <v>3394</v>
      </c>
      <c r="AX1917" t="s">
        <v>3394</v>
      </c>
      <c r="AZ1917" t="s">
        <v>3394</v>
      </c>
    </row>
    <row r="1918" spans="1:52" x14ac:dyDescent="0.3">
      <c r="A1918" s="1" t="s">
        <v>3283</v>
      </c>
      <c r="B1918" t="s">
        <v>3284</v>
      </c>
      <c r="C1918" t="s">
        <v>298</v>
      </c>
      <c r="D1918" t="s">
        <v>6246</v>
      </c>
      <c r="E1918" t="s">
        <v>3285</v>
      </c>
      <c r="F1918" t="s">
        <v>3394</v>
      </c>
      <c r="G1918" t="s">
        <v>3394</v>
      </c>
      <c r="H1918" t="s">
        <v>3393</v>
      </c>
      <c r="I1918" t="s">
        <v>7622</v>
      </c>
      <c r="J1918" t="s">
        <v>3395</v>
      </c>
      <c r="K1918" t="s">
        <v>3394</v>
      </c>
      <c r="L1918" t="s">
        <v>3396</v>
      </c>
      <c r="M1918" t="s">
        <v>56</v>
      </c>
      <c r="N1918" t="s">
        <v>6246</v>
      </c>
      <c r="O1918" t="s">
        <v>9820</v>
      </c>
      <c r="P1918" t="s">
        <v>9821</v>
      </c>
      <c r="Q1918">
        <v>1</v>
      </c>
      <c r="R1918" t="s">
        <v>6623</v>
      </c>
      <c r="S1918" t="s">
        <v>7623</v>
      </c>
      <c r="U1918" t="s">
        <v>6476</v>
      </c>
      <c r="V1918" t="s">
        <v>6477</v>
      </c>
      <c r="W1918" t="s">
        <v>6478</v>
      </c>
      <c r="X1918" t="s">
        <v>6479</v>
      </c>
      <c r="Y1918" t="s">
        <v>6480</v>
      </c>
      <c r="Z1918" t="s">
        <v>6481</v>
      </c>
      <c r="AA1918" t="s">
        <v>6482</v>
      </c>
      <c r="AB1918" t="s">
        <v>6483</v>
      </c>
      <c r="AC1918" t="s">
        <v>4345</v>
      </c>
      <c r="AE1918" t="s">
        <v>3394</v>
      </c>
      <c r="AJ1918" t="s">
        <v>4484</v>
      </c>
      <c r="AK1918" t="s">
        <v>3394</v>
      </c>
      <c r="AM1918" t="s">
        <v>3394</v>
      </c>
      <c r="AN1918" t="s">
        <v>3394</v>
      </c>
      <c r="AO1918" t="s">
        <v>3394</v>
      </c>
      <c r="AP1918" t="s">
        <v>3394</v>
      </c>
      <c r="AQ1918" t="s">
        <v>3394</v>
      </c>
      <c r="AR1918" t="s">
        <v>3394</v>
      </c>
      <c r="AS1918" t="s">
        <v>3394</v>
      </c>
      <c r="AT1918" t="s">
        <v>3394</v>
      </c>
      <c r="AU1918" t="s">
        <v>3394</v>
      </c>
      <c r="AV1918" t="s">
        <v>3394</v>
      </c>
      <c r="AW1918" t="s">
        <v>3394</v>
      </c>
      <c r="AX1918" t="s">
        <v>3394</v>
      </c>
      <c r="AZ1918" t="s">
        <v>3394</v>
      </c>
    </row>
    <row r="1919" spans="1:52" x14ac:dyDescent="0.3">
      <c r="A1919" s="1" t="s">
        <v>3286</v>
      </c>
      <c r="B1919" t="s">
        <v>3287</v>
      </c>
      <c r="C1919" t="s">
        <v>538</v>
      </c>
      <c r="D1919" t="s">
        <v>67</v>
      </c>
      <c r="E1919" t="s">
        <v>3288</v>
      </c>
      <c r="F1919" t="s">
        <v>3394</v>
      </c>
      <c r="G1919" t="s">
        <v>3393</v>
      </c>
      <c r="H1919" t="s">
        <v>3393</v>
      </c>
      <c r="I1919" t="s">
        <v>11662</v>
      </c>
      <c r="J1919" t="s">
        <v>3395</v>
      </c>
      <c r="K1919" t="s">
        <v>4342</v>
      </c>
      <c r="L1919" t="s">
        <v>3396</v>
      </c>
      <c r="M1919" t="s">
        <v>11383</v>
      </c>
      <c r="N1919" t="s">
        <v>11414</v>
      </c>
      <c r="O1919" t="s">
        <v>9836</v>
      </c>
      <c r="P1919" t="s">
        <v>9862</v>
      </c>
      <c r="Q1919">
        <v>1</v>
      </c>
      <c r="R1919" t="s">
        <v>5673</v>
      </c>
      <c r="S1919" t="s">
        <v>7624</v>
      </c>
      <c r="U1919" t="s">
        <v>6030</v>
      </c>
      <c r="V1919" t="s">
        <v>6004</v>
      </c>
      <c r="W1919" t="s">
        <v>6031</v>
      </c>
      <c r="X1919" t="s">
        <v>6026</v>
      </c>
      <c r="Y1919" t="s">
        <v>6032</v>
      </c>
      <c r="Z1919" t="s">
        <v>6033</v>
      </c>
      <c r="AA1919" t="s">
        <v>6034</v>
      </c>
      <c r="AB1919" t="s">
        <v>6035</v>
      </c>
      <c r="AC1919" t="s">
        <v>4345</v>
      </c>
      <c r="AE1919" t="s">
        <v>3394</v>
      </c>
      <c r="AJ1919" t="s">
        <v>4484</v>
      </c>
      <c r="AK1919" t="s">
        <v>3394</v>
      </c>
      <c r="AL1919" t="s">
        <v>3394</v>
      </c>
      <c r="AM1919" t="s">
        <v>3394</v>
      </c>
      <c r="AN1919" t="s">
        <v>3394</v>
      </c>
      <c r="AO1919" t="s">
        <v>3394</v>
      </c>
      <c r="AP1919" t="s">
        <v>3394</v>
      </c>
      <c r="AQ1919" t="s">
        <v>3394</v>
      </c>
      <c r="AR1919" t="s">
        <v>3394</v>
      </c>
      <c r="AS1919" t="s">
        <v>3394</v>
      </c>
      <c r="AT1919" t="s">
        <v>3394</v>
      </c>
      <c r="AU1919" t="s">
        <v>3394</v>
      </c>
      <c r="AV1919" t="s">
        <v>3394</v>
      </c>
      <c r="AW1919" t="s">
        <v>3394</v>
      </c>
      <c r="AX1919" t="s">
        <v>3394</v>
      </c>
      <c r="AZ1919" t="s">
        <v>3394</v>
      </c>
    </row>
    <row r="1920" spans="1:52" x14ac:dyDescent="0.3">
      <c r="A1920" s="1" t="s">
        <v>3295</v>
      </c>
      <c r="B1920" t="s">
        <v>3296</v>
      </c>
      <c r="C1920" t="s">
        <v>538</v>
      </c>
      <c r="D1920" t="s">
        <v>67</v>
      </c>
      <c r="E1920" t="s">
        <v>3297</v>
      </c>
      <c r="F1920" t="s">
        <v>3394</v>
      </c>
      <c r="G1920" t="s">
        <v>3393</v>
      </c>
      <c r="H1920" t="s">
        <v>3393</v>
      </c>
      <c r="I1920" t="s">
        <v>12095</v>
      </c>
      <c r="J1920" t="s">
        <v>3395</v>
      </c>
      <c r="K1920" t="s">
        <v>4195</v>
      </c>
      <c r="L1920" t="s">
        <v>3396</v>
      </c>
      <c r="M1920" t="s">
        <v>67</v>
      </c>
      <c r="N1920" t="s">
        <v>67</v>
      </c>
      <c r="O1920" t="s">
        <v>9836</v>
      </c>
      <c r="P1920" t="s">
        <v>9862</v>
      </c>
      <c r="Q1920">
        <v>1</v>
      </c>
      <c r="R1920" t="s">
        <v>3397</v>
      </c>
      <c r="S1920" t="s">
        <v>7625</v>
      </c>
      <c r="U1920" t="s">
        <v>6048</v>
      </c>
      <c r="V1920" t="s">
        <v>10701</v>
      </c>
      <c r="W1920" t="s">
        <v>6049</v>
      </c>
      <c r="X1920" t="s">
        <v>6050</v>
      </c>
      <c r="Y1920" t="s">
        <v>6051</v>
      </c>
      <c r="Z1920" t="s">
        <v>6052</v>
      </c>
      <c r="AA1920" t="s">
        <v>6053</v>
      </c>
      <c r="AB1920" t="s">
        <v>6035</v>
      </c>
      <c r="AC1920" t="s">
        <v>4345</v>
      </c>
      <c r="AE1920" t="s">
        <v>3394</v>
      </c>
      <c r="AJ1920" t="s">
        <v>4484</v>
      </c>
      <c r="AK1920" t="s">
        <v>3394</v>
      </c>
      <c r="AL1920" t="s">
        <v>3394</v>
      </c>
      <c r="AM1920" t="s">
        <v>3394</v>
      </c>
      <c r="AN1920" t="s">
        <v>3394</v>
      </c>
      <c r="AO1920" t="s">
        <v>3394</v>
      </c>
      <c r="AP1920" t="s">
        <v>3394</v>
      </c>
      <c r="AQ1920" t="s">
        <v>3394</v>
      </c>
      <c r="AR1920" t="s">
        <v>3394</v>
      </c>
      <c r="AS1920" t="s">
        <v>3394</v>
      </c>
      <c r="AT1920" t="s">
        <v>3394</v>
      </c>
      <c r="AU1920" t="s">
        <v>3394</v>
      </c>
      <c r="AV1920" t="s">
        <v>3394</v>
      </c>
      <c r="AW1920" t="s">
        <v>3394</v>
      </c>
      <c r="AX1920" t="s">
        <v>3394</v>
      </c>
      <c r="AZ1920" t="s">
        <v>3394</v>
      </c>
    </row>
    <row r="1921" spans="1:52" x14ac:dyDescent="0.3">
      <c r="A1921" s="1" t="s">
        <v>3301</v>
      </c>
      <c r="B1921" t="s">
        <v>3302</v>
      </c>
      <c r="C1921" t="s">
        <v>298</v>
      </c>
      <c r="D1921" t="s">
        <v>6246</v>
      </c>
      <c r="E1921" t="s">
        <v>3303</v>
      </c>
      <c r="F1921" t="s">
        <v>3394</v>
      </c>
      <c r="G1921" t="s">
        <v>3394</v>
      </c>
      <c r="H1921" t="s">
        <v>3393</v>
      </c>
      <c r="I1921" t="s">
        <v>7626</v>
      </c>
      <c r="J1921" t="s">
        <v>3395</v>
      </c>
      <c r="K1921" t="s">
        <v>3394</v>
      </c>
      <c r="L1921" t="s">
        <v>3396</v>
      </c>
      <c r="M1921" t="s">
        <v>56</v>
      </c>
      <c r="N1921" t="s">
        <v>6246</v>
      </c>
      <c r="O1921" t="s">
        <v>9820</v>
      </c>
      <c r="P1921" t="s">
        <v>9821</v>
      </c>
      <c r="Q1921">
        <v>1</v>
      </c>
      <c r="R1921" t="s">
        <v>5682</v>
      </c>
      <c r="S1921" t="s">
        <v>7627</v>
      </c>
      <c r="U1921" t="s">
        <v>6969</v>
      </c>
      <c r="V1921" t="s">
        <v>6970</v>
      </c>
      <c r="W1921" t="s">
        <v>6200</v>
      </c>
      <c r="X1921" t="s">
        <v>6971</v>
      </c>
      <c r="Y1921" t="s">
        <v>6603</v>
      </c>
      <c r="Z1921" t="s">
        <v>6149</v>
      </c>
      <c r="AA1921" t="s">
        <v>6972</v>
      </c>
      <c r="AB1921" t="s">
        <v>5951</v>
      </c>
      <c r="AC1921" t="s">
        <v>4345</v>
      </c>
      <c r="AE1921" t="s">
        <v>3394</v>
      </c>
      <c r="AJ1921" t="s">
        <v>4484</v>
      </c>
      <c r="AK1921" t="s">
        <v>3394</v>
      </c>
      <c r="AM1921" t="s">
        <v>3394</v>
      </c>
      <c r="AN1921" t="s">
        <v>3394</v>
      </c>
      <c r="AO1921" t="s">
        <v>3394</v>
      </c>
      <c r="AP1921" t="s">
        <v>3394</v>
      </c>
      <c r="AQ1921" t="s">
        <v>3394</v>
      </c>
      <c r="AR1921" t="s">
        <v>3394</v>
      </c>
      <c r="AS1921" t="s">
        <v>3394</v>
      </c>
      <c r="AT1921" t="s">
        <v>3394</v>
      </c>
      <c r="AU1921" t="s">
        <v>3394</v>
      </c>
      <c r="AV1921" t="s">
        <v>3394</v>
      </c>
      <c r="AW1921" t="s">
        <v>3394</v>
      </c>
      <c r="AX1921" t="s">
        <v>3394</v>
      </c>
      <c r="AZ1921" t="s">
        <v>3394</v>
      </c>
    </row>
    <row r="1922" spans="1:52" x14ac:dyDescent="0.3">
      <c r="A1922" s="1" t="s">
        <v>3304</v>
      </c>
      <c r="B1922" t="s">
        <v>3305</v>
      </c>
      <c r="C1922" t="s">
        <v>298</v>
      </c>
      <c r="D1922" t="s">
        <v>6246</v>
      </c>
      <c r="E1922" t="s">
        <v>3306</v>
      </c>
      <c r="F1922" t="s">
        <v>3394</v>
      </c>
      <c r="G1922" t="s">
        <v>3394</v>
      </c>
      <c r="H1922" t="s">
        <v>3393</v>
      </c>
      <c r="I1922" t="s">
        <v>7628</v>
      </c>
      <c r="J1922" t="s">
        <v>3395</v>
      </c>
      <c r="K1922" t="s">
        <v>3394</v>
      </c>
      <c r="L1922" t="s">
        <v>3396</v>
      </c>
      <c r="M1922" t="s">
        <v>56</v>
      </c>
      <c r="N1922" t="s">
        <v>6246</v>
      </c>
      <c r="O1922" t="s">
        <v>9820</v>
      </c>
      <c r="P1922" t="s">
        <v>9821</v>
      </c>
      <c r="Q1922">
        <v>1</v>
      </c>
      <c r="R1922" t="s">
        <v>5840</v>
      </c>
      <c r="S1922" t="s">
        <v>7629</v>
      </c>
      <c r="U1922" t="s">
        <v>6358</v>
      </c>
      <c r="V1922" t="s">
        <v>10702</v>
      </c>
      <c r="W1922" t="s">
        <v>6359</v>
      </c>
      <c r="X1922" t="s">
        <v>7014</v>
      </c>
      <c r="Y1922" t="s">
        <v>6361</v>
      </c>
      <c r="Z1922" t="s">
        <v>6237</v>
      </c>
      <c r="AA1922" t="s">
        <v>7471</v>
      </c>
      <c r="AB1922" t="s">
        <v>5951</v>
      </c>
      <c r="AC1922" t="s">
        <v>4345</v>
      </c>
      <c r="AE1922" t="s">
        <v>3394</v>
      </c>
      <c r="AJ1922" t="s">
        <v>4484</v>
      </c>
      <c r="AK1922" t="s">
        <v>3394</v>
      </c>
      <c r="AM1922" t="s">
        <v>3394</v>
      </c>
      <c r="AN1922" t="s">
        <v>3394</v>
      </c>
      <c r="AO1922" t="s">
        <v>3394</v>
      </c>
      <c r="AP1922" t="s">
        <v>3394</v>
      </c>
      <c r="AQ1922" t="s">
        <v>3394</v>
      </c>
      <c r="AR1922" t="s">
        <v>3394</v>
      </c>
      <c r="AS1922" t="s">
        <v>3394</v>
      </c>
      <c r="AT1922" t="s">
        <v>3394</v>
      </c>
      <c r="AU1922" t="s">
        <v>3394</v>
      </c>
      <c r="AV1922" t="s">
        <v>3394</v>
      </c>
      <c r="AW1922" t="s">
        <v>3394</v>
      </c>
      <c r="AX1922" t="s">
        <v>3394</v>
      </c>
      <c r="AZ1922" t="s">
        <v>3394</v>
      </c>
    </row>
    <row r="1923" spans="1:52" x14ac:dyDescent="0.3">
      <c r="A1923" s="1" t="s">
        <v>3307</v>
      </c>
      <c r="B1923" t="s">
        <v>3308</v>
      </c>
      <c r="C1923" t="s">
        <v>5924</v>
      </c>
      <c r="D1923" t="s">
        <v>5734</v>
      </c>
      <c r="E1923" t="s">
        <v>3309</v>
      </c>
      <c r="F1923" t="s">
        <v>3393</v>
      </c>
      <c r="G1923" t="s">
        <v>3393</v>
      </c>
      <c r="H1923" t="s">
        <v>3393</v>
      </c>
      <c r="I1923" t="s">
        <v>7630</v>
      </c>
      <c r="J1923" t="s">
        <v>3395</v>
      </c>
      <c r="K1923" t="s">
        <v>3394</v>
      </c>
      <c r="L1923" t="s">
        <v>3396</v>
      </c>
      <c r="M1923" t="s">
        <v>9820</v>
      </c>
      <c r="N1923" t="s">
        <v>9820</v>
      </c>
      <c r="O1923" t="s">
        <v>9820</v>
      </c>
      <c r="P1923" t="s">
        <v>9821</v>
      </c>
      <c r="Q1923">
        <v>1</v>
      </c>
      <c r="R1923" t="s">
        <v>5735</v>
      </c>
      <c r="S1923" t="s">
        <v>7631</v>
      </c>
      <c r="U1923" t="s">
        <v>7276</v>
      </c>
      <c r="V1923" t="s">
        <v>6877</v>
      </c>
      <c r="W1923" t="s">
        <v>6178</v>
      </c>
      <c r="X1923" t="s">
        <v>7277</v>
      </c>
      <c r="Y1923" t="s">
        <v>7278</v>
      </c>
      <c r="Z1923" t="s">
        <v>7092</v>
      </c>
      <c r="AA1923" t="s">
        <v>7279</v>
      </c>
      <c r="AB1923" t="s">
        <v>7280</v>
      </c>
      <c r="AC1923" t="s">
        <v>4345</v>
      </c>
      <c r="AE1923" t="s">
        <v>3394</v>
      </c>
      <c r="AK1923" t="s">
        <v>3394</v>
      </c>
      <c r="AM1923" t="s">
        <v>3394</v>
      </c>
      <c r="AN1923" t="s">
        <v>3394</v>
      </c>
      <c r="AO1923" t="s">
        <v>3394</v>
      </c>
      <c r="AP1923" t="s">
        <v>3394</v>
      </c>
      <c r="AQ1923" t="s">
        <v>3394</v>
      </c>
      <c r="AR1923" t="s">
        <v>3394</v>
      </c>
      <c r="AS1923" t="s">
        <v>3394</v>
      </c>
      <c r="AT1923" t="s">
        <v>3394</v>
      </c>
      <c r="AU1923" t="s">
        <v>3394</v>
      </c>
      <c r="AV1923" t="s">
        <v>3394</v>
      </c>
      <c r="AW1923" t="s">
        <v>3394</v>
      </c>
      <c r="AX1923" t="s">
        <v>3394</v>
      </c>
      <c r="AZ1923" t="s">
        <v>3394</v>
      </c>
    </row>
    <row r="1924" spans="1:52" x14ac:dyDescent="0.3">
      <c r="A1924" s="1" t="s">
        <v>3310</v>
      </c>
      <c r="B1924" t="s">
        <v>3311</v>
      </c>
      <c r="C1924" t="s">
        <v>5924</v>
      </c>
      <c r="D1924" t="s">
        <v>5734</v>
      </c>
      <c r="E1924" t="s">
        <v>3312</v>
      </c>
      <c r="F1924" t="s">
        <v>3393</v>
      </c>
      <c r="G1924" t="s">
        <v>3394</v>
      </c>
      <c r="H1924" t="s">
        <v>3393</v>
      </c>
      <c r="I1924" t="s">
        <v>7632</v>
      </c>
      <c r="J1924" t="s">
        <v>3395</v>
      </c>
      <c r="K1924" t="s">
        <v>3394</v>
      </c>
      <c r="L1924" t="s">
        <v>3396</v>
      </c>
      <c r="M1924" t="s">
        <v>9820</v>
      </c>
      <c r="N1924" t="s">
        <v>9820</v>
      </c>
      <c r="O1924" t="s">
        <v>9820</v>
      </c>
      <c r="P1924" t="s">
        <v>9821</v>
      </c>
      <c r="Q1924">
        <v>1</v>
      </c>
      <c r="R1924" t="s">
        <v>5735</v>
      </c>
      <c r="S1924" t="s">
        <v>7633</v>
      </c>
      <c r="U1924" t="s">
        <v>7634</v>
      </c>
      <c r="V1924" t="s">
        <v>6250</v>
      </c>
      <c r="W1924" t="s">
        <v>6680</v>
      </c>
      <c r="X1924" t="s">
        <v>6128</v>
      </c>
      <c r="Y1924" t="s">
        <v>6680</v>
      </c>
      <c r="Z1924" t="s">
        <v>7322</v>
      </c>
      <c r="AA1924" t="s">
        <v>6981</v>
      </c>
      <c r="AB1924" t="s">
        <v>5997</v>
      </c>
      <c r="AC1924" t="s">
        <v>4345</v>
      </c>
      <c r="AE1924" t="s">
        <v>3394</v>
      </c>
      <c r="AK1924" t="s">
        <v>3394</v>
      </c>
      <c r="AM1924" t="s">
        <v>3394</v>
      </c>
      <c r="AN1924" t="s">
        <v>3394</v>
      </c>
      <c r="AO1924" t="s">
        <v>3394</v>
      </c>
      <c r="AP1924" t="s">
        <v>3394</v>
      </c>
      <c r="AQ1924" t="s">
        <v>3394</v>
      </c>
      <c r="AR1924" t="s">
        <v>3394</v>
      </c>
      <c r="AS1924" t="s">
        <v>3394</v>
      </c>
      <c r="AT1924" t="s">
        <v>3394</v>
      </c>
      <c r="AU1924" t="s">
        <v>3394</v>
      </c>
      <c r="AV1924" t="s">
        <v>3394</v>
      </c>
      <c r="AW1924" t="s">
        <v>3394</v>
      </c>
      <c r="AX1924" t="s">
        <v>3394</v>
      </c>
      <c r="AZ1924" t="s">
        <v>3394</v>
      </c>
    </row>
    <row r="1925" spans="1:52" x14ac:dyDescent="0.3">
      <c r="A1925" s="1" t="s">
        <v>3317</v>
      </c>
      <c r="B1925" t="s">
        <v>3318</v>
      </c>
      <c r="C1925" t="s">
        <v>370</v>
      </c>
      <c r="D1925" t="s">
        <v>5901</v>
      </c>
      <c r="E1925" t="s">
        <v>3319</v>
      </c>
      <c r="F1925" t="s">
        <v>3393</v>
      </c>
      <c r="G1925" t="s">
        <v>3394</v>
      </c>
      <c r="H1925" t="s">
        <v>3393</v>
      </c>
      <c r="I1925" t="s">
        <v>7635</v>
      </c>
      <c r="J1925" t="s">
        <v>3395</v>
      </c>
      <c r="K1925" t="s">
        <v>3394</v>
      </c>
      <c r="L1925" t="s">
        <v>3396</v>
      </c>
      <c r="M1925" t="s">
        <v>9820</v>
      </c>
      <c r="N1925" t="s">
        <v>9820</v>
      </c>
      <c r="O1925" t="s">
        <v>9820</v>
      </c>
      <c r="P1925" t="s">
        <v>9821</v>
      </c>
      <c r="Q1925">
        <v>1</v>
      </c>
      <c r="R1925" t="s">
        <v>5682</v>
      </c>
      <c r="S1925" t="s">
        <v>7636</v>
      </c>
      <c r="U1925" t="s">
        <v>7637</v>
      </c>
      <c r="V1925" t="s">
        <v>7638</v>
      </c>
      <c r="W1925" t="s">
        <v>5966</v>
      </c>
      <c r="X1925" t="s">
        <v>5966</v>
      </c>
      <c r="Y1925" t="s">
        <v>6315</v>
      </c>
      <c r="Z1925" t="s">
        <v>6361</v>
      </c>
      <c r="AA1925" t="s">
        <v>6062</v>
      </c>
      <c r="AB1925" t="s">
        <v>6180</v>
      </c>
      <c r="AC1925" t="s">
        <v>4345</v>
      </c>
      <c r="AE1925" t="s">
        <v>3394</v>
      </c>
      <c r="AK1925" t="s">
        <v>3394</v>
      </c>
      <c r="AM1925" t="s">
        <v>3394</v>
      </c>
      <c r="AN1925" t="s">
        <v>3394</v>
      </c>
      <c r="AO1925" t="s">
        <v>3394</v>
      </c>
      <c r="AP1925" t="s">
        <v>3394</v>
      </c>
      <c r="AQ1925" t="s">
        <v>3394</v>
      </c>
      <c r="AR1925" t="s">
        <v>3394</v>
      </c>
      <c r="AS1925" t="s">
        <v>3394</v>
      </c>
      <c r="AT1925" t="s">
        <v>3394</v>
      </c>
      <c r="AU1925" t="s">
        <v>3394</v>
      </c>
      <c r="AV1925" t="s">
        <v>3394</v>
      </c>
      <c r="AW1925" t="s">
        <v>3394</v>
      </c>
      <c r="AX1925" t="s">
        <v>3394</v>
      </c>
      <c r="AZ1925" t="s">
        <v>3394</v>
      </c>
    </row>
    <row r="1926" spans="1:52" x14ac:dyDescent="0.3">
      <c r="A1926" s="1" t="s">
        <v>3332</v>
      </c>
      <c r="B1926" t="s">
        <v>3333</v>
      </c>
      <c r="C1926" t="s">
        <v>298</v>
      </c>
      <c r="D1926" t="s">
        <v>6246</v>
      </c>
      <c r="E1926" t="s">
        <v>3334</v>
      </c>
      <c r="F1926" t="s">
        <v>3394</v>
      </c>
      <c r="G1926" t="s">
        <v>3394</v>
      </c>
      <c r="H1926" t="s">
        <v>3393</v>
      </c>
      <c r="I1926" t="s">
        <v>3395</v>
      </c>
      <c r="J1926" t="s">
        <v>3395</v>
      </c>
      <c r="K1926" t="s">
        <v>3394</v>
      </c>
      <c r="L1926" t="s">
        <v>3396</v>
      </c>
      <c r="M1926" t="s">
        <v>9820</v>
      </c>
      <c r="N1926" t="s">
        <v>9820</v>
      </c>
      <c r="O1926" t="s">
        <v>9820</v>
      </c>
      <c r="P1926" t="s">
        <v>9821</v>
      </c>
      <c r="Q1926">
        <v>1</v>
      </c>
      <c r="R1926" t="s">
        <v>5657</v>
      </c>
      <c r="S1926" t="s">
        <v>7639</v>
      </c>
      <c r="U1926" t="s">
        <v>7640</v>
      </c>
      <c r="V1926" t="s">
        <v>7641</v>
      </c>
      <c r="W1926" t="s">
        <v>7642</v>
      </c>
      <c r="X1926" t="s">
        <v>7643</v>
      </c>
      <c r="Y1926" t="s">
        <v>7644</v>
      </c>
      <c r="Z1926" t="s">
        <v>7645</v>
      </c>
      <c r="AA1926" t="s">
        <v>7646</v>
      </c>
      <c r="AB1926" t="s">
        <v>6527</v>
      </c>
      <c r="AC1926" t="s">
        <v>4345</v>
      </c>
      <c r="AE1926" t="s">
        <v>3394</v>
      </c>
      <c r="AJ1926" t="s">
        <v>4484</v>
      </c>
      <c r="AK1926" t="s">
        <v>3394</v>
      </c>
      <c r="AM1926" t="s">
        <v>3394</v>
      </c>
      <c r="AN1926" t="s">
        <v>3394</v>
      </c>
      <c r="AO1926" t="s">
        <v>3394</v>
      </c>
      <c r="AP1926" t="s">
        <v>3394</v>
      </c>
      <c r="AQ1926" t="s">
        <v>3394</v>
      </c>
      <c r="AR1926" t="s">
        <v>3394</v>
      </c>
      <c r="AS1926" t="s">
        <v>3394</v>
      </c>
      <c r="AT1926" t="s">
        <v>3394</v>
      </c>
      <c r="AU1926" t="s">
        <v>3394</v>
      </c>
      <c r="AV1926" t="s">
        <v>3394</v>
      </c>
      <c r="AW1926" t="s">
        <v>3394</v>
      </c>
      <c r="AX1926" t="s">
        <v>3394</v>
      </c>
      <c r="AZ1926" t="s">
        <v>3394</v>
      </c>
    </row>
    <row r="1927" spans="1:52" x14ac:dyDescent="0.3">
      <c r="A1927" s="1" t="s">
        <v>3335</v>
      </c>
      <c r="B1927" t="s">
        <v>3336</v>
      </c>
      <c r="C1927" t="s">
        <v>298</v>
      </c>
      <c r="D1927" t="s">
        <v>6246</v>
      </c>
      <c r="E1927" t="s">
        <v>3337</v>
      </c>
      <c r="F1927" t="s">
        <v>3393</v>
      </c>
      <c r="G1927" t="s">
        <v>3394</v>
      </c>
      <c r="H1927" t="s">
        <v>3393</v>
      </c>
      <c r="I1927" t="s">
        <v>3395</v>
      </c>
      <c r="J1927" t="s">
        <v>3395</v>
      </c>
      <c r="K1927" t="s">
        <v>3394</v>
      </c>
      <c r="L1927" t="s">
        <v>3396</v>
      </c>
      <c r="M1927" t="s">
        <v>9820</v>
      </c>
      <c r="N1927" t="s">
        <v>9820</v>
      </c>
      <c r="O1927" t="s">
        <v>9820</v>
      </c>
      <c r="P1927" t="s">
        <v>9821</v>
      </c>
      <c r="Q1927">
        <v>1</v>
      </c>
      <c r="R1927" t="s">
        <v>7647</v>
      </c>
      <c r="S1927" t="s">
        <v>7648</v>
      </c>
      <c r="U1927" t="s">
        <v>6249</v>
      </c>
      <c r="V1927" t="s">
        <v>6250</v>
      </c>
      <c r="W1927" t="s">
        <v>6251</v>
      </c>
      <c r="X1927" t="s">
        <v>6070</v>
      </c>
      <c r="Y1927" t="s">
        <v>6252</v>
      </c>
      <c r="Z1927" t="s">
        <v>6253</v>
      </c>
      <c r="AA1927" t="s">
        <v>6254</v>
      </c>
      <c r="AB1927" t="s">
        <v>6170</v>
      </c>
      <c r="AC1927" t="s">
        <v>4345</v>
      </c>
      <c r="AE1927" t="s">
        <v>3394</v>
      </c>
      <c r="AJ1927" t="s">
        <v>4484</v>
      </c>
      <c r="AK1927" t="s">
        <v>3394</v>
      </c>
      <c r="AM1927" t="s">
        <v>3394</v>
      </c>
      <c r="AN1927" t="s">
        <v>3394</v>
      </c>
      <c r="AO1927" t="s">
        <v>3394</v>
      </c>
      <c r="AP1927" t="s">
        <v>3394</v>
      </c>
      <c r="AQ1927" t="s">
        <v>3394</v>
      </c>
      <c r="AR1927" t="s">
        <v>3394</v>
      </c>
      <c r="AS1927" t="s">
        <v>3394</v>
      </c>
      <c r="AT1927" t="s">
        <v>3394</v>
      </c>
      <c r="AU1927" t="s">
        <v>3394</v>
      </c>
      <c r="AV1927" t="s">
        <v>3394</v>
      </c>
      <c r="AW1927" t="s">
        <v>3394</v>
      </c>
      <c r="AX1927" t="s">
        <v>3394</v>
      </c>
      <c r="AZ1927" t="s">
        <v>3394</v>
      </c>
    </row>
    <row r="1928" spans="1:52" x14ac:dyDescent="0.3">
      <c r="A1928" s="1" t="s">
        <v>2099</v>
      </c>
      <c r="B1928" t="s">
        <v>2100</v>
      </c>
      <c r="C1928" t="s">
        <v>763</v>
      </c>
      <c r="D1928" t="s">
        <v>71</v>
      </c>
      <c r="E1928" t="s">
        <v>2101</v>
      </c>
      <c r="F1928" t="s">
        <v>3393</v>
      </c>
      <c r="G1928" t="s">
        <v>3393</v>
      </c>
      <c r="H1928" t="s">
        <v>3393</v>
      </c>
      <c r="I1928" t="s">
        <v>5752</v>
      </c>
      <c r="J1928" t="s">
        <v>3395</v>
      </c>
      <c r="K1928" t="s">
        <v>3394</v>
      </c>
      <c r="L1928" t="s">
        <v>3396</v>
      </c>
      <c r="M1928" t="s">
        <v>64</v>
      </c>
      <c r="N1928" t="s">
        <v>71</v>
      </c>
      <c r="O1928" t="s">
        <v>9820</v>
      </c>
      <c r="P1928" t="s">
        <v>9821</v>
      </c>
      <c r="Q1928">
        <v>12</v>
      </c>
      <c r="R1928" t="s">
        <v>5629</v>
      </c>
      <c r="S1928" t="s">
        <v>8540</v>
      </c>
      <c r="T1928" t="s">
        <v>8541</v>
      </c>
      <c r="U1928" t="s">
        <v>8363</v>
      </c>
      <c r="V1928" t="s">
        <v>8364</v>
      </c>
      <c r="W1928" t="s">
        <v>7728</v>
      </c>
      <c r="X1928" t="s">
        <v>8258</v>
      </c>
      <c r="Y1928" t="s">
        <v>6595</v>
      </c>
      <c r="Z1928" t="s">
        <v>6062</v>
      </c>
      <c r="AA1928" t="s">
        <v>6128</v>
      </c>
      <c r="AB1928" t="s">
        <v>6686</v>
      </c>
      <c r="AC1928" t="s">
        <v>4345</v>
      </c>
      <c r="AE1928" t="s">
        <v>3394</v>
      </c>
      <c r="AJ1928" t="s">
        <v>6696</v>
      </c>
      <c r="AK1928" t="s">
        <v>3394</v>
      </c>
      <c r="AL1928" t="s">
        <v>4195</v>
      </c>
      <c r="AM1928" t="s">
        <v>4195</v>
      </c>
      <c r="AN1928" t="s">
        <v>4195</v>
      </c>
      <c r="AO1928" t="s">
        <v>3394</v>
      </c>
      <c r="AP1928" t="s">
        <v>3394</v>
      </c>
      <c r="AQ1928" t="s">
        <v>4195</v>
      </c>
      <c r="AR1928" t="s">
        <v>3394</v>
      </c>
      <c r="AS1928" t="s">
        <v>3394</v>
      </c>
      <c r="AT1928" t="s">
        <v>3394</v>
      </c>
      <c r="AU1928" t="s">
        <v>3394</v>
      </c>
      <c r="AV1928" t="s">
        <v>3394</v>
      </c>
      <c r="AW1928" t="s">
        <v>4195</v>
      </c>
      <c r="AX1928" t="s">
        <v>3394</v>
      </c>
      <c r="AZ1928" t="s">
        <v>3394</v>
      </c>
    </row>
    <row r="1929" spans="1:52" x14ac:dyDescent="0.3">
      <c r="A1929" s="1" t="s">
        <v>8778</v>
      </c>
      <c r="B1929" t="s">
        <v>8779</v>
      </c>
      <c r="C1929" t="s">
        <v>538</v>
      </c>
      <c r="D1929" t="s">
        <v>67</v>
      </c>
      <c r="F1929" t="s">
        <v>3393</v>
      </c>
      <c r="G1929" t="s">
        <v>3394</v>
      </c>
      <c r="H1929" t="s">
        <v>3393</v>
      </c>
      <c r="I1929" t="s">
        <v>8780</v>
      </c>
      <c r="J1929" t="s">
        <v>3395</v>
      </c>
      <c r="K1929" t="s">
        <v>3394</v>
      </c>
      <c r="L1929" t="s">
        <v>3396</v>
      </c>
      <c r="M1929" t="s">
        <v>9820</v>
      </c>
      <c r="N1929" t="s">
        <v>9820</v>
      </c>
      <c r="O1929" t="s">
        <v>9820</v>
      </c>
      <c r="P1929" t="s">
        <v>9821</v>
      </c>
      <c r="Q1929">
        <v>1</v>
      </c>
      <c r="R1929" t="s">
        <v>3397</v>
      </c>
      <c r="S1929" t="s">
        <v>8781</v>
      </c>
      <c r="T1929" t="s">
        <v>8782</v>
      </c>
      <c r="U1929" t="s">
        <v>8783</v>
      </c>
      <c r="V1929" t="s">
        <v>8784</v>
      </c>
      <c r="W1929" t="s">
        <v>5951</v>
      </c>
      <c r="X1929" t="s">
        <v>5951</v>
      </c>
      <c r="Y1929" t="s">
        <v>7362</v>
      </c>
      <c r="Z1929" t="s">
        <v>5957</v>
      </c>
      <c r="AA1929" t="s">
        <v>5951</v>
      </c>
      <c r="AB1929" t="s">
        <v>8785</v>
      </c>
      <c r="AC1929" t="s">
        <v>4345</v>
      </c>
      <c r="AE1929" t="s">
        <v>3394</v>
      </c>
      <c r="AK1929" t="s">
        <v>3394</v>
      </c>
      <c r="AM1929" t="s">
        <v>3394</v>
      </c>
      <c r="AN1929" t="s">
        <v>3394</v>
      </c>
      <c r="AO1929" t="s">
        <v>3394</v>
      </c>
      <c r="AP1929" t="s">
        <v>3394</v>
      </c>
      <c r="AQ1929" t="s">
        <v>3394</v>
      </c>
      <c r="AR1929" t="s">
        <v>3394</v>
      </c>
      <c r="AS1929" t="s">
        <v>3394</v>
      </c>
      <c r="AT1929" t="s">
        <v>3394</v>
      </c>
      <c r="AU1929" t="s">
        <v>3394</v>
      </c>
      <c r="AV1929" t="s">
        <v>3394</v>
      </c>
      <c r="AW1929" t="s">
        <v>3394</v>
      </c>
      <c r="AX1929" t="s">
        <v>3394</v>
      </c>
      <c r="AZ1929" t="s">
        <v>3394</v>
      </c>
    </row>
    <row r="1930" spans="1:52" x14ac:dyDescent="0.3">
      <c r="A1930" s="1" t="s">
        <v>1740</v>
      </c>
      <c r="B1930" t="s">
        <v>1741</v>
      </c>
      <c r="C1930" t="s">
        <v>796</v>
      </c>
      <c r="D1930" t="s">
        <v>5819</v>
      </c>
      <c r="E1930" t="s">
        <v>1742</v>
      </c>
      <c r="F1930" t="s">
        <v>3393</v>
      </c>
      <c r="G1930" t="s">
        <v>3393</v>
      </c>
      <c r="H1930" t="s">
        <v>3393</v>
      </c>
      <c r="I1930" t="s">
        <v>10805</v>
      </c>
      <c r="J1930" t="s">
        <v>3395</v>
      </c>
      <c r="K1930" t="s">
        <v>4342</v>
      </c>
      <c r="L1930" t="s">
        <v>3396</v>
      </c>
      <c r="M1930" t="s">
        <v>11383</v>
      </c>
      <c r="N1930" t="s">
        <v>11412</v>
      </c>
      <c r="O1930" t="s">
        <v>9836</v>
      </c>
      <c r="P1930" t="s">
        <v>9862</v>
      </c>
      <c r="Q1930">
        <v>25</v>
      </c>
      <c r="R1930" t="s">
        <v>5601</v>
      </c>
      <c r="S1930" t="s">
        <v>8328</v>
      </c>
      <c r="T1930" t="s">
        <v>8329</v>
      </c>
      <c r="U1930" t="s">
        <v>7495</v>
      </c>
      <c r="V1930" t="s">
        <v>8330</v>
      </c>
      <c r="W1930" t="s">
        <v>6167</v>
      </c>
      <c r="X1930" t="s">
        <v>7905</v>
      </c>
      <c r="Y1930" t="s">
        <v>6193</v>
      </c>
      <c r="Z1930" t="s">
        <v>6344</v>
      </c>
      <c r="AA1930" t="s">
        <v>6009</v>
      </c>
      <c r="AB1930" t="s">
        <v>8331</v>
      </c>
      <c r="AC1930" t="s">
        <v>4345</v>
      </c>
      <c r="AE1930" t="s">
        <v>3394</v>
      </c>
      <c r="AJ1930" t="s">
        <v>5903</v>
      </c>
      <c r="AK1930" t="s">
        <v>4195</v>
      </c>
      <c r="AL1930" t="s">
        <v>3394</v>
      </c>
      <c r="AM1930" t="s">
        <v>3394</v>
      </c>
      <c r="AN1930" t="s">
        <v>4195</v>
      </c>
      <c r="AO1930" t="s">
        <v>4195</v>
      </c>
      <c r="AP1930" t="s">
        <v>4195</v>
      </c>
      <c r="AQ1930" t="s">
        <v>4195</v>
      </c>
      <c r="AR1930" t="s">
        <v>4195</v>
      </c>
      <c r="AS1930" t="s">
        <v>4195</v>
      </c>
      <c r="AT1930" t="s">
        <v>3394</v>
      </c>
      <c r="AU1930" t="s">
        <v>4195</v>
      </c>
      <c r="AV1930" t="s">
        <v>3394</v>
      </c>
      <c r="AW1930" t="s">
        <v>4195</v>
      </c>
      <c r="AX1930" t="s">
        <v>3394</v>
      </c>
      <c r="AZ1930" t="s">
        <v>3394</v>
      </c>
    </row>
    <row r="1931" spans="1:52" x14ac:dyDescent="0.3">
      <c r="A1931" s="1" t="s">
        <v>2417</v>
      </c>
      <c r="B1931" t="s">
        <v>2418</v>
      </c>
      <c r="C1931" t="s">
        <v>538</v>
      </c>
      <c r="D1931" t="s">
        <v>67</v>
      </c>
      <c r="E1931" t="s">
        <v>2419</v>
      </c>
      <c r="F1931" t="s">
        <v>3393</v>
      </c>
      <c r="G1931" t="s">
        <v>3394</v>
      </c>
      <c r="H1931" t="s">
        <v>3393</v>
      </c>
      <c r="I1931" t="s">
        <v>8561</v>
      </c>
      <c r="J1931" t="s">
        <v>3395</v>
      </c>
      <c r="K1931" t="s">
        <v>3394</v>
      </c>
      <c r="L1931" t="s">
        <v>3396</v>
      </c>
      <c r="M1931" t="s">
        <v>67</v>
      </c>
      <c r="N1931" t="s">
        <v>67</v>
      </c>
      <c r="O1931" t="s">
        <v>9836</v>
      </c>
      <c r="P1931" t="s">
        <v>9837</v>
      </c>
      <c r="Q1931">
        <v>1</v>
      </c>
      <c r="R1931" t="s">
        <v>3397</v>
      </c>
      <c r="S1931" t="s">
        <v>8735</v>
      </c>
      <c r="T1931" t="s">
        <v>8736</v>
      </c>
      <c r="U1931" t="s">
        <v>7495</v>
      </c>
      <c r="V1931" t="s">
        <v>8330</v>
      </c>
      <c r="W1931" t="s">
        <v>6167</v>
      </c>
      <c r="X1931" t="s">
        <v>7905</v>
      </c>
      <c r="Y1931" t="s">
        <v>6193</v>
      </c>
      <c r="Z1931" t="s">
        <v>6344</v>
      </c>
      <c r="AA1931" t="s">
        <v>6009</v>
      </c>
      <c r="AB1931" t="s">
        <v>8331</v>
      </c>
      <c r="AC1931" t="s">
        <v>4345</v>
      </c>
      <c r="AE1931" t="s">
        <v>3394</v>
      </c>
      <c r="AJ1931" t="s">
        <v>5903</v>
      </c>
      <c r="AK1931" t="s">
        <v>4195</v>
      </c>
      <c r="AL1931" t="s">
        <v>3394</v>
      </c>
      <c r="AM1931" t="s">
        <v>3394</v>
      </c>
      <c r="AN1931" t="s">
        <v>4195</v>
      </c>
      <c r="AO1931" t="s">
        <v>4195</v>
      </c>
      <c r="AP1931" t="s">
        <v>4195</v>
      </c>
      <c r="AQ1931" t="s">
        <v>4195</v>
      </c>
      <c r="AR1931" t="s">
        <v>4195</v>
      </c>
      <c r="AS1931" t="s">
        <v>4195</v>
      </c>
      <c r="AT1931" t="s">
        <v>3394</v>
      </c>
      <c r="AU1931" t="s">
        <v>4195</v>
      </c>
      <c r="AV1931" t="s">
        <v>3394</v>
      </c>
      <c r="AW1931" t="s">
        <v>4195</v>
      </c>
      <c r="AX1931" t="s">
        <v>3394</v>
      </c>
      <c r="AZ1931" t="s">
        <v>3394</v>
      </c>
    </row>
    <row r="1932" spans="1:52" x14ac:dyDescent="0.3">
      <c r="A1932" s="1" t="s">
        <v>1779</v>
      </c>
      <c r="B1932" t="s">
        <v>1780</v>
      </c>
      <c r="C1932" t="s">
        <v>763</v>
      </c>
      <c r="D1932" t="s">
        <v>71</v>
      </c>
      <c r="E1932" t="s">
        <v>1781</v>
      </c>
      <c r="F1932" t="s">
        <v>3393</v>
      </c>
      <c r="G1932" t="s">
        <v>3393</v>
      </c>
      <c r="H1932" t="s">
        <v>3393</v>
      </c>
      <c r="I1932" t="s">
        <v>10806</v>
      </c>
      <c r="J1932" t="s">
        <v>3395</v>
      </c>
      <c r="K1932" t="s">
        <v>4342</v>
      </c>
      <c r="L1932" t="s">
        <v>3396</v>
      </c>
      <c r="M1932" t="s">
        <v>11381</v>
      </c>
      <c r="N1932" t="s">
        <v>11501</v>
      </c>
      <c r="O1932" t="s">
        <v>9836</v>
      </c>
      <c r="P1932" t="s">
        <v>9821</v>
      </c>
      <c r="Q1932">
        <v>12</v>
      </c>
      <c r="R1932" t="s">
        <v>5657</v>
      </c>
      <c r="S1932" t="s">
        <v>8361</v>
      </c>
      <c r="T1932" t="s">
        <v>8362</v>
      </c>
      <c r="U1932" t="s">
        <v>8363</v>
      </c>
      <c r="V1932" t="s">
        <v>8364</v>
      </c>
      <c r="W1932" t="s">
        <v>7728</v>
      </c>
      <c r="X1932" t="s">
        <v>8258</v>
      </c>
      <c r="Y1932" t="s">
        <v>6595</v>
      </c>
      <c r="Z1932" t="s">
        <v>6062</v>
      </c>
      <c r="AA1932" t="s">
        <v>6128</v>
      </c>
      <c r="AB1932" t="s">
        <v>8365</v>
      </c>
      <c r="AC1932" t="s">
        <v>4345</v>
      </c>
      <c r="AE1932" t="s">
        <v>3394</v>
      </c>
      <c r="AJ1932" t="s">
        <v>5731</v>
      </c>
      <c r="AK1932" t="s">
        <v>3394</v>
      </c>
      <c r="AL1932" t="s">
        <v>3394</v>
      </c>
      <c r="AM1932" t="s">
        <v>4195</v>
      </c>
      <c r="AN1932" t="s">
        <v>4195</v>
      </c>
      <c r="AO1932" t="s">
        <v>3394</v>
      </c>
      <c r="AP1932" t="s">
        <v>3394</v>
      </c>
      <c r="AQ1932" t="s">
        <v>4195</v>
      </c>
      <c r="AR1932" t="s">
        <v>3394</v>
      </c>
      <c r="AS1932" t="s">
        <v>3394</v>
      </c>
      <c r="AT1932" t="s">
        <v>3394</v>
      </c>
      <c r="AU1932" t="s">
        <v>3394</v>
      </c>
      <c r="AV1932" t="s">
        <v>3394</v>
      </c>
      <c r="AW1932" t="s">
        <v>3394</v>
      </c>
      <c r="AX1932" t="s">
        <v>3394</v>
      </c>
      <c r="AZ1932" t="s">
        <v>3394</v>
      </c>
    </row>
    <row r="1933" spans="1:52" x14ac:dyDescent="0.3">
      <c r="A1933" s="1" t="s">
        <v>673</v>
      </c>
      <c r="B1933" t="s">
        <v>10807</v>
      </c>
      <c r="C1933" t="s">
        <v>4983</v>
      </c>
      <c r="D1933" t="s">
        <v>62</v>
      </c>
      <c r="E1933" t="s">
        <v>674</v>
      </c>
      <c r="F1933" t="s">
        <v>3394</v>
      </c>
      <c r="G1933" t="s">
        <v>3393</v>
      </c>
      <c r="H1933" t="s">
        <v>3393</v>
      </c>
      <c r="I1933" t="s">
        <v>12096</v>
      </c>
      <c r="J1933" t="s">
        <v>3395</v>
      </c>
      <c r="K1933" t="s">
        <v>4342</v>
      </c>
      <c r="L1933" t="s">
        <v>3396</v>
      </c>
      <c r="M1933" t="s">
        <v>11383</v>
      </c>
      <c r="N1933" t="s">
        <v>11414</v>
      </c>
      <c r="O1933" t="s">
        <v>9836</v>
      </c>
      <c r="P1933" t="s">
        <v>9862</v>
      </c>
      <c r="Q1933">
        <v>30</v>
      </c>
      <c r="R1933" t="s">
        <v>5829</v>
      </c>
      <c r="S1933" t="s">
        <v>6591</v>
      </c>
      <c r="T1933" t="s">
        <v>7649</v>
      </c>
      <c r="U1933" t="s">
        <v>7429</v>
      </c>
      <c r="V1933" t="s">
        <v>7650</v>
      </c>
      <c r="W1933" t="s">
        <v>7651</v>
      </c>
      <c r="X1933" t="s">
        <v>7652</v>
      </c>
      <c r="Y1933" t="s">
        <v>7653</v>
      </c>
      <c r="Z1933" t="s">
        <v>7654</v>
      </c>
      <c r="AA1933" t="s">
        <v>6728</v>
      </c>
      <c r="AB1933" t="s">
        <v>5951</v>
      </c>
      <c r="AC1933" t="s">
        <v>4345</v>
      </c>
      <c r="AE1933" t="s">
        <v>3394</v>
      </c>
      <c r="AJ1933" t="s">
        <v>4484</v>
      </c>
      <c r="AK1933" t="s">
        <v>3394</v>
      </c>
      <c r="AL1933" t="s">
        <v>3394</v>
      </c>
      <c r="AM1933" t="s">
        <v>3394</v>
      </c>
      <c r="AN1933" t="s">
        <v>3394</v>
      </c>
      <c r="AO1933" t="s">
        <v>3394</v>
      </c>
      <c r="AP1933" t="s">
        <v>3394</v>
      </c>
      <c r="AQ1933" t="s">
        <v>3394</v>
      </c>
      <c r="AR1933" t="s">
        <v>3394</v>
      </c>
      <c r="AS1933" t="s">
        <v>3394</v>
      </c>
      <c r="AT1933" t="s">
        <v>3394</v>
      </c>
      <c r="AU1933" t="s">
        <v>3394</v>
      </c>
      <c r="AV1933" t="s">
        <v>3394</v>
      </c>
      <c r="AW1933" t="s">
        <v>3394</v>
      </c>
      <c r="AX1933" t="s">
        <v>3394</v>
      </c>
      <c r="AZ1933" t="s">
        <v>3394</v>
      </c>
    </row>
    <row r="1934" spans="1:52" x14ac:dyDescent="0.3">
      <c r="A1934" s="1" t="s">
        <v>686</v>
      </c>
      <c r="B1934" t="s">
        <v>687</v>
      </c>
      <c r="C1934" t="s">
        <v>4983</v>
      </c>
      <c r="D1934" t="s">
        <v>62</v>
      </c>
      <c r="E1934" t="s">
        <v>689</v>
      </c>
      <c r="F1934" t="s">
        <v>3394</v>
      </c>
      <c r="G1934" t="s">
        <v>3393</v>
      </c>
      <c r="H1934" t="s">
        <v>3393</v>
      </c>
      <c r="I1934" t="s">
        <v>12097</v>
      </c>
      <c r="J1934" t="s">
        <v>3395</v>
      </c>
      <c r="K1934" t="s">
        <v>4342</v>
      </c>
      <c r="L1934" t="s">
        <v>3396</v>
      </c>
      <c r="M1934" t="s">
        <v>11383</v>
      </c>
      <c r="N1934" t="s">
        <v>11414</v>
      </c>
      <c r="O1934" t="s">
        <v>9836</v>
      </c>
      <c r="P1934" t="s">
        <v>9862</v>
      </c>
      <c r="Q1934">
        <v>30</v>
      </c>
      <c r="R1934" t="s">
        <v>5710</v>
      </c>
      <c r="S1934" t="s">
        <v>7655</v>
      </c>
      <c r="T1934" t="s">
        <v>7656</v>
      </c>
      <c r="U1934" t="s">
        <v>7657</v>
      </c>
      <c r="V1934" t="s">
        <v>7658</v>
      </c>
      <c r="W1934" t="s">
        <v>6031</v>
      </c>
      <c r="X1934" t="s">
        <v>6026</v>
      </c>
      <c r="Y1934" t="s">
        <v>7659</v>
      </c>
      <c r="Z1934" t="s">
        <v>7660</v>
      </c>
      <c r="AA1934" t="s">
        <v>7661</v>
      </c>
      <c r="AB1934" t="s">
        <v>6035</v>
      </c>
      <c r="AC1934" t="s">
        <v>4345</v>
      </c>
      <c r="AE1934" t="s">
        <v>3394</v>
      </c>
      <c r="AJ1934" t="s">
        <v>4484</v>
      </c>
      <c r="AK1934" t="s">
        <v>3394</v>
      </c>
      <c r="AL1934" t="s">
        <v>3394</v>
      </c>
      <c r="AM1934" t="s">
        <v>3394</v>
      </c>
      <c r="AN1934" t="s">
        <v>3394</v>
      </c>
      <c r="AO1934" t="s">
        <v>3394</v>
      </c>
      <c r="AP1934" t="s">
        <v>3394</v>
      </c>
      <c r="AQ1934" t="s">
        <v>3394</v>
      </c>
      <c r="AR1934" t="s">
        <v>3394</v>
      </c>
      <c r="AS1934" t="s">
        <v>3394</v>
      </c>
      <c r="AT1934" t="s">
        <v>3394</v>
      </c>
      <c r="AU1934" t="s">
        <v>3394</v>
      </c>
      <c r="AV1934" t="s">
        <v>3394</v>
      </c>
      <c r="AW1934" t="s">
        <v>3394</v>
      </c>
      <c r="AX1934" t="s">
        <v>3394</v>
      </c>
      <c r="AZ1934" t="s">
        <v>3394</v>
      </c>
    </row>
    <row r="1935" spans="1:52" x14ac:dyDescent="0.3">
      <c r="A1935" s="1" t="s">
        <v>724</v>
      </c>
      <c r="B1935" t="s">
        <v>725</v>
      </c>
      <c r="C1935" t="s">
        <v>205</v>
      </c>
      <c r="D1935" t="s">
        <v>55</v>
      </c>
      <c r="E1935" t="s">
        <v>726</v>
      </c>
      <c r="F1935" t="s">
        <v>3393</v>
      </c>
      <c r="G1935" t="s">
        <v>3393</v>
      </c>
      <c r="H1935" t="s">
        <v>3393</v>
      </c>
      <c r="I1935" t="s">
        <v>10117</v>
      </c>
      <c r="J1935" t="s">
        <v>3395</v>
      </c>
      <c r="K1935" t="s">
        <v>4195</v>
      </c>
      <c r="L1935" t="s">
        <v>3396</v>
      </c>
      <c r="M1935" t="s">
        <v>54</v>
      </c>
      <c r="N1935" t="s">
        <v>55</v>
      </c>
      <c r="O1935" t="s">
        <v>9836</v>
      </c>
      <c r="P1935" t="s">
        <v>9821</v>
      </c>
      <c r="Q1935">
        <v>30</v>
      </c>
      <c r="R1935" t="s">
        <v>5735</v>
      </c>
      <c r="S1935" t="s">
        <v>7662</v>
      </c>
      <c r="T1935" t="s">
        <v>7663</v>
      </c>
      <c r="U1935" t="s">
        <v>7664</v>
      </c>
      <c r="V1935" t="s">
        <v>7665</v>
      </c>
      <c r="W1935" t="s">
        <v>6821</v>
      </c>
      <c r="X1935" t="s">
        <v>6450</v>
      </c>
      <c r="Y1935" t="s">
        <v>6305</v>
      </c>
      <c r="Z1935" t="s">
        <v>6392</v>
      </c>
      <c r="AA1935" t="s">
        <v>6307</v>
      </c>
      <c r="AB1935" t="s">
        <v>5951</v>
      </c>
      <c r="AC1935" t="s">
        <v>4345</v>
      </c>
      <c r="AE1935" t="s">
        <v>3394</v>
      </c>
      <c r="AJ1935" t="s">
        <v>6696</v>
      </c>
      <c r="AK1935" t="s">
        <v>3394</v>
      </c>
      <c r="AL1935" t="s">
        <v>3394</v>
      </c>
      <c r="AM1935" t="s">
        <v>4195</v>
      </c>
      <c r="AN1935" t="s">
        <v>3394</v>
      </c>
      <c r="AO1935" t="s">
        <v>4195</v>
      </c>
      <c r="AP1935" t="s">
        <v>4195</v>
      </c>
      <c r="AQ1935" t="s">
        <v>4195</v>
      </c>
      <c r="AR1935" t="s">
        <v>4195</v>
      </c>
      <c r="AS1935" t="s">
        <v>3394</v>
      </c>
      <c r="AT1935" t="s">
        <v>3394</v>
      </c>
      <c r="AU1935" t="s">
        <v>4195</v>
      </c>
      <c r="AV1935" t="s">
        <v>3394</v>
      </c>
      <c r="AW1935" t="s">
        <v>3394</v>
      </c>
      <c r="AX1935" t="s">
        <v>3394</v>
      </c>
      <c r="AZ1935" t="s">
        <v>3394</v>
      </c>
    </row>
    <row r="1936" spans="1:52" x14ac:dyDescent="0.3">
      <c r="A1936" s="1" t="s">
        <v>727</v>
      </c>
      <c r="B1936" t="s">
        <v>728</v>
      </c>
      <c r="C1936" t="s">
        <v>208</v>
      </c>
      <c r="D1936" t="s">
        <v>57</v>
      </c>
      <c r="E1936" t="s">
        <v>729</v>
      </c>
      <c r="F1936" t="s">
        <v>3393</v>
      </c>
      <c r="G1936" t="s">
        <v>3393</v>
      </c>
      <c r="H1936" t="s">
        <v>3393</v>
      </c>
      <c r="I1936" t="s">
        <v>7666</v>
      </c>
      <c r="J1936" t="s">
        <v>3395</v>
      </c>
      <c r="K1936" t="s">
        <v>4342</v>
      </c>
      <c r="L1936" t="s">
        <v>3396</v>
      </c>
      <c r="M1936" t="s">
        <v>11367</v>
      </c>
      <c r="N1936" t="s">
        <v>11681</v>
      </c>
      <c r="O1936" t="s">
        <v>9820</v>
      </c>
      <c r="P1936" t="s">
        <v>9821</v>
      </c>
      <c r="Q1936">
        <v>30</v>
      </c>
      <c r="R1936" t="s">
        <v>5735</v>
      </c>
      <c r="S1936" t="s">
        <v>7667</v>
      </c>
      <c r="T1936" t="s">
        <v>7663</v>
      </c>
      <c r="U1936" t="s">
        <v>7668</v>
      </c>
      <c r="V1936" t="s">
        <v>7669</v>
      </c>
      <c r="W1936" t="s">
        <v>6451</v>
      </c>
      <c r="X1936" t="s">
        <v>6481</v>
      </c>
      <c r="Y1936" t="s">
        <v>6693</v>
      </c>
      <c r="Z1936" t="s">
        <v>6178</v>
      </c>
      <c r="AA1936" t="s">
        <v>6167</v>
      </c>
      <c r="AB1936" t="s">
        <v>6836</v>
      </c>
      <c r="AC1936" t="s">
        <v>4345</v>
      </c>
      <c r="AE1936" t="s">
        <v>3394</v>
      </c>
      <c r="AJ1936" t="s">
        <v>6696</v>
      </c>
      <c r="AK1936" t="s">
        <v>3394</v>
      </c>
      <c r="AL1936" t="s">
        <v>3394</v>
      </c>
      <c r="AM1936" t="s">
        <v>4195</v>
      </c>
      <c r="AN1936" t="s">
        <v>3394</v>
      </c>
      <c r="AO1936" t="s">
        <v>4195</v>
      </c>
      <c r="AP1936" t="s">
        <v>4195</v>
      </c>
      <c r="AQ1936" t="s">
        <v>4195</v>
      </c>
      <c r="AR1936" t="s">
        <v>4195</v>
      </c>
      <c r="AS1936" t="s">
        <v>3394</v>
      </c>
      <c r="AT1936" t="s">
        <v>3394</v>
      </c>
      <c r="AU1936" t="s">
        <v>4195</v>
      </c>
      <c r="AV1936" t="s">
        <v>3394</v>
      </c>
      <c r="AW1936" t="s">
        <v>3394</v>
      </c>
      <c r="AX1936" t="s">
        <v>3394</v>
      </c>
      <c r="AZ1936" t="s">
        <v>3394</v>
      </c>
    </row>
    <row r="1937" spans="1:52" x14ac:dyDescent="0.3">
      <c r="A1937" s="1" t="s">
        <v>778</v>
      </c>
      <c r="B1937" t="s">
        <v>779</v>
      </c>
      <c r="C1937" t="s">
        <v>205</v>
      </c>
      <c r="D1937" t="s">
        <v>55</v>
      </c>
      <c r="E1937" t="s">
        <v>780</v>
      </c>
      <c r="F1937" t="s">
        <v>3393</v>
      </c>
      <c r="G1937" t="s">
        <v>3393</v>
      </c>
      <c r="H1937" t="s">
        <v>3393</v>
      </c>
      <c r="I1937" t="s">
        <v>10808</v>
      </c>
      <c r="J1937" t="s">
        <v>3395</v>
      </c>
      <c r="K1937" t="s">
        <v>4342</v>
      </c>
      <c r="L1937" t="s">
        <v>3396</v>
      </c>
      <c r="M1937" t="s">
        <v>11367</v>
      </c>
      <c r="N1937" t="s">
        <v>11676</v>
      </c>
      <c r="O1937" t="s">
        <v>9836</v>
      </c>
      <c r="P1937" t="s">
        <v>9862</v>
      </c>
      <c r="Q1937">
        <v>36</v>
      </c>
      <c r="R1937" t="s">
        <v>5682</v>
      </c>
      <c r="S1937" t="s">
        <v>7670</v>
      </c>
      <c r="T1937" t="s">
        <v>7671</v>
      </c>
      <c r="U1937" t="s">
        <v>7672</v>
      </c>
      <c r="V1937" t="s">
        <v>6573</v>
      </c>
      <c r="W1937" t="s">
        <v>6371</v>
      </c>
      <c r="X1937" t="s">
        <v>7673</v>
      </c>
      <c r="Y1937" t="s">
        <v>7674</v>
      </c>
      <c r="Z1937" t="s">
        <v>7675</v>
      </c>
      <c r="AA1937" t="s">
        <v>7676</v>
      </c>
      <c r="AB1937" t="s">
        <v>6282</v>
      </c>
      <c r="AC1937" t="s">
        <v>4345</v>
      </c>
      <c r="AE1937" t="s">
        <v>3394</v>
      </c>
      <c r="AJ1937" t="s">
        <v>4484</v>
      </c>
      <c r="AK1937" t="s">
        <v>3394</v>
      </c>
      <c r="AL1937" t="s">
        <v>3394</v>
      </c>
      <c r="AM1937" t="s">
        <v>4195</v>
      </c>
      <c r="AN1937" t="s">
        <v>3394</v>
      </c>
      <c r="AO1937" t="s">
        <v>3394</v>
      </c>
      <c r="AP1937" t="s">
        <v>3394</v>
      </c>
      <c r="AQ1937" t="s">
        <v>3394</v>
      </c>
      <c r="AR1937" t="s">
        <v>4195</v>
      </c>
      <c r="AS1937" t="s">
        <v>3394</v>
      </c>
      <c r="AT1937" t="s">
        <v>3394</v>
      </c>
      <c r="AU1937" t="s">
        <v>3394</v>
      </c>
      <c r="AV1937" t="s">
        <v>3394</v>
      </c>
      <c r="AW1937" t="s">
        <v>3394</v>
      </c>
      <c r="AX1937" t="s">
        <v>3394</v>
      </c>
      <c r="AZ1937" t="s">
        <v>3394</v>
      </c>
    </row>
    <row r="1938" spans="1:52" x14ac:dyDescent="0.3">
      <c r="A1938" s="1" t="s">
        <v>781</v>
      </c>
      <c r="B1938" t="s">
        <v>782</v>
      </c>
      <c r="C1938" t="s">
        <v>205</v>
      </c>
      <c r="D1938" t="s">
        <v>55</v>
      </c>
      <c r="E1938" t="s">
        <v>783</v>
      </c>
      <c r="F1938" t="s">
        <v>3393</v>
      </c>
      <c r="G1938" t="s">
        <v>3393</v>
      </c>
      <c r="H1938" t="s">
        <v>3393</v>
      </c>
      <c r="I1938" t="s">
        <v>10809</v>
      </c>
      <c r="J1938" t="s">
        <v>3395</v>
      </c>
      <c r="K1938" t="s">
        <v>4342</v>
      </c>
      <c r="L1938" t="s">
        <v>3396</v>
      </c>
      <c r="M1938" t="s">
        <v>11367</v>
      </c>
      <c r="N1938" t="s">
        <v>11676</v>
      </c>
      <c r="O1938" t="s">
        <v>9836</v>
      </c>
      <c r="P1938" t="s">
        <v>9862</v>
      </c>
      <c r="Q1938">
        <v>36</v>
      </c>
      <c r="R1938" t="s">
        <v>5682</v>
      </c>
      <c r="S1938" t="s">
        <v>7677</v>
      </c>
      <c r="T1938" t="s">
        <v>7678</v>
      </c>
      <c r="U1938" t="s">
        <v>7679</v>
      </c>
      <c r="V1938" t="s">
        <v>7680</v>
      </c>
      <c r="W1938" t="s">
        <v>7681</v>
      </c>
      <c r="X1938" t="s">
        <v>6332</v>
      </c>
      <c r="Y1938" t="s">
        <v>7682</v>
      </c>
      <c r="Z1938" t="s">
        <v>5981</v>
      </c>
      <c r="AA1938" t="s">
        <v>7683</v>
      </c>
      <c r="AB1938" t="s">
        <v>6084</v>
      </c>
      <c r="AC1938" t="s">
        <v>4345</v>
      </c>
      <c r="AE1938" t="s">
        <v>3394</v>
      </c>
      <c r="AJ1938" t="s">
        <v>4484</v>
      </c>
      <c r="AK1938" t="s">
        <v>3394</v>
      </c>
      <c r="AL1938" t="s">
        <v>3394</v>
      </c>
      <c r="AM1938" t="s">
        <v>4195</v>
      </c>
      <c r="AN1938" t="s">
        <v>3394</v>
      </c>
      <c r="AO1938" t="s">
        <v>3394</v>
      </c>
      <c r="AP1938" t="s">
        <v>3394</v>
      </c>
      <c r="AQ1938" t="s">
        <v>3394</v>
      </c>
      <c r="AR1938" t="s">
        <v>4195</v>
      </c>
      <c r="AS1938" t="s">
        <v>3394</v>
      </c>
      <c r="AT1938" t="s">
        <v>3394</v>
      </c>
      <c r="AU1938" t="s">
        <v>3394</v>
      </c>
      <c r="AV1938" t="s">
        <v>3394</v>
      </c>
      <c r="AW1938" t="s">
        <v>3394</v>
      </c>
      <c r="AX1938" t="s">
        <v>3394</v>
      </c>
      <c r="AZ1938" t="s">
        <v>3394</v>
      </c>
    </row>
    <row r="1939" spans="1:52" x14ac:dyDescent="0.3">
      <c r="A1939" s="1" t="s">
        <v>784</v>
      </c>
      <c r="B1939" t="s">
        <v>785</v>
      </c>
      <c r="C1939" t="s">
        <v>205</v>
      </c>
      <c r="D1939" t="s">
        <v>55</v>
      </c>
      <c r="E1939" t="s">
        <v>786</v>
      </c>
      <c r="F1939" t="s">
        <v>3393</v>
      </c>
      <c r="G1939" t="s">
        <v>3393</v>
      </c>
      <c r="H1939" t="s">
        <v>3393</v>
      </c>
      <c r="I1939" t="s">
        <v>10810</v>
      </c>
      <c r="J1939" t="s">
        <v>3395</v>
      </c>
      <c r="K1939" t="s">
        <v>4342</v>
      </c>
      <c r="L1939" t="s">
        <v>3396</v>
      </c>
      <c r="M1939" t="s">
        <v>11367</v>
      </c>
      <c r="N1939" t="s">
        <v>11676</v>
      </c>
      <c r="O1939" t="s">
        <v>9836</v>
      </c>
      <c r="P1939" t="s">
        <v>9862</v>
      </c>
      <c r="Q1939">
        <v>36</v>
      </c>
      <c r="R1939" t="s">
        <v>5682</v>
      </c>
      <c r="S1939" t="s">
        <v>7684</v>
      </c>
      <c r="T1939" t="s">
        <v>7685</v>
      </c>
      <c r="U1939" t="s">
        <v>7686</v>
      </c>
      <c r="V1939" t="s">
        <v>6199</v>
      </c>
      <c r="W1939" t="s">
        <v>7687</v>
      </c>
      <c r="X1939" t="s">
        <v>7688</v>
      </c>
      <c r="Y1939" t="s">
        <v>7689</v>
      </c>
      <c r="Z1939" t="s">
        <v>7690</v>
      </c>
      <c r="AA1939" t="s">
        <v>7691</v>
      </c>
      <c r="AB1939" t="s">
        <v>6170</v>
      </c>
      <c r="AC1939" t="s">
        <v>4345</v>
      </c>
      <c r="AE1939" t="s">
        <v>3394</v>
      </c>
      <c r="AJ1939" t="s">
        <v>4484</v>
      </c>
      <c r="AK1939" t="s">
        <v>3394</v>
      </c>
      <c r="AL1939" t="s">
        <v>3394</v>
      </c>
      <c r="AM1939" t="s">
        <v>4195</v>
      </c>
      <c r="AN1939" t="s">
        <v>3394</v>
      </c>
      <c r="AO1939" t="s">
        <v>4195</v>
      </c>
      <c r="AP1939" t="s">
        <v>3394</v>
      </c>
      <c r="AQ1939" t="s">
        <v>3394</v>
      </c>
      <c r="AR1939" t="s">
        <v>4195</v>
      </c>
      <c r="AS1939" t="s">
        <v>3394</v>
      </c>
      <c r="AT1939" t="s">
        <v>3394</v>
      </c>
      <c r="AU1939" t="s">
        <v>3394</v>
      </c>
      <c r="AV1939" t="s">
        <v>3394</v>
      </c>
      <c r="AW1939" t="s">
        <v>3394</v>
      </c>
      <c r="AX1939" t="s">
        <v>3394</v>
      </c>
      <c r="AZ1939" t="s">
        <v>3394</v>
      </c>
    </row>
    <row r="1940" spans="1:52" x14ac:dyDescent="0.3">
      <c r="A1940" s="1" t="s">
        <v>787</v>
      </c>
      <c r="B1940" t="s">
        <v>788</v>
      </c>
      <c r="C1940" t="s">
        <v>205</v>
      </c>
      <c r="D1940" t="s">
        <v>55</v>
      </c>
      <c r="E1940" t="s">
        <v>789</v>
      </c>
      <c r="F1940" t="s">
        <v>3393</v>
      </c>
      <c r="G1940" t="s">
        <v>3393</v>
      </c>
      <c r="H1940" t="s">
        <v>3393</v>
      </c>
      <c r="I1940" t="s">
        <v>10118</v>
      </c>
      <c r="J1940" t="s">
        <v>3395</v>
      </c>
      <c r="K1940" t="s">
        <v>4342</v>
      </c>
      <c r="L1940" t="s">
        <v>3396</v>
      </c>
      <c r="M1940" t="s">
        <v>11367</v>
      </c>
      <c r="N1940" t="s">
        <v>11676</v>
      </c>
      <c r="O1940" t="s">
        <v>9836</v>
      </c>
      <c r="P1940" t="s">
        <v>9862</v>
      </c>
      <c r="Q1940">
        <v>36</v>
      </c>
      <c r="R1940" t="s">
        <v>5682</v>
      </c>
      <c r="S1940" t="s">
        <v>7692</v>
      </c>
      <c r="T1940" t="s">
        <v>7693</v>
      </c>
      <c r="U1940" t="s">
        <v>7694</v>
      </c>
      <c r="V1940" t="s">
        <v>7695</v>
      </c>
      <c r="W1940" t="s">
        <v>6069</v>
      </c>
      <c r="X1940" t="s">
        <v>7386</v>
      </c>
      <c r="Y1940" t="s">
        <v>6071</v>
      </c>
      <c r="Z1940" t="s">
        <v>6072</v>
      </c>
      <c r="AA1940" t="s">
        <v>6073</v>
      </c>
      <c r="AB1940" t="s">
        <v>6282</v>
      </c>
      <c r="AC1940" t="s">
        <v>4345</v>
      </c>
      <c r="AE1940" t="s">
        <v>3394</v>
      </c>
      <c r="AJ1940" t="s">
        <v>4484</v>
      </c>
      <c r="AK1940" t="s">
        <v>3394</v>
      </c>
      <c r="AL1940" t="s">
        <v>3394</v>
      </c>
      <c r="AM1940" t="s">
        <v>4195</v>
      </c>
      <c r="AN1940" t="s">
        <v>3394</v>
      </c>
      <c r="AO1940" t="s">
        <v>3394</v>
      </c>
      <c r="AP1940" t="s">
        <v>3394</v>
      </c>
      <c r="AQ1940" t="s">
        <v>3394</v>
      </c>
      <c r="AR1940" t="s">
        <v>4195</v>
      </c>
      <c r="AS1940" t="s">
        <v>3394</v>
      </c>
      <c r="AT1940" t="s">
        <v>3394</v>
      </c>
      <c r="AU1940" t="s">
        <v>3394</v>
      </c>
      <c r="AV1940" t="s">
        <v>3394</v>
      </c>
      <c r="AW1940" t="s">
        <v>3394</v>
      </c>
      <c r="AX1940" t="s">
        <v>3394</v>
      </c>
      <c r="AZ1940" t="s">
        <v>3394</v>
      </c>
    </row>
    <row r="1941" spans="1:52" x14ac:dyDescent="0.3">
      <c r="A1941" s="1" t="s">
        <v>790</v>
      </c>
      <c r="B1941" t="s">
        <v>791</v>
      </c>
      <c r="C1941" t="s">
        <v>205</v>
      </c>
      <c r="D1941" t="s">
        <v>55</v>
      </c>
      <c r="E1941" t="s">
        <v>792</v>
      </c>
      <c r="F1941" t="s">
        <v>3393</v>
      </c>
      <c r="G1941" t="s">
        <v>3393</v>
      </c>
      <c r="H1941" t="s">
        <v>3393</v>
      </c>
      <c r="I1941" t="s">
        <v>10811</v>
      </c>
      <c r="J1941" t="s">
        <v>3395</v>
      </c>
      <c r="K1941" t="s">
        <v>4342</v>
      </c>
      <c r="L1941" t="s">
        <v>3396</v>
      </c>
      <c r="M1941" t="s">
        <v>11367</v>
      </c>
      <c r="N1941" t="s">
        <v>11676</v>
      </c>
      <c r="O1941" t="s">
        <v>9836</v>
      </c>
      <c r="P1941" t="s">
        <v>9862</v>
      </c>
      <c r="Q1941">
        <v>20</v>
      </c>
      <c r="R1941" t="s">
        <v>5735</v>
      </c>
      <c r="S1941" t="s">
        <v>7670</v>
      </c>
      <c r="T1941" t="s">
        <v>7671</v>
      </c>
      <c r="U1941" t="s">
        <v>7672</v>
      </c>
      <c r="V1941" t="s">
        <v>6573</v>
      </c>
      <c r="W1941" t="s">
        <v>6371</v>
      </c>
      <c r="X1941" t="s">
        <v>7673</v>
      </c>
      <c r="Y1941" t="s">
        <v>7674</v>
      </c>
      <c r="Z1941" t="s">
        <v>7675</v>
      </c>
      <c r="AA1941" t="s">
        <v>7676</v>
      </c>
      <c r="AB1941" t="s">
        <v>6282</v>
      </c>
      <c r="AC1941" t="s">
        <v>4345</v>
      </c>
      <c r="AE1941" t="s">
        <v>3394</v>
      </c>
      <c r="AJ1941" t="s">
        <v>4484</v>
      </c>
      <c r="AK1941" t="s">
        <v>3394</v>
      </c>
      <c r="AL1941" t="s">
        <v>3394</v>
      </c>
      <c r="AM1941" t="s">
        <v>4195</v>
      </c>
      <c r="AN1941" t="s">
        <v>3394</v>
      </c>
      <c r="AO1941" t="s">
        <v>3394</v>
      </c>
      <c r="AP1941" t="s">
        <v>3394</v>
      </c>
      <c r="AQ1941" t="s">
        <v>3394</v>
      </c>
      <c r="AR1941" t="s">
        <v>4195</v>
      </c>
      <c r="AS1941" t="s">
        <v>3394</v>
      </c>
      <c r="AT1941" t="s">
        <v>3394</v>
      </c>
      <c r="AU1941" t="s">
        <v>3394</v>
      </c>
      <c r="AV1941" t="s">
        <v>3394</v>
      </c>
      <c r="AW1941" t="s">
        <v>3394</v>
      </c>
      <c r="AX1941" t="s">
        <v>3394</v>
      </c>
      <c r="AZ1941" t="s">
        <v>3394</v>
      </c>
    </row>
    <row r="1942" spans="1:52" x14ac:dyDescent="0.3">
      <c r="A1942" s="1" t="s">
        <v>793</v>
      </c>
      <c r="B1942" t="s">
        <v>794</v>
      </c>
      <c r="C1942" t="s">
        <v>205</v>
      </c>
      <c r="D1942" t="s">
        <v>55</v>
      </c>
      <c r="E1942" t="s">
        <v>795</v>
      </c>
      <c r="F1942" t="s">
        <v>3393</v>
      </c>
      <c r="G1942" t="s">
        <v>3393</v>
      </c>
      <c r="H1942" t="s">
        <v>3393</v>
      </c>
      <c r="I1942" t="s">
        <v>11682</v>
      </c>
      <c r="J1942" t="s">
        <v>3395</v>
      </c>
      <c r="K1942" t="s">
        <v>4342</v>
      </c>
      <c r="L1942" t="s">
        <v>3396</v>
      </c>
      <c r="M1942" t="s">
        <v>11367</v>
      </c>
      <c r="N1942" t="s">
        <v>11676</v>
      </c>
      <c r="O1942" t="s">
        <v>9820</v>
      </c>
      <c r="P1942" t="s">
        <v>9837</v>
      </c>
      <c r="Q1942">
        <v>20</v>
      </c>
      <c r="R1942" t="s">
        <v>5840</v>
      </c>
      <c r="S1942" t="s">
        <v>7677</v>
      </c>
      <c r="T1942" t="s">
        <v>7678</v>
      </c>
      <c r="U1942" t="s">
        <v>7679</v>
      </c>
      <c r="V1942" t="s">
        <v>7680</v>
      </c>
      <c r="W1942" t="s">
        <v>7681</v>
      </c>
      <c r="X1942" t="s">
        <v>6332</v>
      </c>
      <c r="Y1942" t="s">
        <v>7682</v>
      </c>
      <c r="Z1942" t="s">
        <v>5981</v>
      </c>
      <c r="AA1942" t="s">
        <v>7683</v>
      </c>
      <c r="AB1942" t="s">
        <v>6084</v>
      </c>
      <c r="AC1942" t="s">
        <v>4345</v>
      </c>
      <c r="AE1942" t="s">
        <v>3394</v>
      </c>
      <c r="AJ1942" t="s">
        <v>4484</v>
      </c>
      <c r="AK1942" t="s">
        <v>3394</v>
      </c>
      <c r="AL1942" t="s">
        <v>3394</v>
      </c>
      <c r="AM1942" t="s">
        <v>4195</v>
      </c>
      <c r="AN1942" t="s">
        <v>3394</v>
      </c>
      <c r="AO1942" t="s">
        <v>3394</v>
      </c>
      <c r="AP1942" t="s">
        <v>3394</v>
      </c>
      <c r="AQ1942" t="s">
        <v>3394</v>
      </c>
      <c r="AR1942" t="s">
        <v>4195</v>
      </c>
      <c r="AS1942" t="s">
        <v>3394</v>
      </c>
      <c r="AT1942" t="s">
        <v>3394</v>
      </c>
      <c r="AU1942" t="s">
        <v>3394</v>
      </c>
      <c r="AV1942" t="s">
        <v>3394</v>
      </c>
      <c r="AW1942" t="s">
        <v>3394</v>
      </c>
      <c r="AX1942" t="s">
        <v>3394</v>
      </c>
      <c r="AZ1942" t="s">
        <v>3394</v>
      </c>
    </row>
    <row r="1943" spans="1:52" x14ac:dyDescent="0.3">
      <c r="A1943" s="1" t="s">
        <v>799</v>
      </c>
      <c r="B1943" t="s">
        <v>800</v>
      </c>
      <c r="C1943" t="s">
        <v>205</v>
      </c>
      <c r="D1943" t="s">
        <v>55</v>
      </c>
      <c r="E1943" t="s">
        <v>801</v>
      </c>
      <c r="F1943" t="s">
        <v>3393</v>
      </c>
      <c r="G1943" t="s">
        <v>3393</v>
      </c>
      <c r="H1943" t="s">
        <v>3393</v>
      </c>
      <c r="I1943" t="s">
        <v>10119</v>
      </c>
      <c r="J1943" t="s">
        <v>3395</v>
      </c>
      <c r="K1943" t="s">
        <v>3394</v>
      </c>
      <c r="L1943" t="s">
        <v>3396</v>
      </c>
      <c r="M1943" t="s">
        <v>54</v>
      </c>
      <c r="N1943" t="s">
        <v>55</v>
      </c>
      <c r="O1943" t="s">
        <v>9836</v>
      </c>
      <c r="P1943" t="s">
        <v>9821</v>
      </c>
      <c r="Q1943">
        <v>20</v>
      </c>
      <c r="R1943" t="s">
        <v>5735</v>
      </c>
      <c r="S1943" t="s">
        <v>7684</v>
      </c>
      <c r="T1943" t="s">
        <v>7685</v>
      </c>
      <c r="U1943" t="s">
        <v>7686</v>
      </c>
      <c r="V1943" t="s">
        <v>6199</v>
      </c>
      <c r="W1943" t="s">
        <v>7687</v>
      </c>
      <c r="X1943" t="s">
        <v>7688</v>
      </c>
      <c r="Y1943" t="s">
        <v>7689</v>
      </c>
      <c r="Z1943" t="s">
        <v>7690</v>
      </c>
      <c r="AA1943" t="s">
        <v>7691</v>
      </c>
      <c r="AB1943" t="s">
        <v>6170</v>
      </c>
      <c r="AC1943" t="s">
        <v>4345</v>
      </c>
      <c r="AE1943" t="s">
        <v>3394</v>
      </c>
      <c r="AJ1943" t="s">
        <v>4484</v>
      </c>
      <c r="AK1943" t="s">
        <v>3394</v>
      </c>
      <c r="AL1943" t="s">
        <v>3394</v>
      </c>
      <c r="AM1943" t="s">
        <v>4195</v>
      </c>
      <c r="AN1943" t="s">
        <v>3394</v>
      </c>
      <c r="AO1943" t="s">
        <v>4195</v>
      </c>
      <c r="AP1943" t="s">
        <v>3394</v>
      </c>
      <c r="AQ1943" t="s">
        <v>3394</v>
      </c>
      <c r="AR1943" t="s">
        <v>4195</v>
      </c>
      <c r="AS1943" t="s">
        <v>3394</v>
      </c>
      <c r="AT1943" t="s">
        <v>3394</v>
      </c>
      <c r="AU1943" t="s">
        <v>3394</v>
      </c>
      <c r="AV1943" t="s">
        <v>3394</v>
      </c>
      <c r="AW1943" t="s">
        <v>3394</v>
      </c>
      <c r="AX1943" t="s">
        <v>3394</v>
      </c>
      <c r="AZ1943" t="s">
        <v>3394</v>
      </c>
    </row>
    <row r="1944" spans="1:52" x14ac:dyDescent="0.3">
      <c r="A1944" s="1" t="s">
        <v>802</v>
      </c>
      <c r="B1944" t="s">
        <v>803</v>
      </c>
      <c r="C1944" t="s">
        <v>205</v>
      </c>
      <c r="D1944" t="s">
        <v>55</v>
      </c>
      <c r="E1944" t="s">
        <v>804</v>
      </c>
      <c r="F1944" t="s">
        <v>3393</v>
      </c>
      <c r="G1944" t="s">
        <v>3393</v>
      </c>
      <c r="H1944" t="s">
        <v>3393</v>
      </c>
      <c r="I1944" t="s">
        <v>10812</v>
      </c>
      <c r="J1944" t="s">
        <v>3395</v>
      </c>
      <c r="K1944" t="s">
        <v>4342</v>
      </c>
      <c r="L1944" t="s">
        <v>3396</v>
      </c>
      <c r="M1944" t="s">
        <v>11367</v>
      </c>
      <c r="N1944" t="s">
        <v>11676</v>
      </c>
      <c r="O1944" t="s">
        <v>9836</v>
      </c>
      <c r="P1944" t="s">
        <v>9837</v>
      </c>
      <c r="Q1944">
        <v>20</v>
      </c>
      <c r="R1944" t="s">
        <v>5735</v>
      </c>
      <c r="S1944" t="s">
        <v>7692</v>
      </c>
      <c r="T1944" t="s">
        <v>7693</v>
      </c>
      <c r="U1944" t="s">
        <v>7694</v>
      </c>
      <c r="V1944" t="s">
        <v>7695</v>
      </c>
      <c r="W1944" t="s">
        <v>6069</v>
      </c>
      <c r="X1944" t="s">
        <v>7386</v>
      </c>
      <c r="Y1944" t="s">
        <v>6071</v>
      </c>
      <c r="Z1944" t="s">
        <v>6072</v>
      </c>
      <c r="AA1944" t="s">
        <v>6073</v>
      </c>
      <c r="AB1944" t="s">
        <v>6282</v>
      </c>
      <c r="AC1944" t="s">
        <v>4345</v>
      </c>
      <c r="AE1944" t="s">
        <v>3394</v>
      </c>
      <c r="AJ1944" t="s">
        <v>4484</v>
      </c>
      <c r="AK1944" t="s">
        <v>3394</v>
      </c>
      <c r="AL1944" t="s">
        <v>3394</v>
      </c>
      <c r="AM1944" t="s">
        <v>4195</v>
      </c>
      <c r="AN1944" t="s">
        <v>3394</v>
      </c>
      <c r="AO1944" t="s">
        <v>3394</v>
      </c>
      <c r="AP1944" t="s">
        <v>3394</v>
      </c>
      <c r="AQ1944" t="s">
        <v>3394</v>
      </c>
      <c r="AR1944" t="s">
        <v>4195</v>
      </c>
      <c r="AS1944" t="s">
        <v>3394</v>
      </c>
      <c r="AT1944" t="s">
        <v>3394</v>
      </c>
      <c r="AU1944" t="s">
        <v>3394</v>
      </c>
      <c r="AV1944" t="s">
        <v>3394</v>
      </c>
      <c r="AW1944" t="s">
        <v>3394</v>
      </c>
      <c r="AX1944" t="s">
        <v>3394</v>
      </c>
      <c r="AZ1944" t="s">
        <v>3394</v>
      </c>
    </row>
    <row r="1945" spans="1:52" x14ac:dyDescent="0.3">
      <c r="A1945" s="1" t="s">
        <v>805</v>
      </c>
      <c r="B1945" t="s">
        <v>806</v>
      </c>
      <c r="C1945" t="s">
        <v>208</v>
      </c>
      <c r="D1945" t="s">
        <v>57</v>
      </c>
      <c r="E1945" t="s">
        <v>807</v>
      </c>
      <c r="F1945" t="s">
        <v>3393</v>
      </c>
      <c r="G1945" t="s">
        <v>3393</v>
      </c>
      <c r="H1945" t="s">
        <v>3393</v>
      </c>
      <c r="I1945" t="s">
        <v>10813</v>
      </c>
      <c r="J1945" t="s">
        <v>3395</v>
      </c>
      <c r="K1945" t="s">
        <v>4342</v>
      </c>
      <c r="L1945" t="s">
        <v>3396</v>
      </c>
      <c r="M1945" t="s">
        <v>11367</v>
      </c>
      <c r="N1945" t="s">
        <v>11681</v>
      </c>
      <c r="O1945" t="s">
        <v>9836</v>
      </c>
      <c r="P1945" t="s">
        <v>9862</v>
      </c>
      <c r="Q1945">
        <v>40</v>
      </c>
      <c r="R1945" t="s">
        <v>5682</v>
      </c>
      <c r="S1945" t="s">
        <v>7696</v>
      </c>
      <c r="T1945" t="s">
        <v>7678</v>
      </c>
      <c r="U1945" t="s">
        <v>7697</v>
      </c>
      <c r="V1945" t="s">
        <v>7698</v>
      </c>
      <c r="W1945" t="s">
        <v>7699</v>
      </c>
      <c r="X1945" t="s">
        <v>7700</v>
      </c>
      <c r="Y1945" t="s">
        <v>7701</v>
      </c>
      <c r="Z1945" t="s">
        <v>7702</v>
      </c>
      <c r="AA1945" t="s">
        <v>7703</v>
      </c>
      <c r="AB1945" t="s">
        <v>6084</v>
      </c>
      <c r="AC1945" t="s">
        <v>4345</v>
      </c>
      <c r="AE1945" t="s">
        <v>3394</v>
      </c>
      <c r="AJ1945" t="s">
        <v>4484</v>
      </c>
      <c r="AK1945" t="s">
        <v>3394</v>
      </c>
      <c r="AL1945" t="s">
        <v>3394</v>
      </c>
      <c r="AM1945" t="s">
        <v>4195</v>
      </c>
      <c r="AN1945" t="s">
        <v>3394</v>
      </c>
      <c r="AO1945" t="s">
        <v>3394</v>
      </c>
      <c r="AP1945" t="s">
        <v>3394</v>
      </c>
      <c r="AQ1945" t="s">
        <v>3394</v>
      </c>
      <c r="AR1945" t="s">
        <v>4195</v>
      </c>
      <c r="AS1945" t="s">
        <v>3394</v>
      </c>
      <c r="AT1945" t="s">
        <v>3394</v>
      </c>
      <c r="AU1945" t="s">
        <v>3394</v>
      </c>
      <c r="AV1945" t="s">
        <v>3394</v>
      </c>
      <c r="AW1945" t="s">
        <v>3394</v>
      </c>
      <c r="AX1945" t="s">
        <v>3394</v>
      </c>
      <c r="AZ1945" t="s">
        <v>3394</v>
      </c>
    </row>
    <row r="1946" spans="1:52" x14ac:dyDescent="0.3">
      <c r="A1946" s="1" t="s">
        <v>808</v>
      </c>
      <c r="B1946" t="s">
        <v>809</v>
      </c>
      <c r="C1946" t="s">
        <v>208</v>
      </c>
      <c r="D1946" t="s">
        <v>57</v>
      </c>
      <c r="E1946" t="s">
        <v>810</v>
      </c>
      <c r="F1946" t="s">
        <v>3393</v>
      </c>
      <c r="G1946" t="s">
        <v>3393</v>
      </c>
      <c r="H1946" t="s">
        <v>3393</v>
      </c>
      <c r="I1946" t="s">
        <v>10814</v>
      </c>
      <c r="J1946" t="s">
        <v>3395</v>
      </c>
      <c r="K1946" t="s">
        <v>4342</v>
      </c>
      <c r="L1946" t="s">
        <v>3396</v>
      </c>
      <c r="M1946" t="s">
        <v>11367</v>
      </c>
      <c r="N1946" t="s">
        <v>11681</v>
      </c>
      <c r="O1946" t="s">
        <v>9820</v>
      </c>
      <c r="P1946" t="s">
        <v>9837</v>
      </c>
      <c r="Q1946">
        <v>40</v>
      </c>
      <c r="R1946" t="s">
        <v>5682</v>
      </c>
      <c r="S1946" t="s">
        <v>7704</v>
      </c>
      <c r="T1946" t="s">
        <v>7685</v>
      </c>
      <c r="U1946" t="s">
        <v>7705</v>
      </c>
      <c r="V1946" t="s">
        <v>7706</v>
      </c>
      <c r="W1946" t="s">
        <v>7707</v>
      </c>
      <c r="X1946" t="s">
        <v>6413</v>
      </c>
      <c r="Y1946" t="s">
        <v>7708</v>
      </c>
      <c r="Z1946" t="s">
        <v>7709</v>
      </c>
      <c r="AA1946" t="s">
        <v>6333</v>
      </c>
      <c r="AB1946" t="s">
        <v>6285</v>
      </c>
      <c r="AC1946" t="s">
        <v>4345</v>
      </c>
      <c r="AE1946" t="s">
        <v>3394</v>
      </c>
      <c r="AJ1946" t="s">
        <v>4484</v>
      </c>
      <c r="AK1946" t="s">
        <v>3394</v>
      </c>
      <c r="AL1946" t="s">
        <v>3394</v>
      </c>
      <c r="AM1946" t="s">
        <v>4195</v>
      </c>
      <c r="AN1946" t="s">
        <v>3394</v>
      </c>
      <c r="AO1946" t="s">
        <v>4195</v>
      </c>
      <c r="AP1946" t="s">
        <v>3394</v>
      </c>
      <c r="AQ1946" t="s">
        <v>3394</v>
      </c>
      <c r="AR1946" t="s">
        <v>3394</v>
      </c>
      <c r="AS1946" t="s">
        <v>3394</v>
      </c>
      <c r="AT1946" t="s">
        <v>3394</v>
      </c>
      <c r="AU1946" t="s">
        <v>3394</v>
      </c>
      <c r="AV1946" t="s">
        <v>3394</v>
      </c>
      <c r="AW1946" t="s">
        <v>3394</v>
      </c>
      <c r="AX1946" t="s">
        <v>3394</v>
      </c>
      <c r="AZ1946" t="s">
        <v>3394</v>
      </c>
    </row>
    <row r="1947" spans="1:52" x14ac:dyDescent="0.3">
      <c r="A1947" s="1" t="s">
        <v>811</v>
      </c>
      <c r="B1947" t="s">
        <v>812</v>
      </c>
      <c r="C1947" t="s">
        <v>208</v>
      </c>
      <c r="D1947" t="s">
        <v>57</v>
      </c>
      <c r="E1947" t="s">
        <v>813</v>
      </c>
      <c r="F1947" t="s">
        <v>3393</v>
      </c>
      <c r="G1947" t="s">
        <v>3393</v>
      </c>
      <c r="H1947" t="s">
        <v>3393</v>
      </c>
      <c r="I1947" t="s">
        <v>10815</v>
      </c>
      <c r="J1947" t="s">
        <v>3395</v>
      </c>
      <c r="K1947" t="s">
        <v>4342</v>
      </c>
      <c r="L1947" t="s">
        <v>3396</v>
      </c>
      <c r="M1947" t="s">
        <v>11367</v>
      </c>
      <c r="N1947" t="s">
        <v>11681</v>
      </c>
      <c r="O1947" t="s">
        <v>9836</v>
      </c>
      <c r="P1947" t="s">
        <v>9862</v>
      </c>
      <c r="Q1947">
        <v>40</v>
      </c>
      <c r="R1947" t="s">
        <v>5682</v>
      </c>
      <c r="S1947" t="s">
        <v>7710</v>
      </c>
      <c r="T1947" t="s">
        <v>7711</v>
      </c>
      <c r="U1947" t="s">
        <v>6145</v>
      </c>
      <c r="V1947" t="s">
        <v>7535</v>
      </c>
      <c r="W1947" t="s">
        <v>7712</v>
      </c>
      <c r="X1947" t="s">
        <v>7713</v>
      </c>
      <c r="Y1947" t="s">
        <v>7714</v>
      </c>
      <c r="Z1947" t="s">
        <v>7715</v>
      </c>
      <c r="AA1947" t="s">
        <v>6008</v>
      </c>
      <c r="AB1947" t="s">
        <v>6527</v>
      </c>
      <c r="AC1947" t="s">
        <v>4345</v>
      </c>
      <c r="AE1947" t="s">
        <v>3394</v>
      </c>
      <c r="AJ1947" t="s">
        <v>4484</v>
      </c>
      <c r="AK1947" t="s">
        <v>3394</v>
      </c>
      <c r="AL1947" t="s">
        <v>3394</v>
      </c>
      <c r="AM1947" t="s">
        <v>4195</v>
      </c>
      <c r="AN1947" t="s">
        <v>3394</v>
      </c>
      <c r="AO1947" t="s">
        <v>3394</v>
      </c>
      <c r="AP1947" t="s">
        <v>3394</v>
      </c>
      <c r="AQ1947" t="s">
        <v>3394</v>
      </c>
      <c r="AR1947" t="s">
        <v>4195</v>
      </c>
      <c r="AS1947" t="s">
        <v>3394</v>
      </c>
      <c r="AT1947" t="s">
        <v>3394</v>
      </c>
      <c r="AU1947" t="s">
        <v>3394</v>
      </c>
      <c r="AV1947" t="s">
        <v>3394</v>
      </c>
      <c r="AW1947" t="s">
        <v>3394</v>
      </c>
      <c r="AX1947" t="s">
        <v>3394</v>
      </c>
      <c r="AZ1947" t="s">
        <v>3394</v>
      </c>
    </row>
    <row r="1948" spans="1:52" x14ac:dyDescent="0.3">
      <c r="A1948" s="1" t="s">
        <v>814</v>
      </c>
      <c r="B1948" t="s">
        <v>815</v>
      </c>
      <c r="C1948" t="s">
        <v>208</v>
      </c>
      <c r="D1948" t="s">
        <v>57</v>
      </c>
      <c r="E1948" t="s">
        <v>816</v>
      </c>
      <c r="F1948" t="s">
        <v>3393</v>
      </c>
      <c r="G1948" t="s">
        <v>3393</v>
      </c>
      <c r="H1948" t="s">
        <v>3393</v>
      </c>
      <c r="I1948" t="s">
        <v>5639</v>
      </c>
      <c r="J1948" t="s">
        <v>3395</v>
      </c>
      <c r="K1948" t="s">
        <v>4342</v>
      </c>
      <c r="L1948" t="s">
        <v>3396</v>
      </c>
      <c r="M1948" t="s">
        <v>11367</v>
      </c>
      <c r="N1948" t="s">
        <v>11681</v>
      </c>
      <c r="O1948" t="s">
        <v>9836</v>
      </c>
      <c r="P1948" t="s">
        <v>9837</v>
      </c>
      <c r="Q1948">
        <v>40</v>
      </c>
      <c r="R1948" t="s">
        <v>5682</v>
      </c>
      <c r="S1948" t="s">
        <v>7716</v>
      </c>
      <c r="T1948" t="s">
        <v>7678</v>
      </c>
      <c r="U1948" t="s">
        <v>6030</v>
      </c>
      <c r="V1948" t="s">
        <v>7717</v>
      </c>
      <c r="W1948" t="s">
        <v>7718</v>
      </c>
      <c r="X1948" t="s">
        <v>7719</v>
      </c>
      <c r="Y1948" t="s">
        <v>7675</v>
      </c>
      <c r="Z1948" t="s">
        <v>7720</v>
      </c>
      <c r="AA1948" t="s">
        <v>6333</v>
      </c>
      <c r="AB1948" t="s">
        <v>6084</v>
      </c>
      <c r="AC1948" t="s">
        <v>4345</v>
      </c>
      <c r="AE1948" t="s">
        <v>3394</v>
      </c>
      <c r="AJ1948" t="s">
        <v>4484</v>
      </c>
      <c r="AK1948" t="s">
        <v>3394</v>
      </c>
      <c r="AL1948" t="s">
        <v>3394</v>
      </c>
      <c r="AM1948" t="s">
        <v>4195</v>
      </c>
      <c r="AN1948" t="s">
        <v>3394</v>
      </c>
      <c r="AO1948" t="s">
        <v>3394</v>
      </c>
      <c r="AP1948" t="s">
        <v>3394</v>
      </c>
      <c r="AQ1948" t="s">
        <v>3394</v>
      </c>
      <c r="AR1948" t="s">
        <v>4195</v>
      </c>
      <c r="AS1948" t="s">
        <v>3394</v>
      </c>
      <c r="AT1948" t="s">
        <v>3394</v>
      </c>
      <c r="AU1948" t="s">
        <v>3394</v>
      </c>
      <c r="AV1948" t="s">
        <v>3394</v>
      </c>
      <c r="AW1948" t="s">
        <v>3394</v>
      </c>
      <c r="AX1948" t="s">
        <v>3394</v>
      </c>
      <c r="AZ1948" t="s">
        <v>3394</v>
      </c>
    </row>
    <row r="1949" spans="1:52" x14ac:dyDescent="0.3">
      <c r="A1949" s="1" t="s">
        <v>817</v>
      </c>
      <c r="B1949" t="s">
        <v>818</v>
      </c>
      <c r="C1949" t="s">
        <v>208</v>
      </c>
      <c r="D1949" t="s">
        <v>57</v>
      </c>
      <c r="E1949" t="s">
        <v>819</v>
      </c>
      <c r="F1949" t="s">
        <v>3393</v>
      </c>
      <c r="G1949" t="s">
        <v>3393</v>
      </c>
      <c r="H1949" t="s">
        <v>3393</v>
      </c>
      <c r="I1949" t="s">
        <v>10816</v>
      </c>
      <c r="J1949" t="s">
        <v>3395</v>
      </c>
      <c r="K1949" t="s">
        <v>4342</v>
      </c>
      <c r="L1949" t="s">
        <v>3396</v>
      </c>
      <c r="M1949" t="s">
        <v>11367</v>
      </c>
      <c r="N1949" t="s">
        <v>11681</v>
      </c>
      <c r="O1949" t="s">
        <v>9836</v>
      </c>
      <c r="P1949" t="s">
        <v>9862</v>
      </c>
      <c r="Q1949">
        <v>20</v>
      </c>
      <c r="R1949" t="s">
        <v>5735</v>
      </c>
      <c r="S1949" t="s">
        <v>7696</v>
      </c>
      <c r="T1949" t="s">
        <v>7678</v>
      </c>
      <c r="U1949" t="s">
        <v>7697</v>
      </c>
      <c r="V1949" t="s">
        <v>7698</v>
      </c>
      <c r="W1949" t="s">
        <v>7699</v>
      </c>
      <c r="X1949" t="s">
        <v>7700</v>
      </c>
      <c r="Y1949" t="s">
        <v>7701</v>
      </c>
      <c r="Z1949" t="s">
        <v>7702</v>
      </c>
      <c r="AA1949" t="s">
        <v>7703</v>
      </c>
      <c r="AB1949" t="s">
        <v>6084</v>
      </c>
      <c r="AC1949" t="s">
        <v>4345</v>
      </c>
      <c r="AE1949" t="s">
        <v>3394</v>
      </c>
      <c r="AJ1949" t="s">
        <v>4484</v>
      </c>
      <c r="AK1949" t="s">
        <v>3394</v>
      </c>
      <c r="AL1949" t="s">
        <v>3394</v>
      </c>
      <c r="AM1949" t="s">
        <v>4195</v>
      </c>
      <c r="AN1949" t="s">
        <v>3394</v>
      </c>
      <c r="AO1949" t="s">
        <v>3394</v>
      </c>
      <c r="AP1949" t="s">
        <v>3394</v>
      </c>
      <c r="AQ1949" t="s">
        <v>3394</v>
      </c>
      <c r="AR1949" t="s">
        <v>4195</v>
      </c>
      <c r="AS1949" t="s">
        <v>3394</v>
      </c>
      <c r="AT1949" t="s">
        <v>3394</v>
      </c>
      <c r="AU1949" t="s">
        <v>3394</v>
      </c>
      <c r="AV1949" t="s">
        <v>3394</v>
      </c>
      <c r="AW1949" t="s">
        <v>3394</v>
      </c>
      <c r="AX1949" t="s">
        <v>3394</v>
      </c>
      <c r="AZ1949" t="s">
        <v>3394</v>
      </c>
    </row>
    <row r="1950" spans="1:52" x14ac:dyDescent="0.3">
      <c r="A1950" s="1" t="s">
        <v>820</v>
      </c>
      <c r="B1950" t="s">
        <v>821</v>
      </c>
      <c r="C1950" t="s">
        <v>208</v>
      </c>
      <c r="D1950" t="s">
        <v>57</v>
      </c>
      <c r="E1950" t="s">
        <v>822</v>
      </c>
      <c r="F1950" t="s">
        <v>3393</v>
      </c>
      <c r="G1950" t="s">
        <v>3393</v>
      </c>
      <c r="H1950" t="s">
        <v>3393</v>
      </c>
      <c r="I1950" t="s">
        <v>10120</v>
      </c>
      <c r="J1950" t="s">
        <v>3395</v>
      </c>
      <c r="K1950" t="s">
        <v>3394</v>
      </c>
      <c r="L1950" t="s">
        <v>3396</v>
      </c>
      <c r="M1950" t="s">
        <v>54</v>
      </c>
      <c r="N1950" t="s">
        <v>57</v>
      </c>
      <c r="O1950" t="s">
        <v>9836</v>
      </c>
      <c r="P1950" t="s">
        <v>9821</v>
      </c>
      <c r="Q1950">
        <v>20</v>
      </c>
      <c r="R1950" t="s">
        <v>5735</v>
      </c>
      <c r="S1950" t="s">
        <v>7721</v>
      </c>
      <c r="T1950" t="s">
        <v>7685</v>
      </c>
      <c r="U1950" t="s">
        <v>7705</v>
      </c>
      <c r="V1950" t="s">
        <v>7706</v>
      </c>
      <c r="W1950" t="s">
        <v>7707</v>
      </c>
      <c r="X1950" t="s">
        <v>7722</v>
      </c>
      <c r="Y1950" t="s">
        <v>7723</v>
      </c>
      <c r="Z1950" t="s">
        <v>7724</v>
      </c>
      <c r="AA1950" t="s">
        <v>6333</v>
      </c>
      <c r="AB1950" t="s">
        <v>6285</v>
      </c>
      <c r="AC1950" t="s">
        <v>4345</v>
      </c>
      <c r="AE1950" t="s">
        <v>3394</v>
      </c>
      <c r="AJ1950" t="s">
        <v>4484</v>
      </c>
      <c r="AK1950" t="s">
        <v>3394</v>
      </c>
      <c r="AL1950" t="s">
        <v>3394</v>
      </c>
      <c r="AM1950" t="s">
        <v>4195</v>
      </c>
      <c r="AN1950" t="s">
        <v>3394</v>
      </c>
      <c r="AO1950" t="s">
        <v>4195</v>
      </c>
      <c r="AP1950" t="s">
        <v>3394</v>
      </c>
      <c r="AQ1950" t="s">
        <v>3394</v>
      </c>
      <c r="AR1950" t="s">
        <v>3394</v>
      </c>
      <c r="AS1950" t="s">
        <v>3394</v>
      </c>
      <c r="AT1950" t="s">
        <v>3394</v>
      </c>
      <c r="AU1950" t="s">
        <v>3394</v>
      </c>
      <c r="AV1950" t="s">
        <v>3394</v>
      </c>
      <c r="AW1950" t="s">
        <v>3394</v>
      </c>
      <c r="AX1950" t="s">
        <v>3394</v>
      </c>
      <c r="AZ1950" t="s">
        <v>3394</v>
      </c>
    </row>
    <row r="1951" spans="1:52" x14ac:dyDescent="0.3">
      <c r="A1951" s="1" t="s">
        <v>823</v>
      </c>
      <c r="B1951" t="s">
        <v>10121</v>
      </c>
      <c r="C1951" t="s">
        <v>208</v>
      </c>
      <c r="D1951" t="s">
        <v>57</v>
      </c>
      <c r="E1951" t="s">
        <v>824</v>
      </c>
      <c r="F1951" t="s">
        <v>3393</v>
      </c>
      <c r="G1951" t="s">
        <v>3393</v>
      </c>
      <c r="H1951" t="s">
        <v>3393</v>
      </c>
      <c r="I1951" t="s">
        <v>10817</v>
      </c>
      <c r="J1951" t="s">
        <v>3395</v>
      </c>
      <c r="K1951" t="s">
        <v>4342</v>
      </c>
      <c r="L1951" t="s">
        <v>3396</v>
      </c>
      <c r="M1951" t="s">
        <v>11367</v>
      </c>
      <c r="N1951" t="s">
        <v>11681</v>
      </c>
      <c r="O1951" t="s">
        <v>9836</v>
      </c>
      <c r="P1951" t="s">
        <v>9821</v>
      </c>
      <c r="Q1951">
        <v>20</v>
      </c>
      <c r="R1951" t="s">
        <v>6037</v>
      </c>
      <c r="S1951" t="s">
        <v>7716</v>
      </c>
      <c r="T1951" t="s">
        <v>7678</v>
      </c>
      <c r="U1951" t="s">
        <v>6030</v>
      </c>
      <c r="V1951" t="s">
        <v>7717</v>
      </c>
      <c r="W1951" t="s">
        <v>7718</v>
      </c>
      <c r="X1951" t="s">
        <v>7719</v>
      </c>
      <c r="Y1951" t="s">
        <v>7675</v>
      </c>
      <c r="Z1951" t="s">
        <v>7720</v>
      </c>
      <c r="AA1951" t="s">
        <v>6333</v>
      </c>
      <c r="AB1951" t="s">
        <v>6084</v>
      </c>
      <c r="AC1951" t="s">
        <v>4345</v>
      </c>
      <c r="AE1951" t="s">
        <v>3394</v>
      </c>
      <c r="AJ1951" t="s">
        <v>4484</v>
      </c>
      <c r="AK1951" t="s">
        <v>3394</v>
      </c>
      <c r="AL1951" t="s">
        <v>3394</v>
      </c>
      <c r="AM1951" t="s">
        <v>4195</v>
      </c>
      <c r="AN1951" t="s">
        <v>3394</v>
      </c>
      <c r="AO1951" t="s">
        <v>3394</v>
      </c>
      <c r="AP1951" t="s">
        <v>3394</v>
      </c>
      <c r="AQ1951" t="s">
        <v>3394</v>
      </c>
      <c r="AR1951" t="s">
        <v>4195</v>
      </c>
      <c r="AS1951" t="s">
        <v>3394</v>
      </c>
      <c r="AT1951" t="s">
        <v>3394</v>
      </c>
      <c r="AU1951" t="s">
        <v>3394</v>
      </c>
      <c r="AV1951" t="s">
        <v>3394</v>
      </c>
      <c r="AW1951" t="s">
        <v>3394</v>
      </c>
      <c r="AX1951" t="s">
        <v>3394</v>
      </c>
      <c r="AZ1951" t="s">
        <v>3394</v>
      </c>
    </row>
    <row r="1952" spans="1:52" x14ac:dyDescent="0.3">
      <c r="A1952" s="1" t="s">
        <v>831</v>
      </c>
      <c r="B1952" t="s">
        <v>832</v>
      </c>
      <c r="C1952" t="s">
        <v>5725</v>
      </c>
      <c r="D1952" t="s">
        <v>58</v>
      </c>
      <c r="E1952" t="s">
        <v>833</v>
      </c>
      <c r="F1952" t="s">
        <v>3393</v>
      </c>
      <c r="G1952" t="s">
        <v>3393</v>
      </c>
      <c r="H1952" t="s">
        <v>3393</v>
      </c>
      <c r="I1952" t="s">
        <v>6065</v>
      </c>
      <c r="J1952" t="s">
        <v>3395</v>
      </c>
      <c r="K1952" t="s">
        <v>4195</v>
      </c>
      <c r="L1952" t="s">
        <v>3396</v>
      </c>
      <c r="M1952" t="s">
        <v>58</v>
      </c>
      <c r="N1952" t="s">
        <v>58</v>
      </c>
      <c r="O1952" t="s">
        <v>9820</v>
      </c>
      <c r="P1952" t="s">
        <v>9862</v>
      </c>
      <c r="Q1952">
        <v>33</v>
      </c>
      <c r="R1952" t="s">
        <v>5735</v>
      </c>
      <c r="S1952" t="s">
        <v>7725</v>
      </c>
      <c r="T1952" t="s">
        <v>7726</v>
      </c>
      <c r="U1952" t="s">
        <v>7727</v>
      </c>
      <c r="V1952" t="s">
        <v>7216</v>
      </c>
      <c r="W1952" t="s">
        <v>6167</v>
      </c>
      <c r="X1952" t="s">
        <v>6176</v>
      </c>
      <c r="Y1952" t="s">
        <v>6603</v>
      </c>
      <c r="Z1952" t="s">
        <v>6131</v>
      </c>
      <c r="AA1952" t="s">
        <v>7728</v>
      </c>
      <c r="AB1952" t="s">
        <v>6527</v>
      </c>
      <c r="AC1952" t="s">
        <v>4345</v>
      </c>
      <c r="AE1952" t="s">
        <v>3394</v>
      </c>
      <c r="AJ1952" t="s">
        <v>7729</v>
      </c>
      <c r="AK1952" t="s">
        <v>3394</v>
      </c>
      <c r="AL1952" t="s">
        <v>3394</v>
      </c>
      <c r="AM1952" t="s">
        <v>4195</v>
      </c>
      <c r="AN1952" t="s">
        <v>3394</v>
      </c>
      <c r="AO1952" t="s">
        <v>3394</v>
      </c>
      <c r="AP1952" t="s">
        <v>3394</v>
      </c>
      <c r="AQ1952" t="s">
        <v>4195</v>
      </c>
      <c r="AR1952" t="s">
        <v>4195</v>
      </c>
      <c r="AS1952" t="s">
        <v>3394</v>
      </c>
      <c r="AT1952" t="s">
        <v>3394</v>
      </c>
      <c r="AU1952" t="s">
        <v>3394</v>
      </c>
      <c r="AV1952" t="s">
        <v>3394</v>
      </c>
      <c r="AW1952" t="s">
        <v>3394</v>
      </c>
      <c r="AX1952" t="s">
        <v>3394</v>
      </c>
      <c r="AZ1952" t="s">
        <v>3394</v>
      </c>
    </row>
    <row r="1953" spans="1:52" x14ac:dyDescent="0.3">
      <c r="A1953" s="1" t="s">
        <v>834</v>
      </c>
      <c r="B1953" t="s">
        <v>835</v>
      </c>
      <c r="C1953" t="s">
        <v>220</v>
      </c>
      <c r="D1953" t="s">
        <v>59</v>
      </c>
      <c r="E1953" t="s">
        <v>836</v>
      </c>
      <c r="F1953" t="s">
        <v>3393</v>
      </c>
      <c r="G1953" t="s">
        <v>3393</v>
      </c>
      <c r="H1953" t="s">
        <v>3393</v>
      </c>
      <c r="I1953" t="s">
        <v>10818</v>
      </c>
      <c r="J1953" t="s">
        <v>3395</v>
      </c>
      <c r="K1953" t="s">
        <v>4342</v>
      </c>
      <c r="L1953" t="s">
        <v>3396</v>
      </c>
      <c r="M1953" t="s">
        <v>11367</v>
      </c>
      <c r="N1953" t="s">
        <v>11437</v>
      </c>
      <c r="O1953" t="s">
        <v>9836</v>
      </c>
      <c r="P1953" t="s">
        <v>9862</v>
      </c>
      <c r="Q1953">
        <v>40</v>
      </c>
      <c r="R1953" t="s">
        <v>5682</v>
      </c>
      <c r="S1953" t="s">
        <v>7730</v>
      </c>
      <c r="T1953" t="s">
        <v>7731</v>
      </c>
      <c r="U1953" t="s">
        <v>7732</v>
      </c>
      <c r="V1953" t="s">
        <v>7733</v>
      </c>
      <c r="W1953" t="s">
        <v>6260</v>
      </c>
      <c r="X1953" t="s">
        <v>7229</v>
      </c>
      <c r="Y1953" t="s">
        <v>6261</v>
      </c>
      <c r="Z1953" t="s">
        <v>6261</v>
      </c>
      <c r="AA1953" t="s">
        <v>6262</v>
      </c>
      <c r="AB1953" t="s">
        <v>6282</v>
      </c>
      <c r="AC1953" t="s">
        <v>4345</v>
      </c>
      <c r="AE1953" t="s">
        <v>3394</v>
      </c>
      <c r="AJ1953" t="s">
        <v>4484</v>
      </c>
      <c r="AK1953" t="s">
        <v>3394</v>
      </c>
      <c r="AL1953" t="s">
        <v>3394</v>
      </c>
      <c r="AM1953" t="s">
        <v>3394</v>
      </c>
      <c r="AN1953" t="s">
        <v>3394</v>
      </c>
      <c r="AO1953" t="s">
        <v>3394</v>
      </c>
      <c r="AP1953" t="s">
        <v>3394</v>
      </c>
      <c r="AQ1953" t="s">
        <v>3394</v>
      </c>
      <c r="AR1953" t="s">
        <v>4195</v>
      </c>
      <c r="AS1953" t="s">
        <v>3394</v>
      </c>
      <c r="AT1953" t="s">
        <v>3394</v>
      </c>
      <c r="AU1953" t="s">
        <v>3394</v>
      </c>
      <c r="AV1953" t="s">
        <v>3394</v>
      </c>
      <c r="AW1953" t="s">
        <v>3394</v>
      </c>
      <c r="AX1953" t="s">
        <v>3394</v>
      </c>
      <c r="AZ1953" t="s">
        <v>3394</v>
      </c>
    </row>
    <row r="1954" spans="1:52" x14ac:dyDescent="0.3">
      <c r="A1954" s="1" t="s">
        <v>840</v>
      </c>
      <c r="B1954" t="s">
        <v>841</v>
      </c>
      <c r="C1954" t="s">
        <v>220</v>
      </c>
      <c r="D1954" t="s">
        <v>59</v>
      </c>
      <c r="E1954" t="s">
        <v>842</v>
      </c>
      <c r="F1954" t="s">
        <v>3393</v>
      </c>
      <c r="G1954" t="s">
        <v>3393</v>
      </c>
      <c r="H1954" t="s">
        <v>3393</v>
      </c>
      <c r="I1954" t="s">
        <v>10130</v>
      </c>
      <c r="J1954" t="s">
        <v>3395</v>
      </c>
      <c r="K1954" t="s">
        <v>4342</v>
      </c>
      <c r="L1954" t="s">
        <v>3396</v>
      </c>
      <c r="M1954" t="s">
        <v>11367</v>
      </c>
      <c r="N1954" t="s">
        <v>11437</v>
      </c>
      <c r="O1954" t="s">
        <v>9836</v>
      </c>
      <c r="P1954" t="s">
        <v>9862</v>
      </c>
      <c r="Q1954">
        <v>40</v>
      </c>
      <c r="R1954" t="s">
        <v>5682</v>
      </c>
      <c r="S1954" t="s">
        <v>7734</v>
      </c>
      <c r="T1954" t="s">
        <v>7678</v>
      </c>
      <c r="U1954" t="s">
        <v>7735</v>
      </c>
      <c r="V1954" t="s">
        <v>7736</v>
      </c>
      <c r="W1954" t="s">
        <v>7737</v>
      </c>
      <c r="X1954" t="s">
        <v>7738</v>
      </c>
      <c r="Y1954" t="s">
        <v>7146</v>
      </c>
      <c r="Z1954" t="s">
        <v>7682</v>
      </c>
      <c r="AA1954" t="s">
        <v>6717</v>
      </c>
      <c r="AB1954" t="s">
        <v>6563</v>
      </c>
      <c r="AC1954" t="s">
        <v>4345</v>
      </c>
      <c r="AE1954" t="s">
        <v>3394</v>
      </c>
      <c r="AJ1954" t="s">
        <v>4484</v>
      </c>
      <c r="AK1954" t="s">
        <v>3394</v>
      </c>
      <c r="AL1954" t="s">
        <v>3394</v>
      </c>
      <c r="AM1954" t="s">
        <v>4195</v>
      </c>
      <c r="AN1954" t="s">
        <v>3394</v>
      </c>
      <c r="AO1954" t="s">
        <v>3394</v>
      </c>
      <c r="AP1954" t="s">
        <v>3394</v>
      </c>
      <c r="AQ1954" t="s">
        <v>3394</v>
      </c>
      <c r="AR1954" t="s">
        <v>4195</v>
      </c>
      <c r="AS1954" t="s">
        <v>3394</v>
      </c>
      <c r="AT1954" t="s">
        <v>3394</v>
      </c>
      <c r="AU1954" t="s">
        <v>3394</v>
      </c>
      <c r="AV1954" t="s">
        <v>3394</v>
      </c>
      <c r="AW1954" t="s">
        <v>3394</v>
      </c>
      <c r="AX1954" t="s">
        <v>3394</v>
      </c>
      <c r="AZ1954" t="s">
        <v>3394</v>
      </c>
    </row>
    <row r="1955" spans="1:52" x14ac:dyDescent="0.3">
      <c r="A1955" s="1" t="s">
        <v>843</v>
      </c>
      <c r="B1955" t="s">
        <v>844</v>
      </c>
      <c r="C1955" t="s">
        <v>220</v>
      </c>
      <c r="D1955" t="s">
        <v>59</v>
      </c>
      <c r="E1955" t="s">
        <v>845</v>
      </c>
      <c r="F1955" t="s">
        <v>3393</v>
      </c>
      <c r="G1955" t="s">
        <v>3393</v>
      </c>
      <c r="H1955" t="s">
        <v>3393</v>
      </c>
      <c r="I1955" t="s">
        <v>10122</v>
      </c>
      <c r="J1955" t="s">
        <v>3395</v>
      </c>
      <c r="K1955" t="s">
        <v>4342</v>
      </c>
      <c r="L1955" t="s">
        <v>3396</v>
      </c>
      <c r="M1955" t="s">
        <v>11367</v>
      </c>
      <c r="N1955" t="s">
        <v>11437</v>
      </c>
      <c r="O1955" t="s">
        <v>9836</v>
      </c>
      <c r="P1955" t="s">
        <v>9837</v>
      </c>
      <c r="Q1955">
        <v>40</v>
      </c>
      <c r="R1955" t="s">
        <v>5682</v>
      </c>
      <c r="S1955" t="s">
        <v>7739</v>
      </c>
      <c r="T1955" t="s">
        <v>7740</v>
      </c>
      <c r="U1955" t="s">
        <v>7741</v>
      </c>
      <c r="V1955" t="s">
        <v>7742</v>
      </c>
      <c r="W1955" t="s">
        <v>6313</v>
      </c>
      <c r="X1955" t="s">
        <v>6314</v>
      </c>
      <c r="Y1955" t="s">
        <v>6315</v>
      </c>
      <c r="Z1955" t="s">
        <v>7675</v>
      </c>
      <c r="AA1955" t="s">
        <v>6073</v>
      </c>
      <c r="AB1955" t="s">
        <v>6316</v>
      </c>
      <c r="AC1955" t="s">
        <v>4345</v>
      </c>
      <c r="AE1955" t="s">
        <v>3394</v>
      </c>
      <c r="AJ1955" t="s">
        <v>4484</v>
      </c>
      <c r="AK1955" t="s">
        <v>3394</v>
      </c>
      <c r="AL1955" t="s">
        <v>3394</v>
      </c>
      <c r="AM1955" t="s">
        <v>3394</v>
      </c>
      <c r="AN1955" t="s">
        <v>3394</v>
      </c>
      <c r="AO1955" t="s">
        <v>3394</v>
      </c>
      <c r="AP1955" t="s">
        <v>3394</v>
      </c>
      <c r="AQ1955" t="s">
        <v>4195</v>
      </c>
      <c r="AR1955" t="s">
        <v>4195</v>
      </c>
      <c r="AS1955" t="s">
        <v>3394</v>
      </c>
      <c r="AT1955" t="s">
        <v>3394</v>
      </c>
      <c r="AU1955" t="s">
        <v>3394</v>
      </c>
      <c r="AV1955" t="s">
        <v>3394</v>
      </c>
      <c r="AW1955" t="s">
        <v>3394</v>
      </c>
      <c r="AX1955" t="s">
        <v>3394</v>
      </c>
      <c r="AZ1955" t="s">
        <v>3394</v>
      </c>
    </row>
    <row r="1956" spans="1:52" x14ac:dyDescent="0.3">
      <c r="A1956" s="1" t="s">
        <v>846</v>
      </c>
      <c r="B1956" t="s">
        <v>847</v>
      </c>
      <c r="C1956" t="s">
        <v>220</v>
      </c>
      <c r="D1956" t="s">
        <v>59</v>
      </c>
      <c r="E1956" t="s">
        <v>848</v>
      </c>
      <c r="F1956" t="s">
        <v>3393</v>
      </c>
      <c r="G1956" t="s">
        <v>3393</v>
      </c>
      <c r="H1956" t="s">
        <v>3393</v>
      </c>
      <c r="I1956" t="s">
        <v>10819</v>
      </c>
      <c r="J1956" t="s">
        <v>3395</v>
      </c>
      <c r="K1956" t="s">
        <v>4342</v>
      </c>
      <c r="L1956" t="s">
        <v>3396</v>
      </c>
      <c r="M1956" t="s">
        <v>11367</v>
      </c>
      <c r="N1956" t="s">
        <v>11437</v>
      </c>
      <c r="O1956" t="s">
        <v>9836</v>
      </c>
      <c r="P1956" t="s">
        <v>9837</v>
      </c>
      <c r="Q1956">
        <v>20</v>
      </c>
      <c r="R1956" t="s">
        <v>5735</v>
      </c>
      <c r="S1956" t="s">
        <v>7730</v>
      </c>
      <c r="T1956" t="s">
        <v>7731</v>
      </c>
      <c r="U1956" t="s">
        <v>7732</v>
      </c>
      <c r="V1956" t="s">
        <v>7733</v>
      </c>
      <c r="W1956" t="s">
        <v>6260</v>
      </c>
      <c r="X1956" t="s">
        <v>7229</v>
      </c>
      <c r="Y1956" t="s">
        <v>6261</v>
      </c>
      <c r="Z1956" t="s">
        <v>6261</v>
      </c>
      <c r="AA1956" t="s">
        <v>6262</v>
      </c>
      <c r="AB1956" t="s">
        <v>6282</v>
      </c>
      <c r="AC1956" t="s">
        <v>4345</v>
      </c>
      <c r="AE1956" t="s">
        <v>3394</v>
      </c>
      <c r="AJ1956" t="s">
        <v>4484</v>
      </c>
      <c r="AK1956" t="s">
        <v>3394</v>
      </c>
      <c r="AL1956" t="s">
        <v>3394</v>
      </c>
      <c r="AM1956" t="s">
        <v>3394</v>
      </c>
      <c r="AN1956" t="s">
        <v>3394</v>
      </c>
      <c r="AO1956" t="s">
        <v>3394</v>
      </c>
      <c r="AP1956" t="s">
        <v>3394</v>
      </c>
      <c r="AQ1956" t="s">
        <v>3394</v>
      </c>
      <c r="AR1956" t="s">
        <v>4195</v>
      </c>
      <c r="AS1956" t="s">
        <v>3394</v>
      </c>
      <c r="AT1956" t="s">
        <v>3394</v>
      </c>
      <c r="AU1956" t="s">
        <v>3394</v>
      </c>
      <c r="AV1956" t="s">
        <v>3394</v>
      </c>
      <c r="AW1956" t="s">
        <v>3394</v>
      </c>
      <c r="AX1956" t="s">
        <v>3394</v>
      </c>
      <c r="AZ1956" t="s">
        <v>3394</v>
      </c>
    </row>
    <row r="1957" spans="1:52" x14ac:dyDescent="0.3">
      <c r="A1957" s="1" t="s">
        <v>852</v>
      </c>
      <c r="B1957" t="s">
        <v>853</v>
      </c>
      <c r="C1957" t="s">
        <v>220</v>
      </c>
      <c r="D1957" t="s">
        <v>59</v>
      </c>
      <c r="E1957" t="s">
        <v>854</v>
      </c>
      <c r="F1957" t="s">
        <v>3393</v>
      </c>
      <c r="G1957" t="s">
        <v>3393</v>
      </c>
      <c r="H1957" t="s">
        <v>3393</v>
      </c>
      <c r="I1957" t="s">
        <v>10820</v>
      </c>
      <c r="J1957" t="s">
        <v>3395</v>
      </c>
      <c r="K1957" t="s">
        <v>4342</v>
      </c>
      <c r="L1957" t="s">
        <v>3396</v>
      </c>
      <c r="M1957" t="s">
        <v>11367</v>
      </c>
      <c r="N1957" t="s">
        <v>11437</v>
      </c>
      <c r="O1957" t="s">
        <v>9820</v>
      </c>
      <c r="P1957" t="s">
        <v>9837</v>
      </c>
      <c r="Q1957">
        <v>20</v>
      </c>
      <c r="R1957" t="s">
        <v>5735</v>
      </c>
      <c r="S1957" t="s">
        <v>7734</v>
      </c>
      <c r="T1957" t="s">
        <v>7678</v>
      </c>
      <c r="U1957" t="s">
        <v>7735</v>
      </c>
      <c r="V1957" t="s">
        <v>7736</v>
      </c>
      <c r="W1957" t="s">
        <v>7737</v>
      </c>
      <c r="X1957" t="s">
        <v>7738</v>
      </c>
      <c r="Y1957" t="s">
        <v>7146</v>
      </c>
      <c r="Z1957" t="s">
        <v>7682</v>
      </c>
      <c r="AA1957" t="s">
        <v>6717</v>
      </c>
      <c r="AB1957" t="s">
        <v>6563</v>
      </c>
      <c r="AC1957" t="s">
        <v>4345</v>
      </c>
      <c r="AE1957" t="s">
        <v>3394</v>
      </c>
      <c r="AJ1957" t="s">
        <v>4484</v>
      </c>
      <c r="AK1957" t="s">
        <v>3394</v>
      </c>
      <c r="AL1957" t="s">
        <v>3394</v>
      </c>
      <c r="AM1957" t="s">
        <v>4195</v>
      </c>
      <c r="AN1957" t="s">
        <v>3394</v>
      </c>
      <c r="AO1957" t="s">
        <v>3394</v>
      </c>
      <c r="AP1957" t="s">
        <v>3394</v>
      </c>
      <c r="AQ1957" t="s">
        <v>3394</v>
      </c>
      <c r="AR1957" t="s">
        <v>4195</v>
      </c>
      <c r="AS1957" t="s">
        <v>3394</v>
      </c>
      <c r="AT1957" t="s">
        <v>3394</v>
      </c>
      <c r="AU1957" t="s">
        <v>3394</v>
      </c>
      <c r="AV1957" t="s">
        <v>3394</v>
      </c>
      <c r="AW1957" t="s">
        <v>3394</v>
      </c>
      <c r="AX1957" t="s">
        <v>3394</v>
      </c>
      <c r="AZ1957" t="s">
        <v>3394</v>
      </c>
    </row>
    <row r="1958" spans="1:52" x14ac:dyDescent="0.3">
      <c r="A1958" s="1" t="s">
        <v>855</v>
      </c>
      <c r="B1958" t="s">
        <v>856</v>
      </c>
      <c r="C1958" t="s">
        <v>220</v>
      </c>
      <c r="D1958" t="s">
        <v>59</v>
      </c>
      <c r="E1958" t="s">
        <v>857</v>
      </c>
      <c r="F1958" t="s">
        <v>3393</v>
      </c>
      <c r="G1958" t="s">
        <v>3393</v>
      </c>
      <c r="H1958" t="s">
        <v>3393</v>
      </c>
      <c r="I1958" t="s">
        <v>10821</v>
      </c>
      <c r="J1958" t="s">
        <v>3395</v>
      </c>
      <c r="K1958" t="s">
        <v>4342</v>
      </c>
      <c r="L1958" t="s">
        <v>3396</v>
      </c>
      <c r="M1958" t="s">
        <v>11367</v>
      </c>
      <c r="N1958" t="s">
        <v>11437</v>
      </c>
      <c r="O1958" t="s">
        <v>9820</v>
      </c>
      <c r="P1958" t="s">
        <v>9821</v>
      </c>
      <c r="Q1958">
        <v>20</v>
      </c>
      <c r="R1958" t="s">
        <v>5735</v>
      </c>
      <c r="S1958" t="s">
        <v>7739</v>
      </c>
      <c r="T1958" t="s">
        <v>7740</v>
      </c>
      <c r="U1958" t="s">
        <v>7741</v>
      </c>
      <c r="V1958" t="s">
        <v>7742</v>
      </c>
      <c r="W1958" t="s">
        <v>6313</v>
      </c>
      <c r="X1958" t="s">
        <v>6314</v>
      </c>
      <c r="Y1958" t="s">
        <v>6315</v>
      </c>
      <c r="Z1958" t="s">
        <v>7675</v>
      </c>
      <c r="AA1958" t="s">
        <v>6073</v>
      </c>
      <c r="AB1958" t="s">
        <v>6316</v>
      </c>
      <c r="AC1958" t="s">
        <v>4345</v>
      </c>
      <c r="AE1958" t="s">
        <v>3394</v>
      </c>
      <c r="AJ1958" t="s">
        <v>4484</v>
      </c>
      <c r="AK1958" t="s">
        <v>3394</v>
      </c>
      <c r="AL1958" t="s">
        <v>3394</v>
      </c>
      <c r="AM1958" t="s">
        <v>3394</v>
      </c>
      <c r="AN1958" t="s">
        <v>3394</v>
      </c>
      <c r="AO1958" t="s">
        <v>3394</v>
      </c>
      <c r="AP1958" t="s">
        <v>3394</v>
      </c>
      <c r="AQ1958" t="s">
        <v>4195</v>
      </c>
      <c r="AR1958" t="s">
        <v>4195</v>
      </c>
      <c r="AS1958" t="s">
        <v>3394</v>
      </c>
      <c r="AT1958" t="s">
        <v>3394</v>
      </c>
      <c r="AU1958" t="s">
        <v>3394</v>
      </c>
      <c r="AV1958" t="s">
        <v>3394</v>
      </c>
      <c r="AW1958" t="s">
        <v>3394</v>
      </c>
      <c r="AX1958" t="s">
        <v>3394</v>
      </c>
      <c r="AZ1958" t="s">
        <v>3394</v>
      </c>
    </row>
    <row r="1959" spans="1:52" x14ac:dyDescent="0.3">
      <c r="A1959" s="1" t="s">
        <v>873</v>
      </c>
      <c r="B1959" t="s">
        <v>874</v>
      </c>
      <c r="C1959" t="s">
        <v>736</v>
      </c>
      <c r="D1959" t="s">
        <v>61</v>
      </c>
      <c r="E1959" t="s">
        <v>875</v>
      </c>
      <c r="F1959" t="s">
        <v>3393</v>
      </c>
      <c r="G1959" t="s">
        <v>3393</v>
      </c>
      <c r="H1959" t="s">
        <v>3393</v>
      </c>
      <c r="I1959" t="s">
        <v>11683</v>
      </c>
      <c r="J1959" t="s">
        <v>3395</v>
      </c>
      <c r="K1959" t="s">
        <v>4342</v>
      </c>
      <c r="L1959" t="s">
        <v>3396</v>
      </c>
      <c r="M1959" t="s">
        <v>11367</v>
      </c>
      <c r="N1959" t="s">
        <v>11684</v>
      </c>
      <c r="O1959" t="s">
        <v>9836</v>
      </c>
      <c r="P1959" t="s">
        <v>9862</v>
      </c>
      <c r="Q1959">
        <v>16</v>
      </c>
      <c r="R1959" t="s">
        <v>5735</v>
      </c>
      <c r="S1959" t="s">
        <v>7743</v>
      </c>
      <c r="T1959" t="s">
        <v>7744</v>
      </c>
      <c r="U1959" t="s">
        <v>7152</v>
      </c>
      <c r="V1959" t="s">
        <v>7153</v>
      </c>
      <c r="W1959" t="s">
        <v>6112</v>
      </c>
      <c r="X1959" t="s">
        <v>6062</v>
      </c>
      <c r="Y1959" t="s">
        <v>6534</v>
      </c>
      <c r="Z1959" t="s">
        <v>6584</v>
      </c>
      <c r="AA1959" t="s">
        <v>6622</v>
      </c>
      <c r="AB1959" t="s">
        <v>7745</v>
      </c>
      <c r="AC1959" t="s">
        <v>4345</v>
      </c>
      <c r="AE1959" t="s">
        <v>3394</v>
      </c>
      <c r="AJ1959" t="s">
        <v>5731</v>
      </c>
      <c r="AK1959" t="s">
        <v>4195</v>
      </c>
      <c r="AL1959" t="s">
        <v>3394</v>
      </c>
      <c r="AM1959" t="s">
        <v>4195</v>
      </c>
      <c r="AN1959" t="s">
        <v>3394</v>
      </c>
      <c r="AO1959" t="s">
        <v>4195</v>
      </c>
      <c r="AP1959" t="s">
        <v>4195</v>
      </c>
      <c r="AQ1959" t="s">
        <v>4195</v>
      </c>
      <c r="AR1959" t="s">
        <v>4195</v>
      </c>
      <c r="AS1959" t="s">
        <v>3394</v>
      </c>
      <c r="AT1959" t="s">
        <v>3394</v>
      </c>
      <c r="AU1959" t="s">
        <v>4195</v>
      </c>
      <c r="AV1959" t="s">
        <v>4195</v>
      </c>
      <c r="AW1959" t="s">
        <v>3394</v>
      </c>
      <c r="AX1959" t="s">
        <v>3394</v>
      </c>
      <c r="AZ1959" t="s">
        <v>3394</v>
      </c>
    </row>
    <row r="1960" spans="1:52" x14ac:dyDescent="0.3">
      <c r="A1960" s="1" t="s">
        <v>876</v>
      </c>
      <c r="B1960" t="s">
        <v>877</v>
      </c>
      <c r="C1960" t="s">
        <v>736</v>
      </c>
      <c r="D1960" t="s">
        <v>61</v>
      </c>
      <c r="E1960" t="s">
        <v>878</v>
      </c>
      <c r="F1960" t="s">
        <v>3393</v>
      </c>
      <c r="G1960" t="s">
        <v>3393</v>
      </c>
      <c r="H1960" t="s">
        <v>3393</v>
      </c>
      <c r="I1960" t="s">
        <v>10822</v>
      </c>
      <c r="J1960" t="s">
        <v>3395</v>
      </c>
      <c r="K1960" t="s">
        <v>4342</v>
      </c>
      <c r="L1960" t="s">
        <v>3396</v>
      </c>
      <c r="M1960" t="s">
        <v>11367</v>
      </c>
      <c r="N1960" t="s">
        <v>11684</v>
      </c>
      <c r="O1960" t="s">
        <v>9836</v>
      </c>
      <c r="P1960" t="s">
        <v>9837</v>
      </c>
      <c r="Q1960">
        <v>16</v>
      </c>
      <c r="R1960" t="s">
        <v>5735</v>
      </c>
      <c r="S1960" t="s">
        <v>7746</v>
      </c>
      <c r="T1960" t="s">
        <v>7747</v>
      </c>
      <c r="U1960" t="s">
        <v>6876</v>
      </c>
      <c r="V1960" t="s">
        <v>6877</v>
      </c>
      <c r="W1960" t="s">
        <v>6190</v>
      </c>
      <c r="X1960" t="s">
        <v>6062</v>
      </c>
      <c r="Y1960" t="s">
        <v>6534</v>
      </c>
      <c r="Z1960" t="s">
        <v>6584</v>
      </c>
      <c r="AA1960" t="s">
        <v>6156</v>
      </c>
      <c r="AB1960" t="s">
        <v>7225</v>
      </c>
      <c r="AC1960" t="s">
        <v>4345</v>
      </c>
      <c r="AE1960" t="s">
        <v>3394</v>
      </c>
      <c r="AJ1960" t="s">
        <v>5731</v>
      </c>
      <c r="AK1960" t="s">
        <v>4195</v>
      </c>
      <c r="AL1960" t="s">
        <v>3394</v>
      </c>
      <c r="AM1960" t="s">
        <v>4195</v>
      </c>
      <c r="AN1960" t="s">
        <v>3394</v>
      </c>
      <c r="AO1960" t="s">
        <v>4195</v>
      </c>
      <c r="AP1960" t="s">
        <v>4195</v>
      </c>
      <c r="AQ1960" t="s">
        <v>4195</v>
      </c>
      <c r="AR1960" t="s">
        <v>4195</v>
      </c>
      <c r="AS1960" t="s">
        <v>3394</v>
      </c>
      <c r="AT1960" t="s">
        <v>3394</v>
      </c>
      <c r="AU1960" t="s">
        <v>4195</v>
      </c>
      <c r="AV1960" t="s">
        <v>4195</v>
      </c>
      <c r="AW1960" t="s">
        <v>3394</v>
      </c>
      <c r="AX1960" t="s">
        <v>3394</v>
      </c>
      <c r="AZ1960" t="s">
        <v>3394</v>
      </c>
    </row>
    <row r="1961" spans="1:52" x14ac:dyDescent="0.3">
      <c r="A1961" s="1" t="s">
        <v>879</v>
      </c>
      <c r="B1961" t="s">
        <v>880</v>
      </c>
      <c r="C1961" t="s">
        <v>736</v>
      </c>
      <c r="D1961" t="s">
        <v>61</v>
      </c>
      <c r="E1961" t="s">
        <v>881</v>
      </c>
      <c r="F1961" t="s">
        <v>3393</v>
      </c>
      <c r="G1961" t="s">
        <v>3393</v>
      </c>
      <c r="H1961" t="s">
        <v>3393</v>
      </c>
      <c r="I1961" t="s">
        <v>11685</v>
      </c>
      <c r="J1961" t="s">
        <v>3395</v>
      </c>
      <c r="K1961" t="s">
        <v>4342</v>
      </c>
      <c r="L1961" t="s">
        <v>3396</v>
      </c>
      <c r="M1961" t="s">
        <v>11367</v>
      </c>
      <c r="N1961" t="s">
        <v>11684</v>
      </c>
      <c r="O1961" t="s">
        <v>9836</v>
      </c>
      <c r="P1961" t="s">
        <v>9862</v>
      </c>
      <c r="Q1961">
        <v>16</v>
      </c>
      <c r="R1961" t="s">
        <v>5735</v>
      </c>
      <c r="S1961" t="s">
        <v>7748</v>
      </c>
      <c r="T1961" t="s">
        <v>7749</v>
      </c>
      <c r="U1961" t="s">
        <v>6876</v>
      </c>
      <c r="V1961" t="s">
        <v>6877</v>
      </c>
      <c r="W1961" t="s">
        <v>7455</v>
      </c>
      <c r="X1961" t="s">
        <v>7750</v>
      </c>
      <c r="Y1961" t="s">
        <v>6081</v>
      </c>
      <c r="Z1961" t="s">
        <v>7751</v>
      </c>
      <c r="AA1961" t="s">
        <v>7752</v>
      </c>
      <c r="AB1961" t="s">
        <v>7753</v>
      </c>
      <c r="AC1961" t="s">
        <v>4345</v>
      </c>
      <c r="AE1961" t="s">
        <v>3394</v>
      </c>
      <c r="AJ1961" t="s">
        <v>5731</v>
      </c>
      <c r="AK1961" t="s">
        <v>4195</v>
      </c>
      <c r="AL1961" t="s">
        <v>3394</v>
      </c>
      <c r="AM1961" t="s">
        <v>4195</v>
      </c>
      <c r="AN1961" t="s">
        <v>3394</v>
      </c>
      <c r="AO1961" t="s">
        <v>4195</v>
      </c>
      <c r="AP1961" t="s">
        <v>4195</v>
      </c>
      <c r="AQ1961" t="s">
        <v>4195</v>
      </c>
      <c r="AR1961" t="s">
        <v>4195</v>
      </c>
      <c r="AS1961" t="s">
        <v>3394</v>
      </c>
      <c r="AT1961" t="s">
        <v>3394</v>
      </c>
      <c r="AU1961" t="s">
        <v>4195</v>
      </c>
      <c r="AV1961" t="s">
        <v>4195</v>
      </c>
      <c r="AW1961" t="s">
        <v>3394</v>
      </c>
      <c r="AX1961" t="s">
        <v>3394</v>
      </c>
      <c r="AZ1961" t="s">
        <v>3394</v>
      </c>
    </row>
    <row r="1962" spans="1:52" x14ac:dyDescent="0.3">
      <c r="A1962" s="1" t="s">
        <v>882</v>
      </c>
      <c r="B1962" t="s">
        <v>883</v>
      </c>
      <c r="C1962" t="s">
        <v>736</v>
      </c>
      <c r="D1962" t="s">
        <v>61</v>
      </c>
      <c r="E1962" t="s">
        <v>884</v>
      </c>
      <c r="F1962" t="s">
        <v>3393</v>
      </c>
      <c r="G1962" t="s">
        <v>3393</v>
      </c>
      <c r="H1962" t="s">
        <v>3393</v>
      </c>
      <c r="I1962" t="s">
        <v>10823</v>
      </c>
      <c r="J1962" t="s">
        <v>3395</v>
      </c>
      <c r="K1962" t="s">
        <v>4342</v>
      </c>
      <c r="L1962" t="s">
        <v>3396</v>
      </c>
      <c r="M1962" t="s">
        <v>11367</v>
      </c>
      <c r="N1962" t="s">
        <v>11684</v>
      </c>
      <c r="O1962" t="s">
        <v>9836</v>
      </c>
      <c r="P1962" t="s">
        <v>9821</v>
      </c>
      <c r="Q1962">
        <v>16</v>
      </c>
      <c r="R1962" t="s">
        <v>5735</v>
      </c>
      <c r="S1962" t="s">
        <v>7754</v>
      </c>
      <c r="T1962" t="s">
        <v>7755</v>
      </c>
      <c r="U1962" t="s">
        <v>6932</v>
      </c>
      <c r="V1962" t="s">
        <v>6933</v>
      </c>
      <c r="W1962" t="s">
        <v>6808</v>
      </c>
      <c r="X1962" t="s">
        <v>6450</v>
      </c>
      <c r="Y1962" t="s">
        <v>6535</v>
      </c>
      <c r="Z1962" t="s">
        <v>6589</v>
      </c>
      <c r="AA1962" t="s">
        <v>6156</v>
      </c>
      <c r="AB1962" t="s">
        <v>6194</v>
      </c>
      <c r="AC1962" t="s">
        <v>4345</v>
      </c>
      <c r="AE1962" t="s">
        <v>3394</v>
      </c>
      <c r="AJ1962" t="s">
        <v>5731</v>
      </c>
      <c r="AK1962" t="s">
        <v>4195</v>
      </c>
      <c r="AL1962" t="s">
        <v>3394</v>
      </c>
      <c r="AM1962" t="s">
        <v>4195</v>
      </c>
      <c r="AN1962" t="s">
        <v>3394</v>
      </c>
      <c r="AO1962" t="s">
        <v>4195</v>
      </c>
      <c r="AP1962" t="s">
        <v>4195</v>
      </c>
      <c r="AQ1962" t="s">
        <v>4195</v>
      </c>
      <c r="AR1962" t="s">
        <v>4195</v>
      </c>
      <c r="AS1962" t="s">
        <v>3394</v>
      </c>
      <c r="AT1962" t="s">
        <v>3394</v>
      </c>
      <c r="AU1962" t="s">
        <v>4195</v>
      </c>
      <c r="AV1962" t="s">
        <v>4195</v>
      </c>
      <c r="AW1962" t="s">
        <v>3394</v>
      </c>
      <c r="AX1962" t="s">
        <v>3394</v>
      </c>
      <c r="AZ1962" t="s">
        <v>3394</v>
      </c>
    </row>
    <row r="1963" spans="1:52" x14ac:dyDescent="0.3">
      <c r="A1963" s="1" t="s">
        <v>897</v>
      </c>
      <c r="B1963" t="s">
        <v>898</v>
      </c>
      <c r="C1963" t="s">
        <v>828</v>
      </c>
      <c r="D1963" t="s">
        <v>54</v>
      </c>
      <c r="E1963" t="s">
        <v>899</v>
      </c>
      <c r="F1963" t="s">
        <v>3393</v>
      </c>
      <c r="G1963" t="s">
        <v>3393</v>
      </c>
      <c r="H1963" t="s">
        <v>3393</v>
      </c>
      <c r="I1963" t="s">
        <v>7756</v>
      </c>
      <c r="J1963" t="s">
        <v>3395</v>
      </c>
      <c r="K1963" t="s">
        <v>3394</v>
      </c>
      <c r="L1963" t="s">
        <v>3396</v>
      </c>
      <c r="M1963" t="s">
        <v>9820</v>
      </c>
      <c r="N1963" t="s">
        <v>9820</v>
      </c>
      <c r="O1963" t="s">
        <v>9820</v>
      </c>
      <c r="P1963" t="s">
        <v>9821</v>
      </c>
      <c r="Q1963">
        <v>20</v>
      </c>
      <c r="R1963" t="s">
        <v>5735</v>
      </c>
      <c r="S1963" t="s">
        <v>7757</v>
      </c>
      <c r="T1963" t="s">
        <v>7758</v>
      </c>
      <c r="U1963" t="s">
        <v>7759</v>
      </c>
      <c r="V1963" t="s">
        <v>7760</v>
      </c>
      <c r="W1963" t="s">
        <v>7761</v>
      </c>
      <c r="X1963" t="s">
        <v>7762</v>
      </c>
      <c r="Y1963" t="s">
        <v>7763</v>
      </c>
      <c r="Z1963" t="s">
        <v>7764</v>
      </c>
      <c r="AA1963" t="s">
        <v>7765</v>
      </c>
      <c r="AB1963" t="s">
        <v>6563</v>
      </c>
      <c r="AC1963" t="s">
        <v>4345</v>
      </c>
      <c r="AE1963" t="s">
        <v>3394</v>
      </c>
      <c r="AK1963" t="s">
        <v>3394</v>
      </c>
      <c r="AL1963" t="s">
        <v>3394</v>
      </c>
      <c r="AM1963" t="s">
        <v>3394</v>
      </c>
      <c r="AN1963" t="s">
        <v>3394</v>
      </c>
      <c r="AO1963" t="s">
        <v>3394</v>
      </c>
      <c r="AP1963" t="s">
        <v>3394</v>
      </c>
      <c r="AQ1963" t="s">
        <v>3394</v>
      </c>
      <c r="AR1963" t="s">
        <v>3394</v>
      </c>
      <c r="AS1963" t="s">
        <v>3394</v>
      </c>
      <c r="AT1963" t="s">
        <v>3394</v>
      </c>
      <c r="AU1963" t="s">
        <v>3394</v>
      </c>
      <c r="AV1963" t="s">
        <v>3394</v>
      </c>
      <c r="AW1963" t="s">
        <v>3394</v>
      </c>
      <c r="AX1963" t="s">
        <v>3394</v>
      </c>
      <c r="AZ1963" t="s">
        <v>3394</v>
      </c>
    </row>
    <row r="1964" spans="1:52" x14ac:dyDescent="0.3">
      <c r="A1964" s="1" t="s">
        <v>7769</v>
      </c>
      <c r="B1964" t="s">
        <v>7770</v>
      </c>
      <c r="C1964" t="s">
        <v>448</v>
      </c>
      <c r="D1964" t="s">
        <v>73</v>
      </c>
      <c r="F1964" t="s">
        <v>3393</v>
      </c>
      <c r="G1964" t="s">
        <v>3393</v>
      </c>
      <c r="H1964" t="s">
        <v>3393</v>
      </c>
      <c r="I1964" t="s">
        <v>6925</v>
      </c>
      <c r="J1964" t="s">
        <v>3395</v>
      </c>
      <c r="K1964" t="s">
        <v>3394</v>
      </c>
      <c r="L1964" t="s">
        <v>3965</v>
      </c>
      <c r="M1964" t="s">
        <v>63</v>
      </c>
      <c r="N1964" t="s">
        <v>73</v>
      </c>
      <c r="O1964" t="s">
        <v>9820</v>
      </c>
      <c r="P1964" t="s">
        <v>9821</v>
      </c>
      <c r="Q1964">
        <v>1</v>
      </c>
      <c r="R1964" t="s">
        <v>3397</v>
      </c>
      <c r="T1964" t="s">
        <v>7771</v>
      </c>
      <c r="AC1964" t="s">
        <v>4345</v>
      </c>
      <c r="AE1964" t="s">
        <v>3394</v>
      </c>
      <c r="AK1964" t="s">
        <v>3394</v>
      </c>
      <c r="AL1964" t="s">
        <v>3394</v>
      </c>
      <c r="AM1964" t="s">
        <v>3394</v>
      </c>
      <c r="AN1964" t="s">
        <v>3394</v>
      </c>
      <c r="AO1964" t="s">
        <v>3394</v>
      </c>
      <c r="AP1964" t="s">
        <v>3394</v>
      </c>
      <c r="AQ1964" t="s">
        <v>3394</v>
      </c>
      <c r="AR1964" t="s">
        <v>3394</v>
      </c>
      <c r="AS1964" t="s">
        <v>3394</v>
      </c>
      <c r="AT1964" t="s">
        <v>3394</v>
      </c>
      <c r="AU1964" t="s">
        <v>3394</v>
      </c>
      <c r="AV1964" t="s">
        <v>3394</v>
      </c>
      <c r="AW1964" t="s">
        <v>3394</v>
      </c>
      <c r="AX1964" t="s">
        <v>3394</v>
      </c>
      <c r="AZ1964" t="s">
        <v>3394</v>
      </c>
    </row>
    <row r="1965" spans="1:52" x14ac:dyDescent="0.3">
      <c r="A1965" s="1" t="s">
        <v>912</v>
      </c>
      <c r="B1965" t="s">
        <v>913</v>
      </c>
      <c r="C1965" t="s">
        <v>5725</v>
      </c>
      <c r="D1965" t="s">
        <v>58</v>
      </c>
      <c r="E1965" t="s">
        <v>914</v>
      </c>
      <c r="F1965" t="s">
        <v>3393</v>
      </c>
      <c r="G1965" t="s">
        <v>3393</v>
      </c>
      <c r="H1965" t="s">
        <v>3393</v>
      </c>
      <c r="I1965" t="s">
        <v>10123</v>
      </c>
      <c r="J1965" t="s">
        <v>3395</v>
      </c>
      <c r="K1965" t="s">
        <v>4195</v>
      </c>
      <c r="L1965" t="s">
        <v>3396</v>
      </c>
      <c r="M1965" t="s">
        <v>58</v>
      </c>
      <c r="N1965" t="s">
        <v>58</v>
      </c>
      <c r="O1965" t="s">
        <v>9820</v>
      </c>
      <c r="P1965" t="s">
        <v>9837</v>
      </c>
      <c r="Q1965">
        <v>40</v>
      </c>
      <c r="R1965" t="s">
        <v>5682</v>
      </c>
      <c r="S1965" t="s">
        <v>7775</v>
      </c>
      <c r="T1965" t="s">
        <v>7776</v>
      </c>
      <c r="U1965" t="s">
        <v>7777</v>
      </c>
      <c r="V1965" t="s">
        <v>6127</v>
      </c>
      <c r="W1965" t="s">
        <v>6307</v>
      </c>
      <c r="X1965" t="s">
        <v>7778</v>
      </c>
      <c r="Y1965" t="s">
        <v>7779</v>
      </c>
      <c r="Z1965" t="s">
        <v>6603</v>
      </c>
      <c r="AA1965" t="s">
        <v>6720</v>
      </c>
      <c r="AB1965" t="s">
        <v>5951</v>
      </c>
      <c r="AC1965" t="s">
        <v>4345</v>
      </c>
      <c r="AE1965" t="s">
        <v>3394</v>
      </c>
      <c r="AJ1965" t="s">
        <v>5745</v>
      </c>
      <c r="AK1965" t="s">
        <v>3394</v>
      </c>
      <c r="AL1965" t="s">
        <v>3394</v>
      </c>
      <c r="AM1965" t="s">
        <v>4195</v>
      </c>
      <c r="AN1965" t="s">
        <v>3394</v>
      </c>
      <c r="AO1965" t="s">
        <v>3394</v>
      </c>
      <c r="AP1965" t="s">
        <v>4195</v>
      </c>
      <c r="AQ1965" t="s">
        <v>4195</v>
      </c>
      <c r="AR1965" t="s">
        <v>4195</v>
      </c>
      <c r="AS1965" t="s">
        <v>3394</v>
      </c>
      <c r="AT1965" t="s">
        <v>3394</v>
      </c>
      <c r="AU1965" t="s">
        <v>3394</v>
      </c>
      <c r="AV1965" t="s">
        <v>3394</v>
      </c>
      <c r="AW1965" t="s">
        <v>3394</v>
      </c>
      <c r="AX1965" t="s">
        <v>3394</v>
      </c>
      <c r="AZ1965" t="s">
        <v>3394</v>
      </c>
    </row>
    <row r="1966" spans="1:52" x14ac:dyDescent="0.3">
      <c r="A1966" s="1" t="s">
        <v>915</v>
      </c>
      <c r="B1966" t="s">
        <v>916</v>
      </c>
      <c r="C1966" t="s">
        <v>5725</v>
      </c>
      <c r="D1966" t="s">
        <v>58</v>
      </c>
      <c r="E1966" t="s">
        <v>917</v>
      </c>
      <c r="F1966" t="s">
        <v>3393</v>
      </c>
      <c r="G1966" t="s">
        <v>3393</v>
      </c>
      <c r="H1966" t="s">
        <v>3393</v>
      </c>
      <c r="I1966" t="s">
        <v>10824</v>
      </c>
      <c r="J1966" t="s">
        <v>3395</v>
      </c>
      <c r="K1966" t="s">
        <v>4195</v>
      </c>
      <c r="L1966" t="s">
        <v>3396</v>
      </c>
      <c r="M1966" t="s">
        <v>58</v>
      </c>
      <c r="N1966" t="s">
        <v>58</v>
      </c>
      <c r="O1966" t="s">
        <v>9820</v>
      </c>
      <c r="P1966" t="s">
        <v>9862</v>
      </c>
      <c r="Q1966">
        <v>12</v>
      </c>
      <c r="R1966" t="s">
        <v>5633</v>
      </c>
      <c r="S1966" t="s">
        <v>7781</v>
      </c>
      <c r="T1966" t="s">
        <v>7782</v>
      </c>
      <c r="U1966" t="s">
        <v>7783</v>
      </c>
      <c r="V1966" t="s">
        <v>7784</v>
      </c>
      <c r="W1966" t="s">
        <v>6178</v>
      </c>
      <c r="X1966" t="s">
        <v>7643</v>
      </c>
      <c r="Y1966" t="s">
        <v>6807</v>
      </c>
      <c r="Z1966" t="s">
        <v>6807</v>
      </c>
      <c r="AA1966" t="s">
        <v>7785</v>
      </c>
      <c r="AB1966" t="s">
        <v>6180</v>
      </c>
      <c r="AC1966" t="s">
        <v>4345</v>
      </c>
      <c r="AE1966" t="s">
        <v>3394</v>
      </c>
      <c r="AJ1966" t="s">
        <v>2615</v>
      </c>
      <c r="AK1966" t="s">
        <v>3394</v>
      </c>
      <c r="AL1966" t="s">
        <v>3394</v>
      </c>
      <c r="AM1966" t="s">
        <v>4195</v>
      </c>
      <c r="AN1966" t="s">
        <v>3394</v>
      </c>
      <c r="AO1966" t="s">
        <v>3394</v>
      </c>
      <c r="AP1966" t="s">
        <v>3394</v>
      </c>
      <c r="AQ1966" t="s">
        <v>4195</v>
      </c>
      <c r="AR1966" t="s">
        <v>4195</v>
      </c>
      <c r="AS1966" t="s">
        <v>3394</v>
      </c>
      <c r="AT1966" t="s">
        <v>3394</v>
      </c>
      <c r="AU1966" t="s">
        <v>3394</v>
      </c>
      <c r="AV1966" t="s">
        <v>3394</v>
      </c>
      <c r="AW1966" t="s">
        <v>3394</v>
      </c>
      <c r="AX1966" t="s">
        <v>3394</v>
      </c>
      <c r="AZ1966" t="s">
        <v>3394</v>
      </c>
    </row>
    <row r="1967" spans="1:52" x14ac:dyDescent="0.3">
      <c r="A1967" s="1" t="s">
        <v>918</v>
      </c>
      <c r="B1967" t="s">
        <v>919</v>
      </c>
      <c r="C1967" t="s">
        <v>5725</v>
      </c>
      <c r="D1967" t="s">
        <v>58</v>
      </c>
      <c r="E1967" t="s">
        <v>920</v>
      </c>
      <c r="F1967" t="s">
        <v>3393</v>
      </c>
      <c r="G1967" t="s">
        <v>3393</v>
      </c>
      <c r="H1967" t="s">
        <v>3393</v>
      </c>
      <c r="I1967" t="s">
        <v>6763</v>
      </c>
      <c r="J1967" t="s">
        <v>3395</v>
      </c>
      <c r="K1967" t="s">
        <v>4195</v>
      </c>
      <c r="L1967" t="s">
        <v>3396</v>
      </c>
      <c r="M1967" t="s">
        <v>58</v>
      </c>
      <c r="N1967" t="s">
        <v>58</v>
      </c>
      <c r="O1967" t="s">
        <v>9820</v>
      </c>
      <c r="P1967" t="s">
        <v>9821</v>
      </c>
      <c r="Q1967">
        <v>12</v>
      </c>
      <c r="R1967" t="s">
        <v>5633</v>
      </c>
      <c r="S1967" t="s">
        <v>7786</v>
      </c>
      <c r="T1967" t="s">
        <v>7787</v>
      </c>
      <c r="U1967" t="s">
        <v>7788</v>
      </c>
      <c r="V1967" t="s">
        <v>7789</v>
      </c>
      <c r="W1967" t="s">
        <v>6594</v>
      </c>
      <c r="X1967" t="s">
        <v>7790</v>
      </c>
      <c r="Y1967" t="s">
        <v>6159</v>
      </c>
      <c r="Z1967" t="s">
        <v>7027</v>
      </c>
      <c r="AA1967" t="s">
        <v>6079</v>
      </c>
      <c r="AB1967" t="s">
        <v>5951</v>
      </c>
      <c r="AC1967" t="s">
        <v>4345</v>
      </c>
      <c r="AE1967" t="s">
        <v>3394</v>
      </c>
      <c r="AJ1967" t="s">
        <v>5745</v>
      </c>
      <c r="AK1967" t="s">
        <v>3394</v>
      </c>
      <c r="AL1967" t="s">
        <v>3394</v>
      </c>
      <c r="AM1967" t="s">
        <v>4195</v>
      </c>
      <c r="AN1967" t="s">
        <v>3394</v>
      </c>
      <c r="AO1967" t="s">
        <v>3394</v>
      </c>
      <c r="AP1967" t="s">
        <v>4195</v>
      </c>
      <c r="AQ1967" t="s">
        <v>4195</v>
      </c>
      <c r="AR1967" t="s">
        <v>4195</v>
      </c>
      <c r="AS1967" t="s">
        <v>3394</v>
      </c>
      <c r="AT1967" t="s">
        <v>3394</v>
      </c>
      <c r="AU1967" t="s">
        <v>3394</v>
      </c>
      <c r="AV1967" t="s">
        <v>3394</v>
      </c>
      <c r="AW1967" t="s">
        <v>3394</v>
      </c>
      <c r="AX1967" t="s">
        <v>3394</v>
      </c>
      <c r="AZ1967" t="s">
        <v>3394</v>
      </c>
    </row>
    <row r="1968" spans="1:52" x14ac:dyDescent="0.3">
      <c r="A1968" s="1" t="s">
        <v>930</v>
      </c>
      <c r="B1968" t="s">
        <v>931</v>
      </c>
      <c r="C1968" t="s">
        <v>208</v>
      </c>
      <c r="D1968" t="s">
        <v>57</v>
      </c>
      <c r="E1968" t="s">
        <v>932</v>
      </c>
      <c r="F1968" t="s">
        <v>3393</v>
      </c>
      <c r="G1968" t="s">
        <v>3393</v>
      </c>
      <c r="H1968" t="s">
        <v>3393</v>
      </c>
      <c r="I1968" t="s">
        <v>10825</v>
      </c>
      <c r="J1968" t="s">
        <v>3395</v>
      </c>
      <c r="K1968" t="s">
        <v>4195</v>
      </c>
      <c r="L1968" t="s">
        <v>3396</v>
      </c>
      <c r="M1968" t="s">
        <v>54</v>
      </c>
      <c r="N1968" t="s">
        <v>57</v>
      </c>
      <c r="O1968" t="s">
        <v>9820</v>
      </c>
      <c r="P1968" t="s">
        <v>9821</v>
      </c>
      <c r="Q1968">
        <v>9</v>
      </c>
      <c r="R1968" t="s">
        <v>5633</v>
      </c>
      <c r="S1968" t="s">
        <v>7791</v>
      </c>
      <c r="T1968" t="s">
        <v>7792</v>
      </c>
      <c r="U1968" t="s">
        <v>7793</v>
      </c>
      <c r="V1968" t="s">
        <v>7794</v>
      </c>
      <c r="W1968" t="s">
        <v>7795</v>
      </c>
      <c r="X1968" t="s">
        <v>7796</v>
      </c>
      <c r="Y1968" t="s">
        <v>7797</v>
      </c>
      <c r="Z1968" t="s">
        <v>7798</v>
      </c>
      <c r="AA1968" t="s">
        <v>7799</v>
      </c>
      <c r="AB1968" t="s">
        <v>6630</v>
      </c>
      <c r="AC1968" t="s">
        <v>4345</v>
      </c>
      <c r="AE1968" t="s">
        <v>3394</v>
      </c>
      <c r="AJ1968" t="s">
        <v>6696</v>
      </c>
      <c r="AK1968" t="s">
        <v>4195</v>
      </c>
      <c r="AL1968" t="s">
        <v>3394</v>
      </c>
      <c r="AM1968" t="s">
        <v>4195</v>
      </c>
      <c r="AN1968" t="s">
        <v>3394</v>
      </c>
      <c r="AO1968" t="s">
        <v>4195</v>
      </c>
      <c r="AP1968" t="s">
        <v>4195</v>
      </c>
      <c r="AQ1968" t="s">
        <v>4195</v>
      </c>
      <c r="AR1968" t="s">
        <v>4195</v>
      </c>
      <c r="AS1968" t="s">
        <v>3394</v>
      </c>
      <c r="AT1968" t="s">
        <v>3394</v>
      </c>
      <c r="AU1968" t="s">
        <v>3394</v>
      </c>
      <c r="AV1968" t="s">
        <v>3394</v>
      </c>
      <c r="AW1968" t="s">
        <v>3394</v>
      </c>
      <c r="AX1968" t="s">
        <v>3394</v>
      </c>
      <c r="AZ1968" t="s">
        <v>3394</v>
      </c>
    </row>
    <row r="1969" spans="1:52" x14ac:dyDescent="0.3">
      <c r="A1969" s="1" t="s">
        <v>933</v>
      </c>
      <c r="B1969" t="s">
        <v>934</v>
      </c>
      <c r="C1969" t="s">
        <v>208</v>
      </c>
      <c r="D1969" t="s">
        <v>57</v>
      </c>
      <c r="E1969" t="s">
        <v>935</v>
      </c>
      <c r="F1969" t="s">
        <v>3393</v>
      </c>
      <c r="G1969" t="s">
        <v>3393</v>
      </c>
      <c r="H1969" t="s">
        <v>3393</v>
      </c>
      <c r="I1969" t="s">
        <v>7800</v>
      </c>
      <c r="J1969" t="s">
        <v>3395</v>
      </c>
      <c r="K1969" t="s">
        <v>4195</v>
      </c>
      <c r="L1969" t="s">
        <v>3396</v>
      </c>
      <c r="M1969" t="s">
        <v>54</v>
      </c>
      <c r="N1969" t="s">
        <v>57</v>
      </c>
      <c r="O1969" t="s">
        <v>9820</v>
      </c>
      <c r="P1969" t="s">
        <v>9821</v>
      </c>
      <c r="Q1969">
        <v>9</v>
      </c>
      <c r="R1969" t="s">
        <v>5633</v>
      </c>
      <c r="S1969" t="s">
        <v>7801</v>
      </c>
      <c r="T1969" t="s">
        <v>7802</v>
      </c>
      <c r="U1969" t="s">
        <v>7803</v>
      </c>
      <c r="V1969" t="s">
        <v>6582</v>
      </c>
      <c r="W1969" t="s">
        <v>7660</v>
      </c>
      <c r="X1969" t="s">
        <v>6782</v>
      </c>
      <c r="Y1969" t="s">
        <v>6051</v>
      </c>
      <c r="Z1969" t="s">
        <v>7797</v>
      </c>
      <c r="AA1969" t="s">
        <v>7804</v>
      </c>
      <c r="AB1969" t="s">
        <v>6035</v>
      </c>
      <c r="AC1969" t="s">
        <v>4345</v>
      </c>
      <c r="AE1969" t="s">
        <v>3394</v>
      </c>
      <c r="AJ1969" t="s">
        <v>6696</v>
      </c>
      <c r="AK1969" t="s">
        <v>4195</v>
      </c>
      <c r="AL1969" t="s">
        <v>3394</v>
      </c>
      <c r="AM1969" t="s">
        <v>4195</v>
      </c>
      <c r="AN1969" t="s">
        <v>3394</v>
      </c>
      <c r="AO1969" t="s">
        <v>4195</v>
      </c>
      <c r="AP1969" t="s">
        <v>4195</v>
      </c>
      <c r="AQ1969" t="s">
        <v>4195</v>
      </c>
      <c r="AR1969" t="s">
        <v>4195</v>
      </c>
      <c r="AS1969" t="s">
        <v>3394</v>
      </c>
      <c r="AT1969" t="s">
        <v>3394</v>
      </c>
      <c r="AU1969" t="s">
        <v>3394</v>
      </c>
      <c r="AV1969" t="s">
        <v>4195</v>
      </c>
      <c r="AW1969" t="s">
        <v>3394</v>
      </c>
      <c r="AX1969" t="s">
        <v>3394</v>
      </c>
      <c r="AZ1969" t="s">
        <v>3394</v>
      </c>
    </row>
    <row r="1970" spans="1:52" x14ac:dyDescent="0.3">
      <c r="A1970" s="1" t="s">
        <v>942</v>
      </c>
      <c r="B1970" t="s">
        <v>943</v>
      </c>
      <c r="C1970" t="s">
        <v>686</v>
      </c>
      <c r="D1970" t="s">
        <v>5832</v>
      </c>
      <c r="E1970" t="s">
        <v>944</v>
      </c>
      <c r="F1970" t="s">
        <v>3393</v>
      </c>
      <c r="G1970" t="s">
        <v>3393</v>
      </c>
      <c r="H1970" t="s">
        <v>3393</v>
      </c>
      <c r="I1970" t="s">
        <v>11686</v>
      </c>
      <c r="J1970" t="s">
        <v>3395</v>
      </c>
      <c r="K1970" t="s">
        <v>4342</v>
      </c>
      <c r="L1970" t="s">
        <v>3396</v>
      </c>
      <c r="M1970" t="s">
        <v>11383</v>
      </c>
      <c r="N1970" t="s">
        <v>11384</v>
      </c>
      <c r="O1970" t="s">
        <v>9836</v>
      </c>
      <c r="P1970" t="s">
        <v>9862</v>
      </c>
      <c r="Q1970">
        <v>30</v>
      </c>
      <c r="R1970" t="s">
        <v>5821</v>
      </c>
      <c r="S1970" t="s">
        <v>7805</v>
      </c>
      <c r="T1970" t="s">
        <v>7806</v>
      </c>
      <c r="U1970" t="s">
        <v>7807</v>
      </c>
      <c r="V1970" t="s">
        <v>5978</v>
      </c>
      <c r="W1970" t="s">
        <v>7808</v>
      </c>
      <c r="X1970" t="s">
        <v>6026</v>
      </c>
      <c r="Y1970" t="s">
        <v>6049</v>
      </c>
      <c r="Z1970" t="s">
        <v>7797</v>
      </c>
      <c r="AA1970" t="s">
        <v>7804</v>
      </c>
      <c r="AB1970" t="s">
        <v>6570</v>
      </c>
      <c r="AC1970" t="s">
        <v>4345</v>
      </c>
      <c r="AE1970" t="s">
        <v>3394</v>
      </c>
      <c r="AJ1970" t="s">
        <v>4484</v>
      </c>
      <c r="AK1970" t="s">
        <v>3394</v>
      </c>
      <c r="AL1970" t="s">
        <v>3394</v>
      </c>
      <c r="AM1970" t="s">
        <v>3394</v>
      </c>
      <c r="AN1970" t="s">
        <v>3394</v>
      </c>
      <c r="AO1970" t="s">
        <v>3394</v>
      </c>
      <c r="AP1970" t="s">
        <v>3394</v>
      </c>
      <c r="AQ1970" t="s">
        <v>3394</v>
      </c>
      <c r="AR1970" t="s">
        <v>4195</v>
      </c>
      <c r="AS1970" t="s">
        <v>3394</v>
      </c>
      <c r="AT1970" t="s">
        <v>3394</v>
      </c>
      <c r="AU1970" t="s">
        <v>3394</v>
      </c>
      <c r="AV1970" t="s">
        <v>3394</v>
      </c>
      <c r="AW1970" t="s">
        <v>3394</v>
      </c>
      <c r="AX1970" t="s">
        <v>3394</v>
      </c>
      <c r="AZ1970" t="s">
        <v>3394</v>
      </c>
    </row>
    <row r="1971" spans="1:52" x14ac:dyDescent="0.3">
      <c r="A1971" s="1" t="s">
        <v>945</v>
      </c>
      <c r="B1971" t="s">
        <v>11687</v>
      </c>
      <c r="C1971" t="s">
        <v>686</v>
      </c>
      <c r="D1971" t="s">
        <v>5832</v>
      </c>
      <c r="E1971" t="s">
        <v>947</v>
      </c>
      <c r="F1971" t="s">
        <v>3393</v>
      </c>
      <c r="G1971" t="s">
        <v>3393</v>
      </c>
      <c r="H1971" t="s">
        <v>3393</v>
      </c>
      <c r="I1971" t="s">
        <v>12098</v>
      </c>
      <c r="J1971" t="s">
        <v>3395</v>
      </c>
      <c r="K1971" t="s">
        <v>4342</v>
      </c>
      <c r="L1971" t="s">
        <v>3396</v>
      </c>
      <c r="M1971" t="s">
        <v>11383</v>
      </c>
      <c r="N1971" t="s">
        <v>11384</v>
      </c>
      <c r="O1971" t="s">
        <v>9836</v>
      </c>
      <c r="P1971" t="s">
        <v>9862</v>
      </c>
      <c r="Q1971">
        <v>90</v>
      </c>
      <c r="R1971" t="s">
        <v>5821</v>
      </c>
      <c r="S1971" t="s">
        <v>7809</v>
      </c>
      <c r="T1971" t="s">
        <v>7810</v>
      </c>
      <c r="U1971" t="s">
        <v>7811</v>
      </c>
      <c r="V1971" t="s">
        <v>6267</v>
      </c>
      <c r="W1971" t="s">
        <v>7812</v>
      </c>
      <c r="X1971" t="s">
        <v>7813</v>
      </c>
      <c r="Y1971" t="s">
        <v>7814</v>
      </c>
      <c r="Z1971" t="s">
        <v>6569</v>
      </c>
      <c r="AA1971" t="s">
        <v>7815</v>
      </c>
      <c r="AB1971" t="s">
        <v>6570</v>
      </c>
      <c r="AC1971" t="s">
        <v>4345</v>
      </c>
      <c r="AE1971" t="s">
        <v>3394</v>
      </c>
      <c r="AJ1971" t="s">
        <v>4484</v>
      </c>
      <c r="AK1971" t="s">
        <v>3394</v>
      </c>
      <c r="AL1971" t="s">
        <v>3394</v>
      </c>
      <c r="AM1971" t="s">
        <v>3394</v>
      </c>
      <c r="AN1971" t="s">
        <v>3394</v>
      </c>
      <c r="AO1971" t="s">
        <v>4195</v>
      </c>
      <c r="AP1971" t="s">
        <v>3394</v>
      </c>
      <c r="AQ1971" t="s">
        <v>3394</v>
      </c>
      <c r="AR1971" t="s">
        <v>3394</v>
      </c>
      <c r="AS1971" t="s">
        <v>3394</v>
      </c>
      <c r="AT1971" t="s">
        <v>3394</v>
      </c>
      <c r="AU1971" t="s">
        <v>3394</v>
      </c>
      <c r="AV1971" t="s">
        <v>3394</v>
      </c>
      <c r="AW1971" t="s">
        <v>3394</v>
      </c>
      <c r="AX1971" t="s">
        <v>3394</v>
      </c>
      <c r="AZ1971" t="s">
        <v>3394</v>
      </c>
    </row>
    <row r="1972" spans="1:52" x14ac:dyDescent="0.3">
      <c r="A1972" s="1" t="s">
        <v>948</v>
      </c>
      <c r="B1972" t="s">
        <v>949</v>
      </c>
      <c r="C1972" t="s">
        <v>686</v>
      </c>
      <c r="D1972" t="s">
        <v>5832</v>
      </c>
      <c r="E1972" t="s">
        <v>950</v>
      </c>
      <c r="F1972" t="s">
        <v>3393</v>
      </c>
      <c r="G1972" t="s">
        <v>3393</v>
      </c>
      <c r="H1972" t="s">
        <v>3393</v>
      </c>
      <c r="I1972" t="s">
        <v>12099</v>
      </c>
      <c r="J1972" t="s">
        <v>3395</v>
      </c>
      <c r="K1972" t="s">
        <v>4342</v>
      </c>
      <c r="L1972" t="s">
        <v>3396</v>
      </c>
      <c r="M1972" t="s">
        <v>11383</v>
      </c>
      <c r="N1972" t="s">
        <v>11384</v>
      </c>
      <c r="O1972" t="s">
        <v>9836</v>
      </c>
      <c r="P1972" t="s">
        <v>9862</v>
      </c>
      <c r="Q1972">
        <v>90</v>
      </c>
      <c r="R1972" t="s">
        <v>5821</v>
      </c>
      <c r="S1972" t="s">
        <v>7816</v>
      </c>
      <c r="T1972" t="s">
        <v>7656</v>
      </c>
      <c r="U1972" t="s">
        <v>7817</v>
      </c>
      <c r="V1972" t="s">
        <v>7794</v>
      </c>
      <c r="W1972" t="s">
        <v>6567</v>
      </c>
      <c r="X1972" t="s">
        <v>6026</v>
      </c>
      <c r="Y1972" t="s">
        <v>7818</v>
      </c>
      <c r="Z1972" t="s">
        <v>7819</v>
      </c>
      <c r="AA1972" t="s">
        <v>7804</v>
      </c>
      <c r="AB1972" t="s">
        <v>6570</v>
      </c>
      <c r="AC1972" t="s">
        <v>4345</v>
      </c>
      <c r="AE1972" t="s">
        <v>3394</v>
      </c>
      <c r="AJ1972" t="s">
        <v>4484</v>
      </c>
      <c r="AK1972" t="s">
        <v>3394</v>
      </c>
      <c r="AL1972" t="s">
        <v>3394</v>
      </c>
      <c r="AM1972" t="s">
        <v>3394</v>
      </c>
      <c r="AN1972" t="s">
        <v>3394</v>
      </c>
      <c r="AO1972" t="s">
        <v>3394</v>
      </c>
      <c r="AP1972" t="s">
        <v>3394</v>
      </c>
      <c r="AQ1972" t="s">
        <v>3394</v>
      </c>
      <c r="AR1972" t="s">
        <v>4195</v>
      </c>
      <c r="AS1972" t="s">
        <v>3394</v>
      </c>
      <c r="AT1972" t="s">
        <v>3394</v>
      </c>
      <c r="AU1972" t="s">
        <v>3394</v>
      </c>
      <c r="AV1972" t="s">
        <v>3394</v>
      </c>
      <c r="AW1972" t="s">
        <v>3394</v>
      </c>
      <c r="AX1972" t="s">
        <v>3394</v>
      </c>
      <c r="AZ1972" t="s">
        <v>3394</v>
      </c>
    </row>
    <row r="1973" spans="1:52" x14ac:dyDescent="0.3">
      <c r="A1973" s="1" t="s">
        <v>951</v>
      </c>
      <c r="B1973" t="s">
        <v>952</v>
      </c>
      <c r="C1973" t="s">
        <v>686</v>
      </c>
      <c r="D1973" t="s">
        <v>5832</v>
      </c>
      <c r="E1973" t="s">
        <v>953</v>
      </c>
      <c r="F1973" t="s">
        <v>3393</v>
      </c>
      <c r="G1973" t="s">
        <v>3393</v>
      </c>
      <c r="H1973" t="s">
        <v>3393</v>
      </c>
      <c r="I1973" t="s">
        <v>7820</v>
      </c>
      <c r="J1973" t="s">
        <v>3395</v>
      </c>
      <c r="K1973" t="s">
        <v>4195</v>
      </c>
      <c r="L1973" t="s">
        <v>3396</v>
      </c>
      <c r="M1973" t="s">
        <v>56</v>
      </c>
      <c r="N1973" t="s">
        <v>5832</v>
      </c>
      <c r="O1973" t="s">
        <v>9820</v>
      </c>
      <c r="P1973" t="s">
        <v>9821</v>
      </c>
      <c r="Q1973">
        <v>40</v>
      </c>
      <c r="R1973" t="s">
        <v>5829</v>
      </c>
      <c r="S1973" t="s">
        <v>7821</v>
      </c>
      <c r="T1973" t="s">
        <v>7822</v>
      </c>
      <c r="U1973" t="s">
        <v>7823</v>
      </c>
      <c r="V1973" t="s">
        <v>6004</v>
      </c>
      <c r="W1973" t="s">
        <v>7798</v>
      </c>
      <c r="X1973" t="s">
        <v>6728</v>
      </c>
      <c r="Y1973" t="s">
        <v>6032</v>
      </c>
      <c r="Z1973" t="s">
        <v>7808</v>
      </c>
      <c r="AA1973" t="s">
        <v>7824</v>
      </c>
      <c r="AB1973" t="s">
        <v>6570</v>
      </c>
      <c r="AC1973" t="s">
        <v>4345</v>
      </c>
      <c r="AE1973" t="s">
        <v>3394</v>
      </c>
      <c r="AJ1973" t="s">
        <v>4484</v>
      </c>
      <c r="AK1973" t="s">
        <v>3394</v>
      </c>
      <c r="AL1973" t="s">
        <v>3394</v>
      </c>
      <c r="AM1973" t="s">
        <v>3394</v>
      </c>
      <c r="AN1973" t="s">
        <v>3394</v>
      </c>
      <c r="AO1973" t="s">
        <v>3394</v>
      </c>
      <c r="AP1973" t="s">
        <v>3394</v>
      </c>
      <c r="AQ1973" t="s">
        <v>3394</v>
      </c>
      <c r="AR1973" t="s">
        <v>4195</v>
      </c>
      <c r="AS1973" t="s">
        <v>3394</v>
      </c>
      <c r="AT1973" t="s">
        <v>3394</v>
      </c>
      <c r="AU1973" t="s">
        <v>3394</v>
      </c>
      <c r="AV1973" t="s">
        <v>3394</v>
      </c>
      <c r="AW1973" t="s">
        <v>3394</v>
      </c>
      <c r="AX1973" t="s">
        <v>3394</v>
      </c>
      <c r="AZ1973" t="s">
        <v>3394</v>
      </c>
    </row>
    <row r="1974" spans="1:52" x14ac:dyDescent="0.3">
      <c r="A1974" s="1" t="s">
        <v>957</v>
      </c>
      <c r="B1974" t="s">
        <v>958</v>
      </c>
      <c r="C1974" t="s">
        <v>686</v>
      </c>
      <c r="D1974" t="s">
        <v>5832</v>
      </c>
      <c r="E1974" t="s">
        <v>959</v>
      </c>
      <c r="F1974" t="s">
        <v>3393</v>
      </c>
      <c r="G1974" t="s">
        <v>3393</v>
      </c>
      <c r="H1974" t="s">
        <v>3393</v>
      </c>
      <c r="I1974" t="s">
        <v>7825</v>
      </c>
      <c r="J1974" t="s">
        <v>3395</v>
      </c>
      <c r="K1974" t="s">
        <v>4195</v>
      </c>
      <c r="L1974" t="s">
        <v>3396</v>
      </c>
      <c r="M1974" t="s">
        <v>56</v>
      </c>
      <c r="N1974" t="s">
        <v>5832</v>
      </c>
      <c r="O1974" t="s">
        <v>9820</v>
      </c>
      <c r="P1974" t="s">
        <v>9821</v>
      </c>
      <c r="Q1974">
        <v>40</v>
      </c>
      <c r="R1974" t="s">
        <v>5821</v>
      </c>
      <c r="S1974" t="s">
        <v>7826</v>
      </c>
      <c r="T1974" t="s">
        <v>7827</v>
      </c>
      <c r="U1974" t="s">
        <v>7828</v>
      </c>
      <c r="V1974" t="s">
        <v>7829</v>
      </c>
      <c r="W1974" t="s">
        <v>6050</v>
      </c>
      <c r="X1974" t="s">
        <v>7813</v>
      </c>
      <c r="Y1974" t="s">
        <v>6032</v>
      </c>
      <c r="Z1974" t="s">
        <v>7830</v>
      </c>
      <c r="AA1974" t="s">
        <v>6053</v>
      </c>
      <c r="AB1974" t="s">
        <v>6570</v>
      </c>
      <c r="AC1974" t="s">
        <v>4345</v>
      </c>
      <c r="AE1974" t="s">
        <v>3394</v>
      </c>
      <c r="AJ1974" t="s">
        <v>4484</v>
      </c>
      <c r="AK1974" t="s">
        <v>3394</v>
      </c>
      <c r="AL1974" t="s">
        <v>3394</v>
      </c>
      <c r="AM1974" t="s">
        <v>3394</v>
      </c>
      <c r="AN1974" t="s">
        <v>3394</v>
      </c>
      <c r="AO1974" t="s">
        <v>3394</v>
      </c>
      <c r="AP1974" t="s">
        <v>3394</v>
      </c>
      <c r="AQ1974" t="s">
        <v>3394</v>
      </c>
      <c r="AR1974" t="s">
        <v>4195</v>
      </c>
      <c r="AS1974" t="s">
        <v>3394</v>
      </c>
      <c r="AT1974" t="s">
        <v>3394</v>
      </c>
      <c r="AU1974" t="s">
        <v>3394</v>
      </c>
      <c r="AV1974" t="s">
        <v>3394</v>
      </c>
      <c r="AW1974" t="s">
        <v>3394</v>
      </c>
      <c r="AX1974" t="s">
        <v>3394</v>
      </c>
      <c r="AZ1974" t="s">
        <v>3394</v>
      </c>
    </row>
    <row r="1975" spans="1:52" x14ac:dyDescent="0.3">
      <c r="A1975" s="1" t="s">
        <v>981</v>
      </c>
      <c r="B1975" t="s">
        <v>982</v>
      </c>
      <c r="C1975" t="s">
        <v>4987</v>
      </c>
      <c r="D1975" t="s">
        <v>4988</v>
      </c>
      <c r="E1975" t="s">
        <v>983</v>
      </c>
      <c r="F1975" t="s">
        <v>3393</v>
      </c>
      <c r="G1975" t="s">
        <v>3393</v>
      </c>
      <c r="H1975" t="s">
        <v>3393</v>
      </c>
      <c r="I1975" t="s">
        <v>10826</v>
      </c>
      <c r="J1975" t="s">
        <v>3395</v>
      </c>
      <c r="K1975" t="s">
        <v>4195</v>
      </c>
      <c r="L1975" t="s">
        <v>3396</v>
      </c>
      <c r="M1975" t="s">
        <v>9820</v>
      </c>
      <c r="N1975" t="s">
        <v>9820</v>
      </c>
      <c r="O1975" t="s">
        <v>9820</v>
      </c>
      <c r="P1975" t="s">
        <v>9821</v>
      </c>
      <c r="Q1975">
        <v>30</v>
      </c>
      <c r="R1975" t="s">
        <v>5682</v>
      </c>
      <c r="S1975" t="s">
        <v>7831</v>
      </c>
      <c r="T1975" t="s">
        <v>7832</v>
      </c>
      <c r="U1975" t="s">
        <v>7833</v>
      </c>
      <c r="V1975" t="s">
        <v>7834</v>
      </c>
      <c r="W1975" t="s">
        <v>6569</v>
      </c>
      <c r="X1975" t="s">
        <v>7835</v>
      </c>
      <c r="Y1975" t="s">
        <v>7814</v>
      </c>
      <c r="Z1975" t="s">
        <v>7653</v>
      </c>
      <c r="AA1975" t="s">
        <v>7836</v>
      </c>
      <c r="AB1975" t="s">
        <v>7837</v>
      </c>
      <c r="AC1975" t="s">
        <v>4345</v>
      </c>
      <c r="AE1975" t="s">
        <v>3394</v>
      </c>
      <c r="AJ1975" t="s">
        <v>4484</v>
      </c>
      <c r="AK1975" t="s">
        <v>3394</v>
      </c>
      <c r="AL1975" t="s">
        <v>3394</v>
      </c>
      <c r="AM1975" t="s">
        <v>4195</v>
      </c>
      <c r="AN1975" t="s">
        <v>3394</v>
      </c>
      <c r="AO1975" t="s">
        <v>4195</v>
      </c>
      <c r="AP1975" t="s">
        <v>4195</v>
      </c>
      <c r="AQ1975" t="s">
        <v>4195</v>
      </c>
      <c r="AR1975" t="s">
        <v>4195</v>
      </c>
      <c r="AS1975" t="s">
        <v>3394</v>
      </c>
      <c r="AT1975" t="s">
        <v>3394</v>
      </c>
      <c r="AU1975" t="s">
        <v>4195</v>
      </c>
      <c r="AV1975" t="s">
        <v>3394</v>
      </c>
      <c r="AW1975" t="s">
        <v>3394</v>
      </c>
      <c r="AX1975" t="s">
        <v>3394</v>
      </c>
      <c r="AZ1975" t="s">
        <v>3394</v>
      </c>
    </row>
    <row r="1976" spans="1:52" x14ac:dyDescent="0.3">
      <c r="A1976" s="1" t="s">
        <v>1005</v>
      </c>
      <c r="B1976" t="s">
        <v>1006</v>
      </c>
      <c r="C1976" t="s">
        <v>4983</v>
      </c>
      <c r="D1976" t="s">
        <v>62</v>
      </c>
      <c r="E1976" t="s">
        <v>1007</v>
      </c>
      <c r="F1976" t="s">
        <v>3393</v>
      </c>
      <c r="G1976" t="s">
        <v>3393</v>
      </c>
      <c r="H1976" t="s">
        <v>3393</v>
      </c>
      <c r="I1976" t="s">
        <v>12100</v>
      </c>
      <c r="J1976" t="s">
        <v>3395</v>
      </c>
      <c r="K1976" t="s">
        <v>4342</v>
      </c>
      <c r="L1976" t="s">
        <v>3396</v>
      </c>
      <c r="M1976" t="s">
        <v>11383</v>
      </c>
      <c r="N1976" t="s">
        <v>11414</v>
      </c>
      <c r="O1976" t="s">
        <v>9836</v>
      </c>
      <c r="P1976" t="s">
        <v>9862</v>
      </c>
      <c r="Q1976">
        <v>50</v>
      </c>
      <c r="R1976" t="s">
        <v>5633</v>
      </c>
      <c r="S1976" t="s">
        <v>7838</v>
      </c>
      <c r="T1976" t="s">
        <v>7806</v>
      </c>
      <c r="U1976" t="s">
        <v>7839</v>
      </c>
      <c r="V1976" t="s">
        <v>6267</v>
      </c>
      <c r="W1976" t="s">
        <v>7798</v>
      </c>
      <c r="X1976" t="s">
        <v>6026</v>
      </c>
      <c r="Y1976" t="s">
        <v>6032</v>
      </c>
      <c r="Z1976" t="s">
        <v>7654</v>
      </c>
      <c r="AA1976" t="s">
        <v>7824</v>
      </c>
      <c r="AB1976" t="s">
        <v>6035</v>
      </c>
      <c r="AC1976" t="s">
        <v>4345</v>
      </c>
      <c r="AE1976" t="s">
        <v>3394</v>
      </c>
      <c r="AJ1976" t="s">
        <v>4484</v>
      </c>
      <c r="AK1976" t="s">
        <v>3394</v>
      </c>
      <c r="AL1976" t="s">
        <v>3394</v>
      </c>
      <c r="AM1976" t="s">
        <v>3394</v>
      </c>
      <c r="AN1976" t="s">
        <v>3394</v>
      </c>
      <c r="AO1976" t="s">
        <v>3394</v>
      </c>
      <c r="AP1976" t="s">
        <v>3394</v>
      </c>
      <c r="AQ1976" t="s">
        <v>3394</v>
      </c>
      <c r="AR1976" t="s">
        <v>4195</v>
      </c>
      <c r="AS1976" t="s">
        <v>3394</v>
      </c>
      <c r="AT1976" t="s">
        <v>3394</v>
      </c>
      <c r="AU1976" t="s">
        <v>3394</v>
      </c>
      <c r="AV1976" t="s">
        <v>3394</v>
      </c>
      <c r="AW1976" t="s">
        <v>3394</v>
      </c>
      <c r="AX1976" t="s">
        <v>3394</v>
      </c>
      <c r="AZ1976" t="s">
        <v>3394</v>
      </c>
    </row>
    <row r="1977" spans="1:52" x14ac:dyDescent="0.3">
      <c r="A1977" s="1" t="s">
        <v>1008</v>
      </c>
      <c r="B1977" t="s">
        <v>1009</v>
      </c>
      <c r="C1977" t="s">
        <v>796</v>
      </c>
      <c r="D1977" t="s">
        <v>5819</v>
      </c>
      <c r="E1977" t="s">
        <v>1010</v>
      </c>
      <c r="F1977" t="s">
        <v>3393</v>
      </c>
      <c r="G1977" t="s">
        <v>3393</v>
      </c>
      <c r="H1977" t="s">
        <v>3393</v>
      </c>
      <c r="I1977" t="s">
        <v>11688</v>
      </c>
      <c r="J1977" t="s">
        <v>3395</v>
      </c>
      <c r="K1977" t="s">
        <v>4342</v>
      </c>
      <c r="L1977" t="s">
        <v>3396</v>
      </c>
      <c r="M1977" t="s">
        <v>11383</v>
      </c>
      <c r="N1977" t="s">
        <v>11412</v>
      </c>
      <c r="O1977" t="s">
        <v>9836</v>
      </c>
      <c r="P1977" t="s">
        <v>9862</v>
      </c>
      <c r="Q1977">
        <v>50</v>
      </c>
      <c r="R1977" t="s">
        <v>5633</v>
      </c>
      <c r="S1977" t="s">
        <v>6020</v>
      </c>
      <c r="T1977" t="s">
        <v>7806</v>
      </c>
      <c r="U1977" t="s">
        <v>6021</v>
      </c>
      <c r="V1977" t="s">
        <v>6022</v>
      </c>
      <c r="W1977" t="s">
        <v>6023</v>
      </c>
      <c r="X1977" t="s">
        <v>6024</v>
      </c>
      <c r="Y1977" t="s">
        <v>6025</v>
      </c>
      <c r="Z1977" t="s">
        <v>6026</v>
      </c>
      <c r="AA1977" t="s">
        <v>6025</v>
      </c>
      <c r="AB1977" t="s">
        <v>6027</v>
      </c>
      <c r="AC1977" t="s">
        <v>4345</v>
      </c>
      <c r="AE1977" t="s">
        <v>3394</v>
      </c>
      <c r="AJ1977" t="s">
        <v>4484</v>
      </c>
      <c r="AK1977" t="s">
        <v>3394</v>
      </c>
      <c r="AL1977" t="s">
        <v>3394</v>
      </c>
      <c r="AM1977" t="s">
        <v>3394</v>
      </c>
      <c r="AN1977" t="s">
        <v>3394</v>
      </c>
      <c r="AO1977" t="s">
        <v>3394</v>
      </c>
      <c r="AP1977" t="s">
        <v>3394</v>
      </c>
      <c r="AQ1977" t="s">
        <v>3394</v>
      </c>
      <c r="AR1977" t="s">
        <v>4195</v>
      </c>
      <c r="AS1977" t="s">
        <v>3394</v>
      </c>
      <c r="AT1977" t="s">
        <v>3394</v>
      </c>
      <c r="AU1977" t="s">
        <v>3394</v>
      </c>
      <c r="AV1977" t="s">
        <v>3394</v>
      </c>
      <c r="AW1977" t="s">
        <v>3394</v>
      </c>
      <c r="AX1977" t="s">
        <v>3394</v>
      </c>
      <c r="AZ1977" t="s">
        <v>3394</v>
      </c>
    </row>
    <row r="1978" spans="1:52" x14ac:dyDescent="0.3">
      <c r="A1978" s="1" t="s">
        <v>1011</v>
      </c>
      <c r="B1978" t="s">
        <v>1012</v>
      </c>
      <c r="C1978" t="s">
        <v>719</v>
      </c>
      <c r="D1978" t="s">
        <v>68</v>
      </c>
      <c r="E1978" t="s">
        <v>1013</v>
      </c>
      <c r="F1978" t="s">
        <v>3393</v>
      </c>
      <c r="G1978" t="s">
        <v>3393</v>
      </c>
      <c r="H1978" t="s">
        <v>3393</v>
      </c>
      <c r="I1978" t="s">
        <v>11689</v>
      </c>
      <c r="J1978" t="s">
        <v>3395</v>
      </c>
      <c r="K1978" t="s">
        <v>4342</v>
      </c>
      <c r="L1978" t="s">
        <v>3396</v>
      </c>
      <c r="M1978" t="s">
        <v>11383</v>
      </c>
      <c r="N1978" t="s">
        <v>11369</v>
      </c>
      <c r="O1978" t="s">
        <v>9836</v>
      </c>
      <c r="P1978" t="s">
        <v>9862</v>
      </c>
      <c r="Q1978">
        <v>15</v>
      </c>
      <c r="R1978" t="s">
        <v>5671</v>
      </c>
      <c r="S1978" t="s">
        <v>7840</v>
      </c>
      <c r="T1978" t="s">
        <v>7841</v>
      </c>
      <c r="U1978" t="s">
        <v>7842</v>
      </c>
      <c r="V1978" t="s">
        <v>7843</v>
      </c>
      <c r="W1978" t="s">
        <v>7844</v>
      </c>
      <c r="X1978" t="s">
        <v>7845</v>
      </c>
      <c r="Y1978" t="s">
        <v>7846</v>
      </c>
      <c r="Z1978" t="s">
        <v>7847</v>
      </c>
      <c r="AA1978" t="s">
        <v>6878</v>
      </c>
      <c r="AB1978" t="s">
        <v>5951</v>
      </c>
      <c r="AC1978" t="s">
        <v>4345</v>
      </c>
      <c r="AE1978" t="s">
        <v>3394</v>
      </c>
      <c r="AJ1978" t="s">
        <v>4484</v>
      </c>
      <c r="AK1978" t="s">
        <v>3394</v>
      </c>
      <c r="AL1978" t="s">
        <v>3394</v>
      </c>
      <c r="AM1978" t="s">
        <v>3394</v>
      </c>
      <c r="AN1978" t="s">
        <v>3394</v>
      </c>
      <c r="AO1978" t="s">
        <v>4195</v>
      </c>
      <c r="AP1978" t="s">
        <v>3394</v>
      </c>
      <c r="AQ1978" t="s">
        <v>3394</v>
      </c>
      <c r="AR1978" t="s">
        <v>4195</v>
      </c>
      <c r="AS1978" t="s">
        <v>3394</v>
      </c>
      <c r="AT1978" t="s">
        <v>3394</v>
      </c>
      <c r="AU1978" t="s">
        <v>3394</v>
      </c>
      <c r="AV1978" t="s">
        <v>3394</v>
      </c>
      <c r="AW1978" t="s">
        <v>3394</v>
      </c>
      <c r="AX1978" t="s">
        <v>3394</v>
      </c>
      <c r="AZ1978" t="s">
        <v>3394</v>
      </c>
    </row>
    <row r="1979" spans="1:52" x14ac:dyDescent="0.3">
      <c r="A1979" s="1" t="s">
        <v>1023</v>
      </c>
      <c r="B1979" t="s">
        <v>1024</v>
      </c>
      <c r="C1979" t="s">
        <v>719</v>
      </c>
      <c r="D1979" t="s">
        <v>68</v>
      </c>
      <c r="E1979" t="s">
        <v>1025</v>
      </c>
      <c r="F1979" t="s">
        <v>3393</v>
      </c>
      <c r="G1979" t="s">
        <v>3393</v>
      </c>
      <c r="H1979" t="s">
        <v>3393</v>
      </c>
      <c r="I1979" t="s">
        <v>12101</v>
      </c>
      <c r="J1979" t="s">
        <v>3395</v>
      </c>
      <c r="K1979" t="s">
        <v>4342</v>
      </c>
      <c r="L1979" t="s">
        <v>3396</v>
      </c>
      <c r="M1979" t="s">
        <v>11383</v>
      </c>
      <c r="N1979" t="s">
        <v>11369</v>
      </c>
      <c r="O1979" t="s">
        <v>9836</v>
      </c>
      <c r="P1979" t="s">
        <v>9862</v>
      </c>
      <c r="Q1979">
        <v>15</v>
      </c>
      <c r="R1979" t="s">
        <v>5671</v>
      </c>
      <c r="T1979" t="s">
        <v>7848</v>
      </c>
      <c r="U1979" t="s">
        <v>7849</v>
      </c>
      <c r="V1979" t="s">
        <v>7850</v>
      </c>
      <c r="W1979" t="s">
        <v>6459</v>
      </c>
      <c r="X1979" t="s">
        <v>7851</v>
      </c>
      <c r="Y1979" t="s">
        <v>6525</v>
      </c>
      <c r="Z1979" t="s">
        <v>7852</v>
      </c>
      <c r="AA1979" t="s">
        <v>7853</v>
      </c>
      <c r="AB1979" t="s">
        <v>6822</v>
      </c>
      <c r="AC1979" t="s">
        <v>4345</v>
      </c>
      <c r="AE1979" t="s">
        <v>3394</v>
      </c>
      <c r="AJ1979" t="s">
        <v>4484</v>
      </c>
      <c r="AK1979" t="s">
        <v>3394</v>
      </c>
      <c r="AL1979" t="s">
        <v>3394</v>
      </c>
      <c r="AM1979" t="s">
        <v>3394</v>
      </c>
      <c r="AN1979" t="s">
        <v>3394</v>
      </c>
      <c r="AO1979" t="s">
        <v>3394</v>
      </c>
      <c r="AP1979" t="s">
        <v>4195</v>
      </c>
      <c r="AQ1979" t="s">
        <v>4195</v>
      </c>
      <c r="AR1979" t="s">
        <v>4195</v>
      </c>
      <c r="AS1979" t="s">
        <v>3394</v>
      </c>
      <c r="AT1979" t="s">
        <v>3394</v>
      </c>
      <c r="AU1979" t="s">
        <v>3394</v>
      </c>
      <c r="AV1979" t="s">
        <v>4195</v>
      </c>
      <c r="AW1979" t="s">
        <v>3394</v>
      </c>
      <c r="AX1979" t="s">
        <v>3394</v>
      </c>
      <c r="AZ1979" t="s">
        <v>3394</v>
      </c>
    </row>
    <row r="1980" spans="1:52" x14ac:dyDescent="0.3">
      <c r="A1980" s="1" t="s">
        <v>1026</v>
      </c>
      <c r="B1980" t="s">
        <v>1027</v>
      </c>
      <c r="C1980" t="s">
        <v>719</v>
      </c>
      <c r="D1980" t="s">
        <v>68</v>
      </c>
      <c r="E1980" t="s">
        <v>1028</v>
      </c>
      <c r="F1980" t="s">
        <v>3393</v>
      </c>
      <c r="G1980" t="s">
        <v>3393</v>
      </c>
      <c r="H1980" t="s">
        <v>3393</v>
      </c>
      <c r="I1980" t="s">
        <v>11690</v>
      </c>
      <c r="J1980" t="s">
        <v>3395</v>
      </c>
      <c r="K1980" t="s">
        <v>4342</v>
      </c>
      <c r="L1980" t="s">
        <v>3396</v>
      </c>
      <c r="M1980" t="s">
        <v>11383</v>
      </c>
      <c r="N1980" t="s">
        <v>11369</v>
      </c>
      <c r="O1980" t="s">
        <v>9836</v>
      </c>
      <c r="P1980" t="s">
        <v>9821</v>
      </c>
      <c r="Q1980">
        <v>5</v>
      </c>
      <c r="R1980" t="s">
        <v>7854</v>
      </c>
      <c r="S1980" t="s">
        <v>10124</v>
      </c>
      <c r="T1980" t="s">
        <v>7855</v>
      </c>
      <c r="U1980" t="s">
        <v>7856</v>
      </c>
      <c r="V1980" t="s">
        <v>7857</v>
      </c>
      <c r="W1980" t="s">
        <v>7858</v>
      </c>
      <c r="X1980" t="s">
        <v>7859</v>
      </c>
      <c r="Y1980" t="s">
        <v>7860</v>
      </c>
      <c r="Z1980" t="s">
        <v>7861</v>
      </c>
      <c r="AA1980" t="s">
        <v>7862</v>
      </c>
      <c r="AB1980" t="s">
        <v>7863</v>
      </c>
      <c r="AC1980" t="s">
        <v>4345</v>
      </c>
      <c r="AE1980" t="s">
        <v>3394</v>
      </c>
      <c r="AK1980" t="s">
        <v>4195</v>
      </c>
      <c r="AL1980" t="s">
        <v>3394</v>
      </c>
      <c r="AM1980" t="s">
        <v>4195</v>
      </c>
      <c r="AN1980" t="s">
        <v>3394</v>
      </c>
      <c r="AO1980" t="s">
        <v>4195</v>
      </c>
      <c r="AP1980" t="s">
        <v>4195</v>
      </c>
      <c r="AQ1980" t="s">
        <v>4195</v>
      </c>
      <c r="AR1980" t="s">
        <v>4195</v>
      </c>
      <c r="AS1980" t="s">
        <v>3394</v>
      </c>
      <c r="AT1980" t="s">
        <v>3394</v>
      </c>
      <c r="AU1980" t="s">
        <v>4195</v>
      </c>
      <c r="AV1980" t="s">
        <v>3394</v>
      </c>
      <c r="AW1980" t="s">
        <v>3394</v>
      </c>
      <c r="AX1980" t="s">
        <v>3394</v>
      </c>
      <c r="AZ1980" t="s">
        <v>3394</v>
      </c>
    </row>
    <row r="1981" spans="1:52" x14ac:dyDescent="0.3">
      <c r="A1981" s="1" t="s">
        <v>1121</v>
      </c>
      <c r="B1981" t="s">
        <v>1122</v>
      </c>
      <c r="C1981" t="s">
        <v>4983</v>
      </c>
      <c r="D1981" t="s">
        <v>62</v>
      </c>
      <c r="E1981" t="s">
        <v>1123</v>
      </c>
      <c r="F1981" t="s">
        <v>3393</v>
      </c>
      <c r="G1981" t="s">
        <v>3393</v>
      </c>
      <c r="H1981" t="s">
        <v>3393</v>
      </c>
      <c r="I1981" t="s">
        <v>4574</v>
      </c>
      <c r="J1981" t="s">
        <v>3395</v>
      </c>
      <c r="K1981" t="s">
        <v>3394</v>
      </c>
      <c r="L1981" t="s">
        <v>3396</v>
      </c>
      <c r="M1981" t="s">
        <v>4636</v>
      </c>
      <c r="N1981" t="s">
        <v>62</v>
      </c>
      <c r="O1981" t="s">
        <v>9836</v>
      </c>
      <c r="P1981" t="s">
        <v>9821</v>
      </c>
      <c r="Q1981">
        <v>1</v>
      </c>
      <c r="R1981" t="s">
        <v>5846</v>
      </c>
      <c r="S1981" t="s">
        <v>7838</v>
      </c>
      <c r="T1981" t="s">
        <v>7806</v>
      </c>
      <c r="U1981" t="s">
        <v>7839</v>
      </c>
      <c r="V1981" t="s">
        <v>6267</v>
      </c>
      <c r="W1981" t="s">
        <v>7115</v>
      </c>
      <c r="X1981" t="s">
        <v>6450</v>
      </c>
      <c r="Y1981" t="s">
        <v>6148</v>
      </c>
      <c r="Z1981" t="s">
        <v>6449</v>
      </c>
      <c r="AA1981" t="s">
        <v>6141</v>
      </c>
      <c r="AB1981" t="s">
        <v>5951</v>
      </c>
      <c r="AC1981" t="s">
        <v>4345</v>
      </c>
      <c r="AE1981" t="s">
        <v>3394</v>
      </c>
      <c r="AJ1981" t="s">
        <v>4484</v>
      </c>
      <c r="AK1981" t="s">
        <v>3394</v>
      </c>
      <c r="AL1981" t="s">
        <v>3394</v>
      </c>
      <c r="AM1981" t="s">
        <v>3394</v>
      </c>
      <c r="AN1981" t="s">
        <v>3394</v>
      </c>
      <c r="AO1981" t="s">
        <v>3394</v>
      </c>
      <c r="AP1981" t="s">
        <v>3394</v>
      </c>
      <c r="AQ1981" t="s">
        <v>3394</v>
      </c>
      <c r="AR1981" t="s">
        <v>4195</v>
      </c>
      <c r="AS1981" t="s">
        <v>3394</v>
      </c>
      <c r="AT1981" t="s">
        <v>3394</v>
      </c>
      <c r="AU1981" t="s">
        <v>3394</v>
      </c>
      <c r="AV1981" t="s">
        <v>3394</v>
      </c>
      <c r="AW1981" t="s">
        <v>3394</v>
      </c>
      <c r="AX1981" t="s">
        <v>3394</v>
      </c>
      <c r="AZ1981" t="s">
        <v>3394</v>
      </c>
    </row>
    <row r="1982" spans="1:52" x14ac:dyDescent="0.3">
      <c r="A1982" s="1" t="s">
        <v>1130</v>
      </c>
      <c r="B1982" t="s">
        <v>1131</v>
      </c>
      <c r="C1982" t="s">
        <v>310</v>
      </c>
      <c r="D1982" t="s">
        <v>4636</v>
      </c>
      <c r="E1982" t="s">
        <v>1132</v>
      </c>
      <c r="F1982" t="s">
        <v>3393</v>
      </c>
      <c r="G1982" t="s">
        <v>3393</v>
      </c>
      <c r="H1982" t="s">
        <v>3393</v>
      </c>
      <c r="I1982" t="s">
        <v>9853</v>
      </c>
      <c r="J1982" t="s">
        <v>3395</v>
      </c>
      <c r="K1982" t="s">
        <v>3394</v>
      </c>
      <c r="L1982" t="s">
        <v>3396</v>
      </c>
      <c r="M1982" t="s">
        <v>4636</v>
      </c>
      <c r="N1982" t="s">
        <v>10827</v>
      </c>
      <c r="O1982" t="s">
        <v>9836</v>
      </c>
      <c r="P1982" t="s">
        <v>9821</v>
      </c>
      <c r="Q1982">
        <v>1</v>
      </c>
      <c r="R1982" t="s">
        <v>5846</v>
      </c>
      <c r="S1982" t="s">
        <v>7809</v>
      </c>
      <c r="T1982" t="s">
        <v>7810</v>
      </c>
      <c r="U1982" t="s">
        <v>7811</v>
      </c>
      <c r="V1982" t="s">
        <v>6267</v>
      </c>
      <c r="W1982" t="s">
        <v>6251</v>
      </c>
      <c r="X1982" t="s">
        <v>6607</v>
      </c>
      <c r="Y1982" t="s">
        <v>6361</v>
      </c>
      <c r="Z1982" t="s">
        <v>6305</v>
      </c>
      <c r="AA1982" t="s">
        <v>6533</v>
      </c>
      <c r="AB1982" t="s">
        <v>6719</v>
      </c>
      <c r="AC1982" t="s">
        <v>4345</v>
      </c>
      <c r="AE1982" t="s">
        <v>3394</v>
      </c>
      <c r="AJ1982" t="s">
        <v>4484</v>
      </c>
      <c r="AK1982" t="s">
        <v>3394</v>
      </c>
      <c r="AL1982" t="s">
        <v>3394</v>
      </c>
      <c r="AM1982" t="s">
        <v>3394</v>
      </c>
      <c r="AN1982" t="s">
        <v>3394</v>
      </c>
      <c r="AO1982" t="s">
        <v>4195</v>
      </c>
      <c r="AP1982" t="s">
        <v>3394</v>
      </c>
      <c r="AQ1982" t="s">
        <v>3394</v>
      </c>
      <c r="AR1982" t="s">
        <v>3394</v>
      </c>
      <c r="AS1982" t="s">
        <v>3394</v>
      </c>
      <c r="AT1982" t="s">
        <v>3394</v>
      </c>
      <c r="AU1982" t="s">
        <v>3394</v>
      </c>
      <c r="AV1982" t="s">
        <v>3394</v>
      </c>
      <c r="AW1982" t="s">
        <v>3394</v>
      </c>
      <c r="AX1982" t="s">
        <v>3394</v>
      </c>
      <c r="AZ1982" t="s">
        <v>3394</v>
      </c>
    </row>
    <row r="1983" spans="1:52" x14ac:dyDescent="0.3">
      <c r="A1983" s="1" t="s">
        <v>1133</v>
      </c>
      <c r="B1983" t="s">
        <v>1134</v>
      </c>
      <c r="C1983" t="s">
        <v>310</v>
      </c>
      <c r="D1983" t="s">
        <v>4636</v>
      </c>
      <c r="E1983" t="s">
        <v>1135</v>
      </c>
      <c r="F1983" t="s">
        <v>3393</v>
      </c>
      <c r="G1983" t="s">
        <v>3393</v>
      </c>
      <c r="H1983" t="s">
        <v>3393</v>
      </c>
      <c r="I1983" t="s">
        <v>10828</v>
      </c>
      <c r="J1983" t="s">
        <v>3395</v>
      </c>
      <c r="K1983" t="s">
        <v>3394</v>
      </c>
      <c r="L1983" t="s">
        <v>3396</v>
      </c>
      <c r="M1983" t="s">
        <v>4636</v>
      </c>
      <c r="N1983" t="s">
        <v>10827</v>
      </c>
      <c r="O1983" t="s">
        <v>9836</v>
      </c>
      <c r="P1983" t="s">
        <v>9821</v>
      </c>
      <c r="Q1983">
        <v>1</v>
      </c>
      <c r="R1983" t="s">
        <v>5846</v>
      </c>
      <c r="S1983" t="s">
        <v>7816</v>
      </c>
      <c r="T1983" t="s">
        <v>10829</v>
      </c>
      <c r="U1983" t="s">
        <v>7817</v>
      </c>
      <c r="V1983" t="s">
        <v>7794</v>
      </c>
      <c r="W1983" t="s">
        <v>6693</v>
      </c>
      <c r="X1983" t="s">
        <v>6450</v>
      </c>
      <c r="Y1983" t="s">
        <v>7489</v>
      </c>
      <c r="Z1983" t="s">
        <v>7531</v>
      </c>
      <c r="AA1983" t="s">
        <v>6128</v>
      </c>
      <c r="AB1983" t="s">
        <v>6719</v>
      </c>
      <c r="AC1983" t="s">
        <v>4345</v>
      </c>
      <c r="AE1983" t="s">
        <v>3394</v>
      </c>
      <c r="AJ1983" t="s">
        <v>4484</v>
      </c>
      <c r="AK1983" t="s">
        <v>3394</v>
      </c>
      <c r="AL1983" t="s">
        <v>3394</v>
      </c>
      <c r="AM1983" t="s">
        <v>3394</v>
      </c>
      <c r="AN1983" t="s">
        <v>3394</v>
      </c>
      <c r="AO1983" t="s">
        <v>3394</v>
      </c>
      <c r="AP1983" t="s">
        <v>3394</v>
      </c>
      <c r="AQ1983" t="s">
        <v>3394</v>
      </c>
      <c r="AR1983" t="s">
        <v>4195</v>
      </c>
      <c r="AS1983" t="s">
        <v>3394</v>
      </c>
      <c r="AT1983" t="s">
        <v>3394</v>
      </c>
      <c r="AU1983" t="s">
        <v>3394</v>
      </c>
      <c r="AV1983" t="s">
        <v>3394</v>
      </c>
      <c r="AW1983" t="s">
        <v>3394</v>
      </c>
      <c r="AX1983" t="s">
        <v>3394</v>
      </c>
      <c r="AZ1983" t="s">
        <v>3394</v>
      </c>
    </row>
    <row r="1984" spans="1:52" x14ac:dyDescent="0.3">
      <c r="A1984" s="1" t="s">
        <v>1160</v>
      </c>
      <c r="B1984" t="s">
        <v>1161</v>
      </c>
      <c r="C1984" t="s">
        <v>310</v>
      </c>
      <c r="D1984" t="s">
        <v>4636</v>
      </c>
      <c r="E1984" t="s">
        <v>1162</v>
      </c>
      <c r="F1984" t="s">
        <v>3393</v>
      </c>
      <c r="G1984" t="s">
        <v>3393</v>
      </c>
      <c r="H1984" t="s">
        <v>3393</v>
      </c>
      <c r="I1984" t="s">
        <v>10830</v>
      </c>
      <c r="J1984" t="s">
        <v>3395</v>
      </c>
      <c r="K1984" t="s">
        <v>3394</v>
      </c>
      <c r="L1984" t="s">
        <v>3396</v>
      </c>
      <c r="M1984" t="s">
        <v>4636</v>
      </c>
      <c r="N1984" t="s">
        <v>5819</v>
      </c>
      <c r="O1984" t="s">
        <v>9836</v>
      </c>
      <c r="P1984" t="s">
        <v>9821</v>
      </c>
      <c r="Q1984">
        <v>1</v>
      </c>
      <c r="R1984" t="s">
        <v>5846</v>
      </c>
      <c r="S1984" t="s">
        <v>6020</v>
      </c>
      <c r="T1984" t="s">
        <v>7806</v>
      </c>
      <c r="U1984" t="s">
        <v>6021</v>
      </c>
      <c r="V1984" t="s">
        <v>6022</v>
      </c>
      <c r="W1984" t="s">
        <v>6807</v>
      </c>
      <c r="X1984" t="s">
        <v>6156</v>
      </c>
      <c r="Y1984" t="s">
        <v>6808</v>
      </c>
      <c r="Z1984" t="s">
        <v>6450</v>
      </c>
      <c r="AA1984" t="s">
        <v>6808</v>
      </c>
      <c r="AB1984" t="s">
        <v>6080</v>
      </c>
      <c r="AC1984" t="s">
        <v>4345</v>
      </c>
      <c r="AE1984" t="s">
        <v>3394</v>
      </c>
      <c r="AJ1984" t="s">
        <v>4484</v>
      </c>
      <c r="AK1984" t="s">
        <v>3394</v>
      </c>
      <c r="AL1984" t="s">
        <v>3394</v>
      </c>
      <c r="AM1984" t="s">
        <v>3394</v>
      </c>
      <c r="AN1984" t="s">
        <v>3394</v>
      </c>
      <c r="AO1984" t="s">
        <v>3394</v>
      </c>
      <c r="AP1984" t="s">
        <v>3394</v>
      </c>
      <c r="AQ1984" t="s">
        <v>3394</v>
      </c>
      <c r="AR1984" t="s">
        <v>4195</v>
      </c>
      <c r="AS1984" t="s">
        <v>3394</v>
      </c>
      <c r="AT1984" t="s">
        <v>3394</v>
      </c>
      <c r="AU1984" t="s">
        <v>3394</v>
      </c>
      <c r="AV1984" t="s">
        <v>3394</v>
      </c>
      <c r="AW1984" t="s">
        <v>3394</v>
      </c>
      <c r="AX1984" t="s">
        <v>3394</v>
      </c>
      <c r="AZ1984" t="s">
        <v>3394</v>
      </c>
    </row>
    <row r="1985" spans="1:52" x14ac:dyDescent="0.3">
      <c r="A1985" s="1" t="s">
        <v>1163</v>
      </c>
      <c r="B1985" t="s">
        <v>10831</v>
      </c>
      <c r="C1985" t="s">
        <v>4987</v>
      </c>
      <c r="D1985" t="s">
        <v>4988</v>
      </c>
      <c r="E1985" t="s">
        <v>1164</v>
      </c>
      <c r="F1985" t="s">
        <v>3393</v>
      </c>
      <c r="G1985" t="s">
        <v>3393</v>
      </c>
      <c r="H1985" t="s">
        <v>3393</v>
      </c>
      <c r="I1985" t="s">
        <v>10832</v>
      </c>
      <c r="J1985" t="s">
        <v>3395</v>
      </c>
      <c r="K1985" t="s">
        <v>3394</v>
      </c>
      <c r="L1985" t="s">
        <v>3396</v>
      </c>
      <c r="M1985" t="s">
        <v>56</v>
      </c>
      <c r="N1985" t="s">
        <v>4988</v>
      </c>
      <c r="O1985" t="s">
        <v>9836</v>
      </c>
      <c r="P1985" t="s">
        <v>9821</v>
      </c>
      <c r="Q1985">
        <v>1</v>
      </c>
      <c r="R1985" t="s">
        <v>10346</v>
      </c>
      <c r="S1985" t="s">
        <v>8049</v>
      </c>
      <c r="T1985" t="s">
        <v>8473</v>
      </c>
      <c r="U1985" t="s">
        <v>7817</v>
      </c>
      <c r="V1985" t="s">
        <v>8051</v>
      </c>
      <c r="W1985" t="s">
        <v>6146</v>
      </c>
      <c r="X1985" t="s">
        <v>6128</v>
      </c>
      <c r="Y1985" t="s">
        <v>6657</v>
      </c>
      <c r="Z1985" t="s">
        <v>6680</v>
      </c>
      <c r="AA1985" t="s">
        <v>10833</v>
      </c>
      <c r="AB1985" t="s">
        <v>7225</v>
      </c>
      <c r="AC1985" t="s">
        <v>4345</v>
      </c>
      <c r="AE1985" t="s">
        <v>3394</v>
      </c>
      <c r="AJ1985" t="s">
        <v>4484</v>
      </c>
      <c r="AK1985" t="s">
        <v>3394</v>
      </c>
      <c r="AL1985" t="s">
        <v>3394</v>
      </c>
      <c r="AM1985" t="s">
        <v>3394</v>
      </c>
      <c r="AN1985" t="s">
        <v>3394</v>
      </c>
      <c r="AO1985" t="s">
        <v>4195</v>
      </c>
      <c r="AP1985" t="s">
        <v>4195</v>
      </c>
      <c r="AQ1985" t="s">
        <v>4195</v>
      </c>
      <c r="AR1985" t="s">
        <v>4195</v>
      </c>
      <c r="AS1985" t="s">
        <v>3394</v>
      </c>
      <c r="AT1985" t="s">
        <v>3394</v>
      </c>
      <c r="AU1985" t="s">
        <v>3394</v>
      </c>
      <c r="AV1985" t="s">
        <v>3394</v>
      </c>
      <c r="AW1985" t="s">
        <v>3394</v>
      </c>
      <c r="AX1985" t="s">
        <v>3394</v>
      </c>
      <c r="AZ1985" t="s">
        <v>3394</v>
      </c>
    </row>
    <row r="1986" spans="1:52" x14ac:dyDescent="0.3">
      <c r="A1986" s="1" t="s">
        <v>1308</v>
      </c>
      <c r="B1986" t="s">
        <v>1309</v>
      </c>
      <c r="C1986" t="s">
        <v>5051</v>
      </c>
      <c r="D1986" t="s">
        <v>5052</v>
      </c>
      <c r="E1986" t="s">
        <v>1310</v>
      </c>
      <c r="F1986" t="s">
        <v>3393</v>
      </c>
      <c r="G1986" t="s">
        <v>3393</v>
      </c>
      <c r="H1986" t="s">
        <v>3393</v>
      </c>
      <c r="I1986" t="s">
        <v>10834</v>
      </c>
      <c r="J1986" t="s">
        <v>3395</v>
      </c>
      <c r="K1986" t="s">
        <v>4342</v>
      </c>
      <c r="L1986" t="s">
        <v>3396</v>
      </c>
      <c r="M1986" t="s">
        <v>11489</v>
      </c>
      <c r="N1986" t="s">
        <v>11679</v>
      </c>
      <c r="O1986" t="s">
        <v>9836</v>
      </c>
      <c r="P1986" t="s">
        <v>9821</v>
      </c>
      <c r="Q1986">
        <v>21</v>
      </c>
      <c r="R1986" t="s">
        <v>6580</v>
      </c>
      <c r="S1986" t="s">
        <v>7914</v>
      </c>
      <c r="T1986" t="s">
        <v>7915</v>
      </c>
      <c r="U1986" t="s">
        <v>7330</v>
      </c>
      <c r="V1986" t="s">
        <v>7331</v>
      </c>
      <c r="W1986" t="s">
        <v>6783</v>
      </c>
      <c r="X1986" t="s">
        <v>7916</v>
      </c>
      <c r="Y1986" t="s">
        <v>7917</v>
      </c>
      <c r="Z1986" t="s">
        <v>7918</v>
      </c>
      <c r="AA1986" t="s">
        <v>7919</v>
      </c>
      <c r="AB1986" t="s">
        <v>7920</v>
      </c>
      <c r="AC1986" t="s">
        <v>4345</v>
      </c>
      <c r="AE1986" t="s">
        <v>3394</v>
      </c>
      <c r="AJ1986" t="s">
        <v>1873</v>
      </c>
      <c r="AK1986" t="s">
        <v>3394</v>
      </c>
      <c r="AL1986" t="s">
        <v>3394</v>
      </c>
      <c r="AM1986" t="s">
        <v>3394</v>
      </c>
      <c r="AN1986" t="s">
        <v>3394</v>
      </c>
      <c r="AO1986" t="s">
        <v>3394</v>
      </c>
      <c r="AP1986" t="s">
        <v>3394</v>
      </c>
      <c r="AQ1986" t="s">
        <v>3394</v>
      </c>
      <c r="AR1986" t="s">
        <v>4195</v>
      </c>
      <c r="AS1986" t="s">
        <v>3394</v>
      </c>
      <c r="AT1986" t="s">
        <v>3394</v>
      </c>
      <c r="AU1986" t="s">
        <v>3394</v>
      </c>
      <c r="AV1986" t="s">
        <v>4195</v>
      </c>
      <c r="AW1986" t="s">
        <v>3394</v>
      </c>
      <c r="AX1986" t="s">
        <v>3394</v>
      </c>
      <c r="AZ1986" t="s">
        <v>3394</v>
      </c>
    </row>
    <row r="1987" spans="1:52" x14ac:dyDescent="0.3">
      <c r="A1987" s="1" t="s">
        <v>1335</v>
      </c>
      <c r="B1987" t="s">
        <v>1336</v>
      </c>
      <c r="C1987" t="s">
        <v>205</v>
      </c>
      <c r="D1987" t="s">
        <v>55</v>
      </c>
      <c r="E1987" t="s">
        <v>1337</v>
      </c>
      <c r="F1987" t="s">
        <v>3393</v>
      </c>
      <c r="G1987" t="s">
        <v>3393</v>
      </c>
      <c r="H1987" t="s">
        <v>3393</v>
      </c>
      <c r="I1987" t="s">
        <v>11691</v>
      </c>
      <c r="J1987" t="s">
        <v>3395</v>
      </c>
      <c r="K1987" t="s">
        <v>4342</v>
      </c>
      <c r="L1987" t="s">
        <v>3396</v>
      </c>
      <c r="M1987" t="s">
        <v>11367</v>
      </c>
      <c r="N1987" t="s">
        <v>11676</v>
      </c>
      <c r="O1987" t="s">
        <v>9836</v>
      </c>
      <c r="P1987" t="s">
        <v>9862</v>
      </c>
      <c r="Q1987">
        <v>50</v>
      </c>
      <c r="R1987" t="s">
        <v>5829</v>
      </c>
      <c r="S1987" t="s">
        <v>7921</v>
      </c>
      <c r="T1987" t="s">
        <v>7922</v>
      </c>
      <c r="U1987" t="s">
        <v>7923</v>
      </c>
      <c r="V1987" t="s">
        <v>7924</v>
      </c>
      <c r="W1987" t="s">
        <v>7925</v>
      </c>
      <c r="X1987" t="s">
        <v>7926</v>
      </c>
      <c r="Y1987" t="s">
        <v>7927</v>
      </c>
      <c r="Z1987" t="s">
        <v>7928</v>
      </c>
      <c r="AA1987" t="s">
        <v>7676</v>
      </c>
      <c r="AB1987" t="s">
        <v>6084</v>
      </c>
      <c r="AC1987" t="s">
        <v>4345</v>
      </c>
      <c r="AE1987" t="s">
        <v>3394</v>
      </c>
      <c r="AJ1987" t="s">
        <v>4484</v>
      </c>
      <c r="AK1987" t="s">
        <v>3394</v>
      </c>
      <c r="AL1987" t="s">
        <v>3394</v>
      </c>
      <c r="AM1987" t="s">
        <v>3394</v>
      </c>
      <c r="AN1987" t="s">
        <v>3394</v>
      </c>
      <c r="AO1987" t="s">
        <v>3394</v>
      </c>
      <c r="AP1987" t="s">
        <v>4195</v>
      </c>
      <c r="AQ1987" t="s">
        <v>4195</v>
      </c>
      <c r="AR1987" t="s">
        <v>4195</v>
      </c>
      <c r="AS1987" t="s">
        <v>3394</v>
      </c>
      <c r="AT1987" t="s">
        <v>3394</v>
      </c>
      <c r="AU1987" t="s">
        <v>3394</v>
      </c>
      <c r="AV1987" t="s">
        <v>3394</v>
      </c>
      <c r="AW1987" t="s">
        <v>3394</v>
      </c>
      <c r="AX1987" t="s">
        <v>3394</v>
      </c>
      <c r="AZ1987" t="s">
        <v>3394</v>
      </c>
    </row>
    <row r="1988" spans="1:52" x14ac:dyDescent="0.3">
      <c r="A1988" s="1" t="s">
        <v>1344</v>
      </c>
      <c r="B1988" t="s">
        <v>1345</v>
      </c>
      <c r="C1988" t="s">
        <v>205</v>
      </c>
      <c r="D1988" t="s">
        <v>55</v>
      </c>
      <c r="E1988" t="s">
        <v>1346</v>
      </c>
      <c r="F1988" t="s">
        <v>3393</v>
      </c>
      <c r="G1988" t="s">
        <v>3393</v>
      </c>
      <c r="H1988" t="s">
        <v>3393</v>
      </c>
      <c r="I1988" t="s">
        <v>10835</v>
      </c>
      <c r="J1988" t="s">
        <v>3395</v>
      </c>
      <c r="K1988" t="s">
        <v>4342</v>
      </c>
      <c r="L1988" t="s">
        <v>3396</v>
      </c>
      <c r="M1988" t="s">
        <v>11367</v>
      </c>
      <c r="N1988" t="s">
        <v>11676</v>
      </c>
      <c r="O1988" t="s">
        <v>9836</v>
      </c>
      <c r="P1988" t="s">
        <v>9862</v>
      </c>
      <c r="Q1988">
        <v>25</v>
      </c>
      <c r="R1988" t="s">
        <v>5735</v>
      </c>
      <c r="S1988" t="s">
        <v>7921</v>
      </c>
      <c r="T1988" t="s">
        <v>7922</v>
      </c>
      <c r="U1988" t="s">
        <v>7923</v>
      </c>
      <c r="V1988" t="s">
        <v>7924</v>
      </c>
      <c r="W1988" t="s">
        <v>7925</v>
      </c>
      <c r="X1988" t="s">
        <v>7926</v>
      </c>
      <c r="Y1988" t="s">
        <v>7927</v>
      </c>
      <c r="Z1988" t="s">
        <v>7928</v>
      </c>
      <c r="AA1988" t="s">
        <v>7676</v>
      </c>
      <c r="AB1988" t="s">
        <v>6084</v>
      </c>
      <c r="AC1988" t="s">
        <v>4345</v>
      </c>
      <c r="AE1988" t="s">
        <v>3394</v>
      </c>
      <c r="AJ1988" t="s">
        <v>4484</v>
      </c>
      <c r="AK1988" t="s">
        <v>3394</v>
      </c>
      <c r="AL1988" t="s">
        <v>3394</v>
      </c>
      <c r="AM1988" t="s">
        <v>3394</v>
      </c>
      <c r="AN1988" t="s">
        <v>3394</v>
      </c>
      <c r="AO1988" t="s">
        <v>3394</v>
      </c>
      <c r="AP1988" t="s">
        <v>4195</v>
      </c>
      <c r="AQ1988" t="s">
        <v>4195</v>
      </c>
      <c r="AR1988" t="s">
        <v>4195</v>
      </c>
      <c r="AS1988" t="s">
        <v>3394</v>
      </c>
      <c r="AT1988" t="s">
        <v>3394</v>
      </c>
      <c r="AU1988" t="s">
        <v>3394</v>
      </c>
      <c r="AV1988" t="s">
        <v>3394</v>
      </c>
      <c r="AW1988" t="s">
        <v>3394</v>
      </c>
      <c r="AX1988" t="s">
        <v>3394</v>
      </c>
      <c r="AZ1988" t="s">
        <v>3394</v>
      </c>
    </row>
    <row r="1989" spans="1:52" x14ac:dyDescent="0.3">
      <c r="A1989" s="1" t="s">
        <v>1353</v>
      </c>
      <c r="B1989" t="s">
        <v>1354</v>
      </c>
      <c r="C1989" t="s">
        <v>205</v>
      </c>
      <c r="D1989" t="s">
        <v>55</v>
      </c>
      <c r="E1989" t="s">
        <v>1355</v>
      </c>
      <c r="F1989" t="s">
        <v>3393</v>
      </c>
      <c r="G1989" t="s">
        <v>3393</v>
      </c>
      <c r="H1989" t="s">
        <v>3393</v>
      </c>
      <c r="I1989" t="s">
        <v>7930</v>
      </c>
      <c r="J1989" t="s">
        <v>3395</v>
      </c>
      <c r="K1989" t="s">
        <v>4195</v>
      </c>
      <c r="L1989" t="s">
        <v>3396</v>
      </c>
      <c r="M1989" t="s">
        <v>54</v>
      </c>
      <c r="N1989" t="s">
        <v>55</v>
      </c>
      <c r="O1989" t="s">
        <v>9820</v>
      </c>
      <c r="P1989" t="s">
        <v>9837</v>
      </c>
      <c r="Q1989">
        <v>24</v>
      </c>
      <c r="R1989" t="s">
        <v>5735</v>
      </c>
      <c r="S1989" t="s">
        <v>7931</v>
      </c>
      <c r="T1989" t="s">
        <v>7932</v>
      </c>
      <c r="U1989" t="s">
        <v>7933</v>
      </c>
      <c r="V1989" t="s">
        <v>7934</v>
      </c>
      <c r="W1989" t="s">
        <v>7795</v>
      </c>
      <c r="X1989" t="s">
        <v>7935</v>
      </c>
      <c r="Y1989" t="s">
        <v>7653</v>
      </c>
      <c r="Z1989" t="s">
        <v>7797</v>
      </c>
      <c r="AA1989" t="s">
        <v>6034</v>
      </c>
      <c r="AB1989" t="s">
        <v>7936</v>
      </c>
      <c r="AC1989" t="s">
        <v>4345</v>
      </c>
      <c r="AE1989" t="s">
        <v>3394</v>
      </c>
      <c r="AJ1989" t="s">
        <v>6696</v>
      </c>
      <c r="AK1989" t="s">
        <v>3394</v>
      </c>
      <c r="AL1989" t="s">
        <v>3394</v>
      </c>
      <c r="AM1989" t="s">
        <v>4195</v>
      </c>
      <c r="AN1989" t="s">
        <v>3394</v>
      </c>
      <c r="AO1989" t="s">
        <v>4195</v>
      </c>
      <c r="AP1989" t="s">
        <v>3394</v>
      </c>
      <c r="AQ1989" t="s">
        <v>3394</v>
      </c>
      <c r="AR1989" t="s">
        <v>4195</v>
      </c>
      <c r="AS1989" t="s">
        <v>3394</v>
      </c>
      <c r="AT1989" t="s">
        <v>3394</v>
      </c>
      <c r="AU1989" t="s">
        <v>4195</v>
      </c>
      <c r="AV1989" t="s">
        <v>3394</v>
      </c>
      <c r="AW1989" t="s">
        <v>3394</v>
      </c>
      <c r="AX1989" t="s">
        <v>3394</v>
      </c>
      <c r="AZ1989" t="s">
        <v>3394</v>
      </c>
    </row>
    <row r="1990" spans="1:52" x14ac:dyDescent="0.3">
      <c r="A1990" s="1" t="s">
        <v>1359</v>
      </c>
      <c r="B1990" t="s">
        <v>1360</v>
      </c>
      <c r="C1990" t="s">
        <v>1179</v>
      </c>
      <c r="D1990" t="s">
        <v>9726</v>
      </c>
      <c r="E1990" t="s">
        <v>1361</v>
      </c>
      <c r="F1990" t="s">
        <v>3393</v>
      </c>
      <c r="G1990" t="s">
        <v>3393</v>
      </c>
      <c r="H1990" t="s">
        <v>3393</v>
      </c>
      <c r="I1990" t="s">
        <v>7937</v>
      </c>
      <c r="J1990" t="s">
        <v>3395</v>
      </c>
      <c r="K1990" t="s">
        <v>4195</v>
      </c>
      <c r="L1990" t="s">
        <v>3396</v>
      </c>
      <c r="M1990" t="s">
        <v>54</v>
      </c>
      <c r="N1990" t="s">
        <v>55</v>
      </c>
      <c r="O1990" t="s">
        <v>9820</v>
      </c>
      <c r="P1990" t="s">
        <v>9821</v>
      </c>
      <c r="Q1990">
        <v>24</v>
      </c>
      <c r="R1990" t="s">
        <v>5735</v>
      </c>
      <c r="S1990" t="s">
        <v>7938</v>
      </c>
      <c r="T1990" t="s">
        <v>7939</v>
      </c>
      <c r="U1990" t="s">
        <v>7940</v>
      </c>
      <c r="V1990" t="s">
        <v>7114</v>
      </c>
      <c r="W1990" t="s">
        <v>7812</v>
      </c>
      <c r="X1990" t="s">
        <v>7941</v>
      </c>
      <c r="Y1990" t="s">
        <v>6050</v>
      </c>
      <c r="Z1990" t="s">
        <v>7797</v>
      </c>
      <c r="AA1990" t="s">
        <v>7835</v>
      </c>
      <c r="AB1990" t="s">
        <v>7942</v>
      </c>
      <c r="AC1990" t="s">
        <v>4345</v>
      </c>
      <c r="AE1990" t="s">
        <v>3394</v>
      </c>
      <c r="AJ1990" t="s">
        <v>6696</v>
      </c>
      <c r="AK1990" t="s">
        <v>3394</v>
      </c>
      <c r="AL1990" t="s">
        <v>3394</v>
      </c>
      <c r="AM1990" t="s">
        <v>3394</v>
      </c>
      <c r="AN1990" t="s">
        <v>3394</v>
      </c>
      <c r="AO1990" t="s">
        <v>4195</v>
      </c>
      <c r="AP1990" t="s">
        <v>3394</v>
      </c>
      <c r="AQ1990" t="s">
        <v>3394</v>
      </c>
      <c r="AR1990" t="s">
        <v>4195</v>
      </c>
      <c r="AS1990" t="s">
        <v>3394</v>
      </c>
      <c r="AT1990" t="s">
        <v>3394</v>
      </c>
      <c r="AU1990" t="s">
        <v>4195</v>
      </c>
      <c r="AV1990" t="s">
        <v>3394</v>
      </c>
      <c r="AW1990" t="s">
        <v>3394</v>
      </c>
      <c r="AX1990" t="s">
        <v>3394</v>
      </c>
      <c r="AZ1990" t="s">
        <v>3394</v>
      </c>
    </row>
    <row r="1991" spans="1:52" x14ac:dyDescent="0.3">
      <c r="A1991" s="1" t="s">
        <v>1362</v>
      </c>
      <c r="B1991" t="s">
        <v>1363</v>
      </c>
      <c r="C1991" t="s">
        <v>208</v>
      </c>
      <c r="D1991" t="s">
        <v>57</v>
      </c>
      <c r="E1991" t="s">
        <v>1364</v>
      </c>
      <c r="F1991" t="s">
        <v>3393</v>
      </c>
      <c r="G1991" t="s">
        <v>3393</v>
      </c>
      <c r="H1991" t="s">
        <v>3393</v>
      </c>
      <c r="I1991" t="s">
        <v>7943</v>
      </c>
      <c r="J1991" t="s">
        <v>3395</v>
      </c>
      <c r="K1991" t="s">
        <v>4195</v>
      </c>
      <c r="L1991" t="s">
        <v>3396</v>
      </c>
      <c r="M1991" t="s">
        <v>54</v>
      </c>
      <c r="N1991" t="s">
        <v>57</v>
      </c>
      <c r="O1991" t="s">
        <v>9820</v>
      </c>
      <c r="P1991" t="s">
        <v>9821</v>
      </c>
      <c r="Q1991">
        <v>24</v>
      </c>
      <c r="R1991" t="s">
        <v>5735</v>
      </c>
      <c r="S1991" t="s">
        <v>7944</v>
      </c>
      <c r="T1991" t="s">
        <v>7945</v>
      </c>
      <c r="U1991" t="s">
        <v>7946</v>
      </c>
      <c r="V1991" t="s">
        <v>7947</v>
      </c>
      <c r="W1991" t="s">
        <v>6567</v>
      </c>
      <c r="X1991" t="s">
        <v>6783</v>
      </c>
      <c r="Y1991" t="s">
        <v>7948</v>
      </c>
      <c r="Z1991" t="s">
        <v>6569</v>
      </c>
      <c r="AA1991" t="s">
        <v>7949</v>
      </c>
      <c r="AB1991" t="s">
        <v>7936</v>
      </c>
      <c r="AC1991" t="s">
        <v>4345</v>
      </c>
      <c r="AE1991" t="s">
        <v>3394</v>
      </c>
      <c r="AJ1991" t="s">
        <v>6696</v>
      </c>
      <c r="AK1991" t="s">
        <v>3394</v>
      </c>
      <c r="AL1991" t="s">
        <v>3394</v>
      </c>
      <c r="AM1991" t="s">
        <v>4195</v>
      </c>
      <c r="AN1991" t="s">
        <v>3394</v>
      </c>
      <c r="AO1991" t="s">
        <v>4195</v>
      </c>
      <c r="AP1991" t="s">
        <v>3394</v>
      </c>
      <c r="AQ1991" t="s">
        <v>3394</v>
      </c>
      <c r="AR1991" t="s">
        <v>4195</v>
      </c>
      <c r="AS1991" t="s">
        <v>3394</v>
      </c>
      <c r="AT1991" t="s">
        <v>3394</v>
      </c>
      <c r="AU1991" t="s">
        <v>4195</v>
      </c>
      <c r="AV1991" t="s">
        <v>3394</v>
      </c>
      <c r="AW1991" t="s">
        <v>3394</v>
      </c>
      <c r="AX1991" t="s">
        <v>3394</v>
      </c>
      <c r="AZ1991" t="s">
        <v>3394</v>
      </c>
    </row>
    <row r="1992" spans="1:52" x14ac:dyDescent="0.3">
      <c r="A1992" s="1" t="s">
        <v>1365</v>
      </c>
      <c r="B1992" t="s">
        <v>1366</v>
      </c>
      <c r="C1992" t="s">
        <v>208</v>
      </c>
      <c r="D1992" t="s">
        <v>57</v>
      </c>
      <c r="E1992" t="s">
        <v>1367</v>
      </c>
      <c r="F1992" t="s">
        <v>3393</v>
      </c>
      <c r="G1992" t="s">
        <v>3393</v>
      </c>
      <c r="H1992" t="s">
        <v>3393</v>
      </c>
      <c r="I1992" t="s">
        <v>7950</v>
      </c>
      <c r="J1992" t="s">
        <v>3395</v>
      </c>
      <c r="K1992" t="s">
        <v>4195</v>
      </c>
      <c r="L1992" t="s">
        <v>3396</v>
      </c>
      <c r="M1992" t="s">
        <v>54</v>
      </c>
      <c r="N1992" t="s">
        <v>57</v>
      </c>
      <c r="O1992" t="s">
        <v>9820</v>
      </c>
      <c r="P1992" t="s">
        <v>9821</v>
      </c>
      <c r="Q1992">
        <v>24</v>
      </c>
      <c r="R1992" t="s">
        <v>5735</v>
      </c>
      <c r="S1992" t="s">
        <v>7951</v>
      </c>
      <c r="T1992" t="s">
        <v>7952</v>
      </c>
      <c r="U1992" t="s">
        <v>7953</v>
      </c>
      <c r="V1992" t="s">
        <v>7114</v>
      </c>
      <c r="W1992" t="s">
        <v>7808</v>
      </c>
      <c r="X1992" t="s">
        <v>6026</v>
      </c>
      <c r="Y1992" t="s">
        <v>7954</v>
      </c>
      <c r="Z1992" t="s">
        <v>7954</v>
      </c>
      <c r="AA1992" t="s">
        <v>6034</v>
      </c>
      <c r="AB1992" t="s">
        <v>7942</v>
      </c>
      <c r="AC1992" t="s">
        <v>4345</v>
      </c>
      <c r="AE1992" t="s">
        <v>3394</v>
      </c>
      <c r="AJ1992" t="s">
        <v>6696</v>
      </c>
      <c r="AK1992" t="s">
        <v>3394</v>
      </c>
      <c r="AL1992" t="s">
        <v>3394</v>
      </c>
      <c r="AM1992" t="s">
        <v>4195</v>
      </c>
      <c r="AN1992" t="s">
        <v>3394</v>
      </c>
      <c r="AO1992" t="s">
        <v>4195</v>
      </c>
      <c r="AP1992" t="s">
        <v>3394</v>
      </c>
      <c r="AQ1992" t="s">
        <v>3394</v>
      </c>
      <c r="AR1992" t="s">
        <v>4195</v>
      </c>
      <c r="AS1992" t="s">
        <v>3394</v>
      </c>
      <c r="AT1992" t="s">
        <v>3394</v>
      </c>
      <c r="AU1992" t="s">
        <v>4195</v>
      </c>
      <c r="AV1992" t="s">
        <v>3394</v>
      </c>
      <c r="AW1992" t="s">
        <v>3394</v>
      </c>
      <c r="AX1992" t="s">
        <v>3394</v>
      </c>
      <c r="AZ1992" t="s">
        <v>3394</v>
      </c>
    </row>
    <row r="1993" spans="1:52" x14ac:dyDescent="0.3">
      <c r="A1993" s="1" t="s">
        <v>1368</v>
      </c>
      <c r="B1993" t="s">
        <v>1369</v>
      </c>
      <c r="C1993" t="s">
        <v>208</v>
      </c>
      <c r="D1993" t="s">
        <v>57</v>
      </c>
      <c r="E1993" t="s">
        <v>1370</v>
      </c>
      <c r="F1993" t="s">
        <v>3393</v>
      </c>
      <c r="G1993" t="s">
        <v>3393</v>
      </c>
      <c r="H1993" t="s">
        <v>3393</v>
      </c>
      <c r="I1993" t="s">
        <v>10836</v>
      </c>
      <c r="J1993" t="s">
        <v>3395</v>
      </c>
      <c r="K1993" t="s">
        <v>4195</v>
      </c>
      <c r="L1993" t="s">
        <v>3396</v>
      </c>
      <c r="M1993" t="s">
        <v>54</v>
      </c>
      <c r="N1993" t="s">
        <v>57</v>
      </c>
      <c r="O1993" t="s">
        <v>9820</v>
      </c>
      <c r="P1993" t="s">
        <v>9821</v>
      </c>
      <c r="Q1993">
        <v>24</v>
      </c>
      <c r="R1993" t="s">
        <v>5735</v>
      </c>
      <c r="S1993" t="s">
        <v>7955</v>
      </c>
      <c r="T1993" t="s">
        <v>7956</v>
      </c>
      <c r="U1993" t="s">
        <v>7634</v>
      </c>
      <c r="V1993" t="s">
        <v>7957</v>
      </c>
      <c r="W1993" t="s">
        <v>6741</v>
      </c>
      <c r="X1993" t="s">
        <v>7958</v>
      </c>
      <c r="Y1993" t="s">
        <v>6032</v>
      </c>
      <c r="Z1993" t="s">
        <v>7959</v>
      </c>
      <c r="AA1993" t="s">
        <v>7835</v>
      </c>
      <c r="AB1993" t="s">
        <v>7936</v>
      </c>
      <c r="AC1993" t="s">
        <v>4345</v>
      </c>
      <c r="AE1993" t="s">
        <v>3394</v>
      </c>
      <c r="AJ1993" t="s">
        <v>6696</v>
      </c>
      <c r="AK1993" t="s">
        <v>3394</v>
      </c>
      <c r="AL1993" t="s">
        <v>3394</v>
      </c>
      <c r="AM1993" t="s">
        <v>4195</v>
      </c>
      <c r="AN1993" t="s">
        <v>3394</v>
      </c>
      <c r="AO1993" t="s">
        <v>4195</v>
      </c>
      <c r="AP1993" t="s">
        <v>3394</v>
      </c>
      <c r="AQ1993" t="s">
        <v>3394</v>
      </c>
      <c r="AR1993" t="s">
        <v>4195</v>
      </c>
      <c r="AS1993" t="s">
        <v>3394</v>
      </c>
      <c r="AT1993" t="s">
        <v>3394</v>
      </c>
      <c r="AU1993" t="s">
        <v>4195</v>
      </c>
      <c r="AV1993" t="s">
        <v>3394</v>
      </c>
      <c r="AW1993" t="s">
        <v>3394</v>
      </c>
      <c r="AX1993" t="s">
        <v>3394</v>
      </c>
      <c r="AZ1993" t="s">
        <v>3394</v>
      </c>
    </row>
    <row r="1994" spans="1:52" x14ac:dyDescent="0.3">
      <c r="A1994" s="1" t="s">
        <v>1371</v>
      </c>
      <c r="B1994" t="s">
        <v>1372</v>
      </c>
      <c r="C1994" t="s">
        <v>1212</v>
      </c>
      <c r="D1994" t="s">
        <v>7960</v>
      </c>
      <c r="E1994" t="s">
        <v>1373</v>
      </c>
      <c r="F1994" t="s">
        <v>3393</v>
      </c>
      <c r="G1994" t="s">
        <v>3393</v>
      </c>
      <c r="H1994" t="s">
        <v>3393</v>
      </c>
      <c r="I1994" t="s">
        <v>7961</v>
      </c>
      <c r="J1994" t="s">
        <v>3395</v>
      </c>
      <c r="K1994" t="s">
        <v>3394</v>
      </c>
      <c r="L1994" t="s">
        <v>3396</v>
      </c>
      <c r="M1994" t="s">
        <v>4307</v>
      </c>
      <c r="N1994" t="s">
        <v>7960</v>
      </c>
      <c r="O1994" t="s">
        <v>9820</v>
      </c>
      <c r="P1994" t="s">
        <v>9821</v>
      </c>
      <c r="Q1994">
        <v>44</v>
      </c>
      <c r="R1994" t="s">
        <v>5682</v>
      </c>
      <c r="S1994" t="s">
        <v>7962</v>
      </c>
      <c r="T1994" t="s">
        <v>7963</v>
      </c>
      <c r="U1994" t="s">
        <v>7964</v>
      </c>
      <c r="V1994" t="s">
        <v>7717</v>
      </c>
      <c r="W1994" t="s">
        <v>7965</v>
      </c>
      <c r="X1994" t="s">
        <v>7661</v>
      </c>
      <c r="Y1994" t="s">
        <v>7966</v>
      </c>
      <c r="Z1994" t="s">
        <v>7967</v>
      </c>
      <c r="AA1994" t="s">
        <v>6782</v>
      </c>
      <c r="AB1994" t="s">
        <v>6035</v>
      </c>
      <c r="AC1994" t="s">
        <v>4345</v>
      </c>
      <c r="AE1994" t="s">
        <v>3394</v>
      </c>
      <c r="AJ1994" t="s">
        <v>2970</v>
      </c>
      <c r="AK1994" t="s">
        <v>4195</v>
      </c>
      <c r="AL1994" t="s">
        <v>3394</v>
      </c>
      <c r="AM1994" t="s">
        <v>4195</v>
      </c>
      <c r="AN1994" t="s">
        <v>3394</v>
      </c>
      <c r="AO1994" t="s">
        <v>4195</v>
      </c>
      <c r="AP1994" t="s">
        <v>4195</v>
      </c>
      <c r="AQ1994" t="s">
        <v>4195</v>
      </c>
      <c r="AR1994" t="s">
        <v>4195</v>
      </c>
      <c r="AS1994" t="s">
        <v>3394</v>
      </c>
      <c r="AT1994" t="s">
        <v>3394</v>
      </c>
      <c r="AU1994" t="s">
        <v>3394</v>
      </c>
      <c r="AV1994" t="s">
        <v>3394</v>
      </c>
      <c r="AW1994" t="s">
        <v>3394</v>
      </c>
      <c r="AX1994" t="s">
        <v>3394</v>
      </c>
      <c r="AZ1994" t="s">
        <v>3394</v>
      </c>
    </row>
    <row r="1995" spans="1:52" x14ac:dyDescent="0.3">
      <c r="A1995" s="1" t="s">
        <v>1374</v>
      </c>
      <c r="B1995" t="s">
        <v>1375</v>
      </c>
      <c r="C1995" t="s">
        <v>1212</v>
      </c>
      <c r="D1995" t="s">
        <v>7960</v>
      </c>
      <c r="E1995" t="s">
        <v>1376</v>
      </c>
      <c r="F1995" t="s">
        <v>3393</v>
      </c>
      <c r="G1995" t="s">
        <v>3393</v>
      </c>
      <c r="H1995" t="s">
        <v>3393</v>
      </c>
      <c r="I1995" t="s">
        <v>7968</v>
      </c>
      <c r="J1995" t="s">
        <v>3395</v>
      </c>
      <c r="K1995" t="s">
        <v>4195</v>
      </c>
      <c r="L1995" t="s">
        <v>3396</v>
      </c>
      <c r="M1995" t="s">
        <v>4307</v>
      </c>
      <c r="N1995" t="s">
        <v>7960</v>
      </c>
      <c r="O1995" t="s">
        <v>9820</v>
      </c>
      <c r="P1995" t="s">
        <v>9821</v>
      </c>
      <c r="Q1995">
        <v>44</v>
      </c>
      <c r="R1995" t="s">
        <v>5682</v>
      </c>
      <c r="S1995" t="s">
        <v>7969</v>
      </c>
      <c r="T1995" t="s">
        <v>7970</v>
      </c>
      <c r="U1995" t="s">
        <v>7971</v>
      </c>
      <c r="V1995" t="s">
        <v>7972</v>
      </c>
      <c r="W1995" t="s">
        <v>7973</v>
      </c>
      <c r="X1995" t="s">
        <v>7974</v>
      </c>
      <c r="Y1995" t="s">
        <v>7975</v>
      </c>
      <c r="Z1995" t="s">
        <v>7976</v>
      </c>
      <c r="AA1995" t="s">
        <v>7977</v>
      </c>
      <c r="AB1995" t="s">
        <v>6642</v>
      </c>
      <c r="AC1995" t="s">
        <v>4345</v>
      </c>
      <c r="AE1995" t="s">
        <v>3394</v>
      </c>
      <c r="AJ1995" t="s">
        <v>2970</v>
      </c>
      <c r="AK1995" t="s">
        <v>4195</v>
      </c>
      <c r="AL1995" t="s">
        <v>3394</v>
      </c>
      <c r="AM1995" t="s">
        <v>4195</v>
      </c>
      <c r="AN1995" t="s">
        <v>3394</v>
      </c>
      <c r="AO1995" t="s">
        <v>4195</v>
      </c>
      <c r="AP1995" t="s">
        <v>4195</v>
      </c>
      <c r="AQ1995" t="s">
        <v>4195</v>
      </c>
      <c r="AR1995" t="s">
        <v>4195</v>
      </c>
      <c r="AS1995" t="s">
        <v>3394</v>
      </c>
      <c r="AT1995" t="s">
        <v>3394</v>
      </c>
      <c r="AU1995" t="s">
        <v>3394</v>
      </c>
      <c r="AV1995" t="s">
        <v>3394</v>
      </c>
      <c r="AW1995" t="s">
        <v>3394</v>
      </c>
      <c r="AX1995" t="s">
        <v>3394</v>
      </c>
      <c r="AZ1995" t="s">
        <v>3394</v>
      </c>
    </row>
    <row r="1996" spans="1:52" x14ac:dyDescent="0.3">
      <c r="A1996" s="1" t="s">
        <v>1377</v>
      </c>
      <c r="B1996" t="s">
        <v>1378</v>
      </c>
      <c r="C1996" t="s">
        <v>1245</v>
      </c>
      <c r="D1996" t="s">
        <v>7978</v>
      </c>
      <c r="E1996" t="s">
        <v>1379</v>
      </c>
      <c r="F1996" t="s">
        <v>3393</v>
      </c>
      <c r="G1996" t="s">
        <v>3393</v>
      </c>
      <c r="H1996" t="s">
        <v>3393</v>
      </c>
      <c r="I1996" t="s">
        <v>7979</v>
      </c>
      <c r="J1996" t="s">
        <v>3395</v>
      </c>
      <c r="K1996" t="s">
        <v>4195</v>
      </c>
      <c r="L1996" t="s">
        <v>3396</v>
      </c>
      <c r="M1996" t="s">
        <v>4307</v>
      </c>
      <c r="N1996" t="s">
        <v>7978</v>
      </c>
      <c r="O1996" t="s">
        <v>9820</v>
      </c>
      <c r="P1996" t="s">
        <v>9821</v>
      </c>
      <c r="Q1996">
        <v>30</v>
      </c>
      <c r="R1996" t="s">
        <v>5633</v>
      </c>
      <c r="S1996" t="s">
        <v>7980</v>
      </c>
      <c r="T1996" t="s">
        <v>7981</v>
      </c>
      <c r="U1996" t="s">
        <v>7982</v>
      </c>
      <c r="V1996" t="s">
        <v>7983</v>
      </c>
      <c r="W1996" t="s">
        <v>7984</v>
      </c>
      <c r="X1996" t="s">
        <v>7985</v>
      </c>
      <c r="Y1996" t="s">
        <v>7986</v>
      </c>
      <c r="Z1996" t="s">
        <v>7987</v>
      </c>
      <c r="AA1996" t="s">
        <v>7988</v>
      </c>
      <c r="AB1996" t="s">
        <v>6035</v>
      </c>
      <c r="AC1996" t="s">
        <v>4345</v>
      </c>
      <c r="AE1996" t="s">
        <v>3394</v>
      </c>
      <c r="AJ1996" t="s">
        <v>2970</v>
      </c>
      <c r="AK1996" t="s">
        <v>4195</v>
      </c>
      <c r="AL1996" t="s">
        <v>3394</v>
      </c>
      <c r="AM1996" t="s">
        <v>4195</v>
      </c>
      <c r="AN1996" t="s">
        <v>3394</v>
      </c>
      <c r="AO1996" t="s">
        <v>4195</v>
      </c>
      <c r="AP1996" t="s">
        <v>4195</v>
      </c>
      <c r="AQ1996" t="s">
        <v>4195</v>
      </c>
      <c r="AR1996" t="s">
        <v>4195</v>
      </c>
      <c r="AS1996" t="s">
        <v>3394</v>
      </c>
      <c r="AT1996" t="s">
        <v>3394</v>
      </c>
      <c r="AU1996" t="s">
        <v>3394</v>
      </c>
      <c r="AV1996" t="s">
        <v>3394</v>
      </c>
      <c r="AW1996" t="s">
        <v>3394</v>
      </c>
      <c r="AX1996" t="s">
        <v>3394</v>
      </c>
      <c r="AZ1996" t="s">
        <v>3394</v>
      </c>
    </row>
    <row r="1997" spans="1:52" x14ac:dyDescent="0.3">
      <c r="A1997" s="1" t="s">
        <v>1380</v>
      </c>
      <c r="B1997" t="s">
        <v>1381</v>
      </c>
      <c r="C1997" t="s">
        <v>1245</v>
      </c>
      <c r="D1997" t="s">
        <v>7978</v>
      </c>
      <c r="E1997" t="s">
        <v>1382</v>
      </c>
      <c r="F1997" t="s">
        <v>3393</v>
      </c>
      <c r="G1997" t="s">
        <v>3393</v>
      </c>
      <c r="H1997" t="s">
        <v>3393</v>
      </c>
      <c r="I1997" t="s">
        <v>7989</v>
      </c>
      <c r="J1997" t="s">
        <v>3395</v>
      </c>
      <c r="K1997" t="s">
        <v>4195</v>
      </c>
      <c r="L1997" t="s">
        <v>3396</v>
      </c>
      <c r="M1997" t="s">
        <v>4307</v>
      </c>
      <c r="N1997" t="s">
        <v>7978</v>
      </c>
      <c r="O1997" t="s">
        <v>9820</v>
      </c>
      <c r="P1997" t="s">
        <v>9821</v>
      </c>
      <c r="Q1997">
        <v>30</v>
      </c>
      <c r="R1997" t="s">
        <v>5633</v>
      </c>
      <c r="S1997" t="s">
        <v>7990</v>
      </c>
      <c r="T1997" t="s">
        <v>7991</v>
      </c>
      <c r="U1997" t="s">
        <v>7992</v>
      </c>
      <c r="V1997" t="s">
        <v>7993</v>
      </c>
      <c r="W1997" t="s">
        <v>7994</v>
      </c>
      <c r="X1997" t="s">
        <v>7995</v>
      </c>
      <c r="Y1997" t="s">
        <v>7996</v>
      </c>
      <c r="Z1997" t="s">
        <v>7997</v>
      </c>
      <c r="AA1997" t="s">
        <v>7998</v>
      </c>
      <c r="AB1997" t="s">
        <v>6630</v>
      </c>
      <c r="AC1997" t="s">
        <v>4345</v>
      </c>
      <c r="AE1997" t="s">
        <v>3394</v>
      </c>
      <c r="AJ1997" t="s">
        <v>2970</v>
      </c>
      <c r="AK1997" t="s">
        <v>4195</v>
      </c>
      <c r="AL1997" t="s">
        <v>3394</v>
      </c>
      <c r="AM1997" t="s">
        <v>4195</v>
      </c>
      <c r="AN1997" t="s">
        <v>3394</v>
      </c>
      <c r="AO1997" t="s">
        <v>4195</v>
      </c>
      <c r="AP1997" t="s">
        <v>4195</v>
      </c>
      <c r="AQ1997" t="s">
        <v>4195</v>
      </c>
      <c r="AR1997" t="s">
        <v>4195</v>
      </c>
      <c r="AS1997" t="s">
        <v>3394</v>
      </c>
      <c r="AT1997" t="s">
        <v>3394</v>
      </c>
      <c r="AU1997" t="s">
        <v>3394</v>
      </c>
      <c r="AV1997" t="s">
        <v>3394</v>
      </c>
      <c r="AW1997" t="s">
        <v>3394</v>
      </c>
      <c r="AX1997" t="s">
        <v>3394</v>
      </c>
      <c r="AZ1997" t="s">
        <v>3394</v>
      </c>
    </row>
    <row r="1998" spans="1:52" x14ac:dyDescent="0.3">
      <c r="A1998" s="1" t="s">
        <v>1383</v>
      </c>
      <c r="B1998" t="s">
        <v>1384</v>
      </c>
      <c r="C1998" t="s">
        <v>1278</v>
      </c>
      <c r="D1998" t="s">
        <v>7999</v>
      </c>
      <c r="E1998" t="s">
        <v>1385</v>
      </c>
      <c r="F1998" t="s">
        <v>3393</v>
      </c>
      <c r="G1998" t="s">
        <v>3393</v>
      </c>
      <c r="H1998" t="s">
        <v>3393</v>
      </c>
      <c r="I1998" t="s">
        <v>8000</v>
      </c>
      <c r="J1998" t="s">
        <v>3395</v>
      </c>
      <c r="K1998" t="s">
        <v>4195</v>
      </c>
      <c r="L1998" t="s">
        <v>3396</v>
      </c>
      <c r="M1998" t="s">
        <v>4307</v>
      </c>
      <c r="N1998" t="s">
        <v>7999</v>
      </c>
      <c r="O1998" t="s">
        <v>9820</v>
      </c>
      <c r="P1998" t="s">
        <v>9821</v>
      </c>
      <c r="Q1998">
        <v>30</v>
      </c>
      <c r="R1998" t="s">
        <v>5633</v>
      </c>
      <c r="S1998" t="s">
        <v>8001</v>
      </c>
      <c r="T1998" t="s">
        <v>8002</v>
      </c>
      <c r="U1998" t="s">
        <v>8003</v>
      </c>
      <c r="V1998" t="s">
        <v>8004</v>
      </c>
      <c r="W1998" t="s">
        <v>8005</v>
      </c>
      <c r="X1998" t="s">
        <v>7995</v>
      </c>
      <c r="Y1998" t="s">
        <v>8006</v>
      </c>
      <c r="Z1998" t="s">
        <v>8007</v>
      </c>
      <c r="AA1998" t="s">
        <v>8008</v>
      </c>
      <c r="AB1998" t="s">
        <v>6630</v>
      </c>
      <c r="AC1998" t="s">
        <v>4345</v>
      </c>
      <c r="AE1998" t="s">
        <v>3394</v>
      </c>
      <c r="AJ1998" t="s">
        <v>2970</v>
      </c>
      <c r="AK1998" t="s">
        <v>4195</v>
      </c>
      <c r="AL1998" t="s">
        <v>3394</v>
      </c>
      <c r="AM1998" t="s">
        <v>4195</v>
      </c>
      <c r="AN1998" t="s">
        <v>3394</v>
      </c>
      <c r="AO1998" t="s">
        <v>3394</v>
      </c>
      <c r="AP1998" t="s">
        <v>4195</v>
      </c>
      <c r="AQ1998" t="s">
        <v>4195</v>
      </c>
      <c r="AR1998" t="s">
        <v>4195</v>
      </c>
      <c r="AS1998" t="s">
        <v>3394</v>
      </c>
      <c r="AT1998" t="s">
        <v>3394</v>
      </c>
      <c r="AU1998" t="s">
        <v>4195</v>
      </c>
      <c r="AV1998" t="s">
        <v>3394</v>
      </c>
      <c r="AW1998" t="s">
        <v>3394</v>
      </c>
      <c r="AX1998" t="s">
        <v>3394</v>
      </c>
      <c r="AZ1998" t="s">
        <v>3394</v>
      </c>
    </row>
    <row r="1999" spans="1:52" x14ac:dyDescent="0.3">
      <c r="A1999" s="1" t="s">
        <v>1386</v>
      </c>
      <c r="B1999" t="s">
        <v>1387</v>
      </c>
      <c r="C1999" t="s">
        <v>1278</v>
      </c>
      <c r="D1999" t="s">
        <v>7999</v>
      </c>
      <c r="E1999" t="s">
        <v>1388</v>
      </c>
      <c r="F1999" t="s">
        <v>3393</v>
      </c>
      <c r="G1999" t="s">
        <v>3393</v>
      </c>
      <c r="H1999" t="s">
        <v>3393</v>
      </c>
      <c r="I1999" t="s">
        <v>8009</v>
      </c>
      <c r="J1999" t="s">
        <v>3395</v>
      </c>
      <c r="K1999" t="s">
        <v>4195</v>
      </c>
      <c r="L1999" t="s">
        <v>3396</v>
      </c>
      <c r="M1999" t="s">
        <v>4307</v>
      </c>
      <c r="N1999" t="s">
        <v>7999</v>
      </c>
      <c r="O1999" t="s">
        <v>9820</v>
      </c>
      <c r="P1999" t="s">
        <v>9821</v>
      </c>
      <c r="Q1999">
        <v>30</v>
      </c>
      <c r="R1999" t="s">
        <v>5633</v>
      </c>
      <c r="S1999" t="s">
        <v>8010</v>
      </c>
      <c r="T1999" t="s">
        <v>8011</v>
      </c>
      <c r="U1999" t="s">
        <v>8012</v>
      </c>
      <c r="V1999" t="s">
        <v>7395</v>
      </c>
      <c r="W1999" t="s">
        <v>8013</v>
      </c>
      <c r="X1999" t="s">
        <v>8014</v>
      </c>
      <c r="Y1999" t="s">
        <v>8015</v>
      </c>
      <c r="Z1999" t="s">
        <v>8016</v>
      </c>
      <c r="AA1999" t="s">
        <v>8017</v>
      </c>
      <c r="AB1999" t="s">
        <v>6035</v>
      </c>
      <c r="AC1999" t="s">
        <v>4345</v>
      </c>
      <c r="AE1999" t="s">
        <v>3394</v>
      </c>
      <c r="AJ1999" t="s">
        <v>2970</v>
      </c>
      <c r="AK1999" t="s">
        <v>4195</v>
      </c>
      <c r="AL1999" t="s">
        <v>3394</v>
      </c>
      <c r="AM1999" t="s">
        <v>4195</v>
      </c>
      <c r="AN1999" t="s">
        <v>3394</v>
      </c>
      <c r="AO1999" t="s">
        <v>3394</v>
      </c>
      <c r="AP1999" t="s">
        <v>4195</v>
      </c>
      <c r="AQ1999" t="s">
        <v>4195</v>
      </c>
      <c r="AR1999" t="s">
        <v>4195</v>
      </c>
      <c r="AS1999" t="s">
        <v>3394</v>
      </c>
      <c r="AT1999" t="s">
        <v>3394</v>
      </c>
      <c r="AU1999" t="s">
        <v>4195</v>
      </c>
      <c r="AV1999" t="s">
        <v>3394</v>
      </c>
      <c r="AW1999" t="s">
        <v>3394</v>
      </c>
      <c r="AX1999" t="s">
        <v>3394</v>
      </c>
      <c r="AZ1999" t="s">
        <v>3394</v>
      </c>
    </row>
    <row r="2000" spans="1:52" x14ac:dyDescent="0.3">
      <c r="A2000" s="1" t="s">
        <v>1392</v>
      </c>
      <c r="B2000" t="s">
        <v>1393</v>
      </c>
      <c r="C2000" t="s">
        <v>220</v>
      </c>
      <c r="D2000" t="s">
        <v>59</v>
      </c>
      <c r="E2000" t="s">
        <v>1394</v>
      </c>
      <c r="F2000" t="s">
        <v>3393</v>
      </c>
      <c r="G2000" t="s">
        <v>3393</v>
      </c>
      <c r="H2000" t="s">
        <v>3393</v>
      </c>
      <c r="I2000" t="s">
        <v>8018</v>
      </c>
      <c r="J2000" t="s">
        <v>3395</v>
      </c>
      <c r="K2000" t="s">
        <v>4195</v>
      </c>
      <c r="L2000" t="s">
        <v>3396</v>
      </c>
      <c r="M2000" t="s">
        <v>54</v>
      </c>
      <c r="N2000" t="s">
        <v>59</v>
      </c>
      <c r="O2000" t="s">
        <v>9820</v>
      </c>
      <c r="P2000" t="s">
        <v>9837</v>
      </c>
      <c r="Q2000">
        <v>15</v>
      </c>
      <c r="R2000" t="s">
        <v>5735</v>
      </c>
      <c r="S2000" t="s">
        <v>8019</v>
      </c>
      <c r="T2000" t="s">
        <v>8020</v>
      </c>
      <c r="U2000" t="s">
        <v>8021</v>
      </c>
      <c r="V2000" t="s">
        <v>8022</v>
      </c>
      <c r="W2000" t="s">
        <v>6031</v>
      </c>
      <c r="X2000" t="s">
        <v>8023</v>
      </c>
      <c r="Y2000" t="s">
        <v>7814</v>
      </c>
      <c r="Z2000" t="s">
        <v>8024</v>
      </c>
      <c r="AA2000" t="s">
        <v>7977</v>
      </c>
      <c r="AB2000" t="s">
        <v>8025</v>
      </c>
      <c r="AC2000" t="s">
        <v>4345</v>
      </c>
      <c r="AE2000" t="s">
        <v>3394</v>
      </c>
      <c r="AJ2000" t="s">
        <v>7729</v>
      </c>
      <c r="AK2000" t="s">
        <v>3394</v>
      </c>
      <c r="AL2000" t="s">
        <v>3394</v>
      </c>
      <c r="AM2000" t="s">
        <v>4195</v>
      </c>
      <c r="AN2000" t="s">
        <v>3394</v>
      </c>
      <c r="AO2000" t="s">
        <v>4195</v>
      </c>
      <c r="AP2000" t="s">
        <v>4195</v>
      </c>
      <c r="AQ2000" t="s">
        <v>4195</v>
      </c>
      <c r="AR2000" t="s">
        <v>4195</v>
      </c>
      <c r="AS2000" t="s">
        <v>3394</v>
      </c>
      <c r="AT2000" t="s">
        <v>3394</v>
      </c>
      <c r="AU2000" t="s">
        <v>3394</v>
      </c>
      <c r="AV2000" t="s">
        <v>3394</v>
      </c>
      <c r="AW2000" t="s">
        <v>3394</v>
      </c>
      <c r="AX2000" t="s">
        <v>3394</v>
      </c>
      <c r="AZ2000" t="s">
        <v>3394</v>
      </c>
    </row>
    <row r="2001" spans="1:52" x14ac:dyDescent="0.3">
      <c r="A2001" s="1" t="s">
        <v>1395</v>
      </c>
      <c r="B2001" t="s">
        <v>1396</v>
      </c>
      <c r="C2001" t="s">
        <v>220</v>
      </c>
      <c r="D2001" t="s">
        <v>59</v>
      </c>
      <c r="E2001" t="s">
        <v>1397</v>
      </c>
      <c r="F2001" t="s">
        <v>3393</v>
      </c>
      <c r="G2001" t="s">
        <v>3393</v>
      </c>
      <c r="H2001" t="s">
        <v>3393</v>
      </c>
      <c r="I2001" t="s">
        <v>9727</v>
      </c>
      <c r="J2001" t="s">
        <v>3395</v>
      </c>
      <c r="K2001" t="s">
        <v>4195</v>
      </c>
      <c r="L2001" t="s">
        <v>3396</v>
      </c>
      <c r="M2001" t="s">
        <v>54</v>
      </c>
      <c r="N2001" t="s">
        <v>59</v>
      </c>
      <c r="O2001" t="s">
        <v>9820</v>
      </c>
      <c r="P2001" t="s">
        <v>9837</v>
      </c>
      <c r="Q2001">
        <v>15</v>
      </c>
      <c r="R2001" t="s">
        <v>5735</v>
      </c>
      <c r="S2001" t="s">
        <v>8026</v>
      </c>
      <c r="T2001" t="s">
        <v>8027</v>
      </c>
      <c r="U2001" t="s">
        <v>7892</v>
      </c>
      <c r="V2001" t="s">
        <v>7893</v>
      </c>
      <c r="W2001" t="s">
        <v>6033</v>
      </c>
      <c r="X2001" t="s">
        <v>8028</v>
      </c>
      <c r="Y2001" t="s">
        <v>6051</v>
      </c>
      <c r="Z2001" t="s">
        <v>6049</v>
      </c>
      <c r="AA2001" t="s">
        <v>7661</v>
      </c>
      <c r="AB2001" t="s">
        <v>8029</v>
      </c>
      <c r="AC2001" t="s">
        <v>4345</v>
      </c>
      <c r="AE2001" t="s">
        <v>3394</v>
      </c>
      <c r="AJ2001" t="s">
        <v>7729</v>
      </c>
      <c r="AK2001" t="s">
        <v>3394</v>
      </c>
      <c r="AL2001" t="s">
        <v>3394</v>
      </c>
      <c r="AM2001" t="s">
        <v>4195</v>
      </c>
      <c r="AN2001" t="s">
        <v>3394</v>
      </c>
      <c r="AO2001" t="s">
        <v>4195</v>
      </c>
      <c r="AP2001" t="s">
        <v>3394</v>
      </c>
      <c r="AQ2001" t="s">
        <v>4195</v>
      </c>
      <c r="AR2001" t="s">
        <v>4195</v>
      </c>
      <c r="AS2001" t="s">
        <v>3394</v>
      </c>
      <c r="AT2001" t="s">
        <v>3394</v>
      </c>
      <c r="AU2001" t="s">
        <v>3394</v>
      </c>
      <c r="AV2001" t="s">
        <v>3394</v>
      </c>
      <c r="AW2001" t="s">
        <v>3394</v>
      </c>
      <c r="AX2001" t="s">
        <v>3394</v>
      </c>
      <c r="AZ2001" t="s">
        <v>3394</v>
      </c>
    </row>
    <row r="2002" spans="1:52" x14ac:dyDescent="0.3">
      <c r="A2002" s="1" t="s">
        <v>1398</v>
      </c>
      <c r="B2002" t="s">
        <v>1399</v>
      </c>
      <c r="C2002" t="s">
        <v>220</v>
      </c>
      <c r="D2002" t="s">
        <v>59</v>
      </c>
      <c r="E2002" t="s">
        <v>1401</v>
      </c>
      <c r="F2002" t="s">
        <v>3393</v>
      </c>
      <c r="G2002" t="s">
        <v>3393</v>
      </c>
      <c r="H2002" t="s">
        <v>3393</v>
      </c>
      <c r="I2002" t="s">
        <v>10125</v>
      </c>
      <c r="J2002" t="s">
        <v>3395</v>
      </c>
      <c r="K2002" t="s">
        <v>3394</v>
      </c>
      <c r="L2002" t="s">
        <v>3396</v>
      </c>
      <c r="M2002" t="s">
        <v>54</v>
      </c>
      <c r="N2002" t="s">
        <v>59</v>
      </c>
      <c r="O2002" t="s">
        <v>9820</v>
      </c>
      <c r="P2002" t="s">
        <v>9837</v>
      </c>
      <c r="Q2002">
        <v>15</v>
      </c>
      <c r="R2002" t="s">
        <v>5735</v>
      </c>
      <c r="S2002" t="s">
        <v>8030</v>
      </c>
      <c r="T2002" t="s">
        <v>8031</v>
      </c>
      <c r="U2002" t="s">
        <v>7292</v>
      </c>
      <c r="V2002" t="s">
        <v>7293</v>
      </c>
      <c r="W2002" t="s">
        <v>7949</v>
      </c>
      <c r="X2002" t="s">
        <v>7949</v>
      </c>
      <c r="Y2002" t="s">
        <v>8032</v>
      </c>
      <c r="Z2002" t="s">
        <v>7818</v>
      </c>
      <c r="AA2002" t="s">
        <v>8033</v>
      </c>
      <c r="AB2002" t="s">
        <v>7920</v>
      </c>
      <c r="AC2002" t="s">
        <v>4345</v>
      </c>
      <c r="AE2002" t="s">
        <v>3394</v>
      </c>
      <c r="AJ2002" t="s">
        <v>7729</v>
      </c>
      <c r="AK2002" t="s">
        <v>3394</v>
      </c>
      <c r="AL2002" t="s">
        <v>3394</v>
      </c>
      <c r="AM2002" t="s">
        <v>4195</v>
      </c>
      <c r="AN2002" t="s">
        <v>3394</v>
      </c>
      <c r="AO2002" t="s">
        <v>4195</v>
      </c>
      <c r="AP2002" t="s">
        <v>3394</v>
      </c>
      <c r="AQ2002" t="s">
        <v>4195</v>
      </c>
      <c r="AR2002" t="s">
        <v>4195</v>
      </c>
      <c r="AS2002" t="s">
        <v>3394</v>
      </c>
      <c r="AT2002" t="s">
        <v>3394</v>
      </c>
      <c r="AU2002" t="s">
        <v>3394</v>
      </c>
      <c r="AV2002" t="s">
        <v>3394</v>
      </c>
      <c r="AW2002" t="s">
        <v>3394</v>
      </c>
      <c r="AX2002" t="s">
        <v>3394</v>
      </c>
      <c r="AZ2002" t="s">
        <v>3394</v>
      </c>
    </row>
    <row r="2003" spans="1:52" x14ac:dyDescent="0.3">
      <c r="A2003" s="1" t="s">
        <v>1402</v>
      </c>
      <c r="B2003" t="s">
        <v>1403</v>
      </c>
      <c r="C2003" t="s">
        <v>220</v>
      </c>
      <c r="D2003" t="s">
        <v>59</v>
      </c>
      <c r="E2003" t="s">
        <v>1404</v>
      </c>
      <c r="F2003" t="s">
        <v>3393</v>
      </c>
      <c r="G2003" t="s">
        <v>3393</v>
      </c>
      <c r="H2003" t="s">
        <v>3393</v>
      </c>
      <c r="I2003" t="s">
        <v>10337</v>
      </c>
      <c r="J2003" t="s">
        <v>3395</v>
      </c>
      <c r="K2003" t="s">
        <v>4195</v>
      </c>
      <c r="L2003" t="s">
        <v>3396</v>
      </c>
      <c r="M2003" t="s">
        <v>54</v>
      </c>
      <c r="N2003" t="s">
        <v>59</v>
      </c>
      <c r="O2003" t="s">
        <v>9820</v>
      </c>
      <c r="P2003" t="s">
        <v>9837</v>
      </c>
      <c r="Q2003">
        <v>15</v>
      </c>
      <c r="R2003" t="s">
        <v>5735</v>
      </c>
      <c r="S2003" t="s">
        <v>8034</v>
      </c>
      <c r="T2003" t="s">
        <v>8035</v>
      </c>
      <c r="U2003" t="s">
        <v>8036</v>
      </c>
      <c r="V2003" t="s">
        <v>8037</v>
      </c>
      <c r="W2003" t="s">
        <v>6052</v>
      </c>
      <c r="X2003" t="s">
        <v>7660</v>
      </c>
      <c r="Y2003" t="s">
        <v>6032</v>
      </c>
      <c r="Z2003" t="s">
        <v>7653</v>
      </c>
      <c r="AA2003" t="s">
        <v>8038</v>
      </c>
      <c r="AB2003" t="s">
        <v>8025</v>
      </c>
      <c r="AC2003" t="s">
        <v>4345</v>
      </c>
      <c r="AE2003" t="s">
        <v>3394</v>
      </c>
      <c r="AJ2003" t="s">
        <v>7729</v>
      </c>
      <c r="AK2003" t="s">
        <v>3394</v>
      </c>
      <c r="AL2003" t="s">
        <v>3394</v>
      </c>
      <c r="AM2003" t="s">
        <v>4195</v>
      </c>
      <c r="AN2003" t="s">
        <v>3394</v>
      </c>
      <c r="AO2003" t="s">
        <v>4195</v>
      </c>
      <c r="AP2003" t="s">
        <v>3394</v>
      </c>
      <c r="AQ2003" t="s">
        <v>4195</v>
      </c>
      <c r="AR2003" t="s">
        <v>4195</v>
      </c>
      <c r="AS2003" t="s">
        <v>3394</v>
      </c>
      <c r="AT2003" t="s">
        <v>3394</v>
      </c>
      <c r="AU2003" t="s">
        <v>3394</v>
      </c>
      <c r="AV2003" t="s">
        <v>4195</v>
      </c>
      <c r="AW2003" t="s">
        <v>3394</v>
      </c>
      <c r="AX2003" t="s">
        <v>3394</v>
      </c>
      <c r="AZ2003" t="s">
        <v>3394</v>
      </c>
    </row>
    <row r="2004" spans="1:52" x14ac:dyDescent="0.3">
      <c r="A2004" s="1" t="s">
        <v>1426</v>
      </c>
      <c r="B2004" t="s">
        <v>1427</v>
      </c>
      <c r="C2004" t="s">
        <v>4987</v>
      </c>
      <c r="D2004" t="s">
        <v>4988</v>
      </c>
      <c r="E2004" t="s">
        <v>1428</v>
      </c>
      <c r="F2004" t="s">
        <v>3393</v>
      </c>
      <c r="G2004" t="s">
        <v>3393</v>
      </c>
      <c r="H2004" t="s">
        <v>3393</v>
      </c>
      <c r="I2004" t="s">
        <v>12102</v>
      </c>
      <c r="J2004" t="s">
        <v>3395</v>
      </c>
      <c r="K2004" t="s">
        <v>4342</v>
      </c>
      <c r="L2004" t="s">
        <v>3396</v>
      </c>
      <c r="M2004" t="s">
        <v>11383</v>
      </c>
      <c r="N2004" t="s">
        <v>11692</v>
      </c>
      <c r="O2004" t="s">
        <v>9836</v>
      </c>
      <c r="P2004" t="s">
        <v>9862</v>
      </c>
      <c r="Q2004">
        <v>30</v>
      </c>
      <c r="R2004" t="s">
        <v>5657</v>
      </c>
      <c r="T2004" t="s">
        <v>8039</v>
      </c>
      <c r="U2004" t="s">
        <v>7842</v>
      </c>
      <c r="V2004" t="s">
        <v>8040</v>
      </c>
      <c r="W2004" t="s">
        <v>7808</v>
      </c>
      <c r="X2004" t="s">
        <v>7804</v>
      </c>
      <c r="Y2004" t="s">
        <v>7814</v>
      </c>
      <c r="Z2004" t="s">
        <v>8041</v>
      </c>
      <c r="AA2004" t="s">
        <v>8042</v>
      </c>
      <c r="AB2004" t="s">
        <v>8043</v>
      </c>
      <c r="AC2004" t="s">
        <v>4345</v>
      </c>
      <c r="AE2004" t="s">
        <v>3394</v>
      </c>
      <c r="AJ2004" t="s">
        <v>4484</v>
      </c>
      <c r="AK2004" t="s">
        <v>3394</v>
      </c>
      <c r="AL2004" t="s">
        <v>3394</v>
      </c>
      <c r="AM2004" t="s">
        <v>3394</v>
      </c>
      <c r="AN2004" t="s">
        <v>3394</v>
      </c>
      <c r="AO2004" t="s">
        <v>4195</v>
      </c>
      <c r="AP2004" t="s">
        <v>4195</v>
      </c>
      <c r="AQ2004" t="s">
        <v>4195</v>
      </c>
      <c r="AR2004" t="s">
        <v>4195</v>
      </c>
      <c r="AS2004" t="s">
        <v>3394</v>
      </c>
      <c r="AT2004" t="s">
        <v>3394</v>
      </c>
      <c r="AU2004" t="s">
        <v>3394</v>
      </c>
      <c r="AV2004" t="s">
        <v>3394</v>
      </c>
      <c r="AW2004" t="s">
        <v>3394</v>
      </c>
      <c r="AX2004" t="s">
        <v>3394</v>
      </c>
      <c r="AZ2004" t="s">
        <v>3394</v>
      </c>
    </row>
    <row r="2005" spans="1:52" x14ac:dyDescent="0.3">
      <c r="A2005" s="1" t="s">
        <v>1429</v>
      </c>
      <c r="B2005" t="s">
        <v>1430</v>
      </c>
      <c r="C2005" t="s">
        <v>4987</v>
      </c>
      <c r="D2005" t="s">
        <v>4988</v>
      </c>
      <c r="E2005" t="s">
        <v>1431</v>
      </c>
      <c r="F2005" t="s">
        <v>3393</v>
      </c>
      <c r="G2005" t="s">
        <v>3393</v>
      </c>
      <c r="H2005" t="s">
        <v>3393</v>
      </c>
      <c r="I2005" t="s">
        <v>11693</v>
      </c>
      <c r="J2005" t="s">
        <v>3395</v>
      </c>
      <c r="K2005" t="s">
        <v>4342</v>
      </c>
      <c r="L2005" t="s">
        <v>3396</v>
      </c>
      <c r="M2005" t="s">
        <v>11383</v>
      </c>
      <c r="N2005" t="s">
        <v>11692</v>
      </c>
      <c r="O2005" t="s">
        <v>9836</v>
      </c>
      <c r="P2005" t="s">
        <v>9862</v>
      </c>
      <c r="Q2005">
        <v>30</v>
      </c>
      <c r="R2005" t="s">
        <v>5682</v>
      </c>
      <c r="S2005" t="s">
        <v>8044</v>
      </c>
      <c r="T2005" t="s">
        <v>8045</v>
      </c>
      <c r="U2005" t="s">
        <v>8046</v>
      </c>
      <c r="V2005" t="s">
        <v>8047</v>
      </c>
      <c r="W2005" t="s">
        <v>7830</v>
      </c>
      <c r="X2005" t="s">
        <v>8023</v>
      </c>
      <c r="Y2005" t="s">
        <v>6051</v>
      </c>
      <c r="Z2005" t="s">
        <v>6050</v>
      </c>
      <c r="AA2005" t="s">
        <v>8048</v>
      </c>
      <c r="AB2005" t="s">
        <v>7936</v>
      </c>
      <c r="AC2005" t="s">
        <v>4345</v>
      </c>
      <c r="AE2005" t="s">
        <v>3394</v>
      </c>
      <c r="AJ2005" t="s">
        <v>4484</v>
      </c>
      <c r="AK2005" t="s">
        <v>3394</v>
      </c>
      <c r="AL2005" t="s">
        <v>3394</v>
      </c>
      <c r="AM2005" t="s">
        <v>3394</v>
      </c>
      <c r="AN2005" t="s">
        <v>3394</v>
      </c>
      <c r="AO2005" t="s">
        <v>4195</v>
      </c>
      <c r="AP2005" t="s">
        <v>4195</v>
      </c>
      <c r="AQ2005" t="s">
        <v>4195</v>
      </c>
      <c r="AR2005" t="s">
        <v>4195</v>
      </c>
      <c r="AS2005" t="s">
        <v>3394</v>
      </c>
      <c r="AT2005" t="s">
        <v>3394</v>
      </c>
      <c r="AU2005" t="s">
        <v>3394</v>
      </c>
      <c r="AV2005" t="s">
        <v>3394</v>
      </c>
      <c r="AW2005" t="s">
        <v>3394</v>
      </c>
      <c r="AX2005" t="s">
        <v>3394</v>
      </c>
      <c r="AZ2005" t="s">
        <v>3394</v>
      </c>
    </row>
    <row r="2006" spans="1:52" x14ac:dyDescent="0.3">
      <c r="A2006" s="1" t="s">
        <v>1432</v>
      </c>
      <c r="B2006" t="s">
        <v>1433</v>
      </c>
      <c r="C2006" t="s">
        <v>4987</v>
      </c>
      <c r="D2006" t="s">
        <v>4988</v>
      </c>
      <c r="E2006" t="s">
        <v>1434</v>
      </c>
      <c r="F2006" t="s">
        <v>3393</v>
      </c>
      <c r="G2006" t="s">
        <v>3393</v>
      </c>
      <c r="H2006" t="s">
        <v>3393</v>
      </c>
      <c r="I2006" t="s">
        <v>12103</v>
      </c>
      <c r="J2006" t="s">
        <v>3395</v>
      </c>
      <c r="K2006" t="s">
        <v>4342</v>
      </c>
      <c r="L2006" t="s">
        <v>3396</v>
      </c>
      <c r="M2006" t="s">
        <v>11383</v>
      </c>
      <c r="N2006" t="s">
        <v>11692</v>
      </c>
      <c r="O2006" t="s">
        <v>9836</v>
      </c>
      <c r="P2006" t="s">
        <v>9862</v>
      </c>
      <c r="Q2006">
        <v>30</v>
      </c>
      <c r="R2006" t="s">
        <v>5657</v>
      </c>
      <c r="T2006" t="s">
        <v>8050</v>
      </c>
      <c r="U2006" t="s">
        <v>7817</v>
      </c>
      <c r="V2006" t="s">
        <v>8051</v>
      </c>
      <c r="W2006" t="s">
        <v>7795</v>
      </c>
      <c r="X2006" t="s">
        <v>7804</v>
      </c>
      <c r="Y2006" t="s">
        <v>7948</v>
      </c>
      <c r="Z2006" t="s">
        <v>7797</v>
      </c>
      <c r="AA2006" t="s">
        <v>8052</v>
      </c>
      <c r="AB2006" t="s">
        <v>8053</v>
      </c>
      <c r="AC2006" t="s">
        <v>4345</v>
      </c>
      <c r="AE2006" t="s">
        <v>3394</v>
      </c>
      <c r="AJ2006" t="s">
        <v>4484</v>
      </c>
      <c r="AK2006" t="s">
        <v>3394</v>
      </c>
      <c r="AL2006" t="s">
        <v>3394</v>
      </c>
      <c r="AM2006" t="s">
        <v>3394</v>
      </c>
      <c r="AN2006" t="s">
        <v>3394</v>
      </c>
      <c r="AO2006" t="s">
        <v>4195</v>
      </c>
      <c r="AP2006" t="s">
        <v>4195</v>
      </c>
      <c r="AQ2006" t="s">
        <v>4195</v>
      </c>
      <c r="AR2006" t="s">
        <v>4195</v>
      </c>
      <c r="AS2006" t="s">
        <v>3394</v>
      </c>
      <c r="AT2006" t="s">
        <v>3394</v>
      </c>
      <c r="AU2006" t="s">
        <v>3394</v>
      </c>
      <c r="AV2006" t="s">
        <v>3394</v>
      </c>
      <c r="AW2006" t="s">
        <v>3394</v>
      </c>
      <c r="AX2006" t="s">
        <v>3394</v>
      </c>
      <c r="AZ2006" t="s">
        <v>3394</v>
      </c>
    </row>
    <row r="2007" spans="1:52" x14ac:dyDescent="0.3">
      <c r="A2007" s="1" t="s">
        <v>1435</v>
      </c>
      <c r="B2007" t="s">
        <v>10126</v>
      </c>
      <c r="C2007" t="s">
        <v>4987</v>
      </c>
      <c r="D2007" t="s">
        <v>4988</v>
      </c>
      <c r="E2007" t="s">
        <v>1436</v>
      </c>
      <c r="F2007" t="s">
        <v>3393</v>
      </c>
      <c r="G2007" t="s">
        <v>3393</v>
      </c>
      <c r="H2007" t="s">
        <v>3393</v>
      </c>
      <c r="I2007" t="s">
        <v>12104</v>
      </c>
      <c r="J2007" t="s">
        <v>3395</v>
      </c>
      <c r="K2007" t="s">
        <v>4342</v>
      </c>
      <c r="L2007" t="s">
        <v>3396</v>
      </c>
      <c r="M2007" t="s">
        <v>11383</v>
      </c>
      <c r="N2007" t="s">
        <v>11692</v>
      </c>
      <c r="O2007" t="s">
        <v>9836</v>
      </c>
      <c r="P2007" t="s">
        <v>9862</v>
      </c>
      <c r="Q2007">
        <v>30</v>
      </c>
      <c r="R2007" t="s">
        <v>5710</v>
      </c>
      <c r="S2007" t="s">
        <v>10127</v>
      </c>
      <c r="T2007" t="s">
        <v>10128</v>
      </c>
      <c r="U2007" t="s">
        <v>8055</v>
      </c>
      <c r="V2007" t="s">
        <v>8056</v>
      </c>
      <c r="W2007" t="s">
        <v>8057</v>
      </c>
      <c r="X2007" t="s">
        <v>8058</v>
      </c>
      <c r="Y2007" t="s">
        <v>7830</v>
      </c>
      <c r="Z2007" t="s">
        <v>7812</v>
      </c>
      <c r="AA2007" t="s">
        <v>8059</v>
      </c>
      <c r="AB2007" t="s">
        <v>8060</v>
      </c>
      <c r="AC2007" t="s">
        <v>4345</v>
      </c>
      <c r="AE2007" t="s">
        <v>3394</v>
      </c>
      <c r="AJ2007" t="s">
        <v>4484</v>
      </c>
      <c r="AK2007" t="s">
        <v>3394</v>
      </c>
      <c r="AL2007" t="s">
        <v>3394</v>
      </c>
      <c r="AM2007" t="s">
        <v>3394</v>
      </c>
      <c r="AN2007" t="s">
        <v>3394</v>
      </c>
      <c r="AO2007" t="s">
        <v>4195</v>
      </c>
      <c r="AP2007" t="s">
        <v>4195</v>
      </c>
      <c r="AQ2007" t="s">
        <v>4195</v>
      </c>
      <c r="AR2007" t="s">
        <v>4195</v>
      </c>
      <c r="AS2007" t="s">
        <v>3394</v>
      </c>
      <c r="AT2007" t="s">
        <v>3394</v>
      </c>
      <c r="AU2007" t="s">
        <v>3394</v>
      </c>
      <c r="AV2007" t="s">
        <v>3394</v>
      </c>
      <c r="AW2007" t="s">
        <v>3394</v>
      </c>
      <c r="AX2007" t="s">
        <v>3394</v>
      </c>
      <c r="AZ2007" t="s">
        <v>3394</v>
      </c>
    </row>
    <row r="2008" spans="1:52" x14ac:dyDescent="0.3">
      <c r="A2008" s="1" t="s">
        <v>1437</v>
      </c>
      <c r="B2008" t="s">
        <v>1438</v>
      </c>
      <c r="C2008" t="s">
        <v>4987</v>
      </c>
      <c r="D2008" t="s">
        <v>4988</v>
      </c>
      <c r="E2008" t="s">
        <v>1439</v>
      </c>
      <c r="F2008" t="s">
        <v>3393</v>
      </c>
      <c r="G2008" t="s">
        <v>3393</v>
      </c>
      <c r="H2008" t="s">
        <v>3393</v>
      </c>
      <c r="I2008" t="s">
        <v>11694</v>
      </c>
      <c r="J2008" t="s">
        <v>3395</v>
      </c>
      <c r="K2008" t="s">
        <v>4342</v>
      </c>
      <c r="L2008" t="s">
        <v>3396</v>
      </c>
      <c r="M2008" t="s">
        <v>11383</v>
      </c>
      <c r="N2008" t="s">
        <v>11692</v>
      </c>
      <c r="O2008" t="s">
        <v>9836</v>
      </c>
      <c r="P2008" t="s">
        <v>9862</v>
      </c>
      <c r="Q2008">
        <v>30</v>
      </c>
      <c r="R2008" t="s">
        <v>5657</v>
      </c>
      <c r="S2008" t="s">
        <v>8061</v>
      </c>
      <c r="T2008" t="s">
        <v>8062</v>
      </c>
      <c r="U2008" t="s">
        <v>10803</v>
      </c>
      <c r="V2008" t="s">
        <v>8063</v>
      </c>
      <c r="W2008" t="s">
        <v>6569</v>
      </c>
      <c r="X2008" t="s">
        <v>8064</v>
      </c>
      <c r="Y2008" t="s">
        <v>7948</v>
      </c>
      <c r="Z2008" t="s">
        <v>6031</v>
      </c>
      <c r="AA2008" t="s">
        <v>8042</v>
      </c>
      <c r="AB2008" t="s">
        <v>8065</v>
      </c>
      <c r="AC2008" t="s">
        <v>4345</v>
      </c>
      <c r="AE2008" t="s">
        <v>3394</v>
      </c>
      <c r="AJ2008" t="s">
        <v>4484</v>
      </c>
      <c r="AK2008" t="s">
        <v>3394</v>
      </c>
      <c r="AL2008" t="s">
        <v>3394</v>
      </c>
      <c r="AM2008" t="s">
        <v>3394</v>
      </c>
      <c r="AN2008" t="s">
        <v>3394</v>
      </c>
      <c r="AO2008" t="s">
        <v>4195</v>
      </c>
      <c r="AP2008" t="s">
        <v>4195</v>
      </c>
      <c r="AQ2008" t="s">
        <v>4195</v>
      </c>
      <c r="AR2008" t="s">
        <v>4195</v>
      </c>
      <c r="AS2008" t="s">
        <v>3394</v>
      </c>
      <c r="AT2008" t="s">
        <v>3394</v>
      </c>
      <c r="AU2008" t="s">
        <v>3394</v>
      </c>
      <c r="AV2008" t="s">
        <v>3394</v>
      </c>
      <c r="AW2008" t="s">
        <v>3394</v>
      </c>
      <c r="AX2008" t="s">
        <v>3394</v>
      </c>
      <c r="AZ2008" t="s">
        <v>3394</v>
      </c>
    </row>
    <row r="2009" spans="1:52" x14ac:dyDescent="0.3">
      <c r="A2009" s="1" t="s">
        <v>1440</v>
      </c>
      <c r="B2009" t="s">
        <v>1441</v>
      </c>
      <c r="C2009" t="s">
        <v>4987</v>
      </c>
      <c r="D2009" t="s">
        <v>4988</v>
      </c>
      <c r="E2009" t="s">
        <v>1442</v>
      </c>
      <c r="F2009" t="s">
        <v>3393</v>
      </c>
      <c r="G2009" t="s">
        <v>3393</v>
      </c>
      <c r="H2009" t="s">
        <v>3393</v>
      </c>
      <c r="I2009" t="s">
        <v>8066</v>
      </c>
      <c r="J2009" t="s">
        <v>3395</v>
      </c>
      <c r="K2009" t="s">
        <v>3394</v>
      </c>
      <c r="L2009" t="s">
        <v>3396</v>
      </c>
      <c r="M2009" t="s">
        <v>56</v>
      </c>
      <c r="N2009" t="s">
        <v>5666</v>
      </c>
      <c r="O2009" t="s">
        <v>9820</v>
      </c>
      <c r="P2009" t="s">
        <v>9821</v>
      </c>
      <c r="Q2009">
        <v>40</v>
      </c>
      <c r="R2009" t="s">
        <v>5629</v>
      </c>
      <c r="T2009" t="s">
        <v>8067</v>
      </c>
      <c r="U2009" t="s">
        <v>8068</v>
      </c>
      <c r="V2009" t="s">
        <v>8069</v>
      </c>
      <c r="W2009" t="s">
        <v>7835</v>
      </c>
      <c r="X2009" t="s">
        <v>8070</v>
      </c>
      <c r="Y2009" t="s">
        <v>8071</v>
      </c>
      <c r="Z2009" t="s">
        <v>8072</v>
      </c>
      <c r="AA2009" t="s">
        <v>8073</v>
      </c>
      <c r="AB2009" t="s">
        <v>8074</v>
      </c>
      <c r="AC2009" t="s">
        <v>4345</v>
      </c>
      <c r="AE2009" t="s">
        <v>3394</v>
      </c>
      <c r="AJ2009" t="s">
        <v>4484</v>
      </c>
      <c r="AK2009" t="s">
        <v>3394</v>
      </c>
      <c r="AL2009" t="s">
        <v>3394</v>
      </c>
      <c r="AM2009" t="s">
        <v>3394</v>
      </c>
      <c r="AN2009" t="s">
        <v>3394</v>
      </c>
      <c r="AO2009" t="s">
        <v>4195</v>
      </c>
      <c r="AP2009" t="s">
        <v>4195</v>
      </c>
      <c r="AQ2009" t="s">
        <v>4195</v>
      </c>
      <c r="AR2009" t="s">
        <v>4195</v>
      </c>
      <c r="AS2009" t="s">
        <v>3394</v>
      </c>
      <c r="AT2009" t="s">
        <v>3394</v>
      </c>
      <c r="AU2009" t="s">
        <v>3394</v>
      </c>
      <c r="AV2009" t="s">
        <v>4195</v>
      </c>
      <c r="AW2009" t="s">
        <v>3394</v>
      </c>
      <c r="AX2009" t="s">
        <v>3394</v>
      </c>
      <c r="AZ2009" t="s">
        <v>3394</v>
      </c>
    </row>
    <row r="2010" spans="1:52" x14ac:dyDescent="0.3">
      <c r="A2010" s="1" t="s">
        <v>1443</v>
      </c>
      <c r="B2010" t="s">
        <v>9728</v>
      </c>
      <c r="C2010" t="s">
        <v>4987</v>
      </c>
      <c r="D2010" t="s">
        <v>4988</v>
      </c>
      <c r="E2010" t="s">
        <v>1444</v>
      </c>
      <c r="F2010" t="s">
        <v>3393</v>
      </c>
      <c r="G2010" t="s">
        <v>3393</v>
      </c>
      <c r="H2010" t="s">
        <v>3393</v>
      </c>
      <c r="I2010" t="s">
        <v>12105</v>
      </c>
      <c r="J2010" t="s">
        <v>3395</v>
      </c>
      <c r="K2010" t="s">
        <v>4342</v>
      </c>
      <c r="L2010" t="s">
        <v>3396</v>
      </c>
      <c r="M2010" t="s">
        <v>11383</v>
      </c>
      <c r="N2010" t="s">
        <v>11692</v>
      </c>
      <c r="O2010" t="s">
        <v>9836</v>
      </c>
      <c r="P2010" t="s">
        <v>9862</v>
      </c>
      <c r="Q2010">
        <v>30</v>
      </c>
      <c r="R2010" t="s">
        <v>5629</v>
      </c>
      <c r="T2010" t="s">
        <v>8075</v>
      </c>
      <c r="U2010" t="s">
        <v>8076</v>
      </c>
      <c r="V2010" t="s">
        <v>7285</v>
      </c>
      <c r="W2010" t="s">
        <v>6034</v>
      </c>
      <c r="X2010" t="s">
        <v>8077</v>
      </c>
      <c r="Y2010" t="s">
        <v>8071</v>
      </c>
      <c r="Z2010" t="s">
        <v>8078</v>
      </c>
      <c r="AA2010" t="s">
        <v>8079</v>
      </c>
      <c r="AB2010" t="s">
        <v>7936</v>
      </c>
      <c r="AC2010" t="s">
        <v>4345</v>
      </c>
      <c r="AE2010" t="s">
        <v>3394</v>
      </c>
      <c r="AJ2010" t="s">
        <v>4484</v>
      </c>
      <c r="AK2010" t="s">
        <v>3394</v>
      </c>
      <c r="AL2010" t="s">
        <v>3394</v>
      </c>
      <c r="AM2010" t="s">
        <v>3394</v>
      </c>
      <c r="AN2010" t="s">
        <v>3394</v>
      </c>
      <c r="AO2010" t="s">
        <v>4195</v>
      </c>
      <c r="AP2010" t="s">
        <v>4195</v>
      </c>
      <c r="AQ2010" t="s">
        <v>4195</v>
      </c>
      <c r="AR2010" t="s">
        <v>4195</v>
      </c>
      <c r="AS2010" t="s">
        <v>3394</v>
      </c>
      <c r="AT2010" t="s">
        <v>3394</v>
      </c>
      <c r="AU2010" t="s">
        <v>3394</v>
      </c>
      <c r="AV2010" t="s">
        <v>3394</v>
      </c>
      <c r="AW2010" t="s">
        <v>3394</v>
      </c>
      <c r="AX2010" t="s">
        <v>3394</v>
      </c>
      <c r="AZ2010" t="s">
        <v>3394</v>
      </c>
    </row>
    <row r="2011" spans="1:52" x14ac:dyDescent="0.3">
      <c r="A2011" s="1" t="s">
        <v>1460</v>
      </c>
      <c r="B2011" t="s">
        <v>1461</v>
      </c>
      <c r="C2011" t="s">
        <v>921</v>
      </c>
      <c r="D2011" t="s">
        <v>5746</v>
      </c>
      <c r="E2011" t="s">
        <v>1462</v>
      </c>
      <c r="F2011" t="s">
        <v>3393</v>
      </c>
      <c r="G2011" t="s">
        <v>3393</v>
      </c>
      <c r="H2011" t="s">
        <v>3393</v>
      </c>
      <c r="I2011" t="s">
        <v>12106</v>
      </c>
      <c r="J2011" t="s">
        <v>3395</v>
      </c>
      <c r="K2011" t="s">
        <v>4342</v>
      </c>
      <c r="L2011" t="s">
        <v>3396</v>
      </c>
      <c r="M2011" t="s">
        <v>11392</v>
      </c>
      <c r="N2011" t="s">
        <v>11393</v>
      </c>
      <c r="O2011" t="s">
        <v>9836</v>
      </c>
      <c r="P2011" t="s">
        <v>9862</v>
      </c>
      <c r="Q2011">
        <v>28</v>
      </c>
      <c r="R2011" t="s">
        <v>5629</v>
      </c>
      <c r="S2011" t="s">
        <v>8080</v>
      </c>
      <c r="T2011" t="s">
        <v>8081</v>
      </c>
      <c r="U2011" t="s">
        <v>8082</v>
      </c>
      <c r="V2011" t="s">
        <v>8083</v>
      </c>
      <c r="W2011" t="s">
        <v>6761</v>
      </c>
      <c r="X2011" t="s">
        <v>6035</v>
      </c>
      <c r="Y2011" t="s">
        <v>8084</v>
      </c>
      <c r="Z2011" t="s">
        <v>8085</v>
      </c>
      <c r="AA2011" t="s">
        <v>6035</v>
      </c>
      <c r="AB2011" t="s">
        <v>6744</v>
      </c>
      <c r="AC2011" t="s">
        <v>4345</v>
      </c>
      <c r="AE2011" t="s">
        <v>3394</v>
      </c>
      <c r="AJ2011" t="s">
        <v>6696</v>
      </c>
      <c r="AK2011" t="s">
        <v>3394</v>
      </c>
      <c r="AL2011" t="s">
        <v>3394</v>
      </c>
      <c r="AM2011" t="s">
        <v>3394</v>
      </c>
      <c r="AN2011" t="s">
        <v>3394</v>
      </c>
      <c r="AO2011" t="s">
        <v>4195</v>
      </c>
      <c r="AP2011" t="s">
        <v>3394</v>
      </c>
      <c r="AQ2011" t="s">
        <v>3394</v>
      </c>
      <c r="AR2011" t="s">
        <v>4195</v>
      </c>
      <c r="AS2011" t="s">
        <v>3394</v>
      </c>
      <c r="AT2011" t="s">
        <v>3394</v>
      </c>
      <c r="AU2011" t="s">
        <v>3394</v>
      </c>
      <c r="AV2011" t="s">
        <v>3394</v>
      </c>
      <c r="AW2011" t="s">
        <v>3394</v>
      </c>
      <c r="AX2011" t="s">
        <v>3394</v>
      </c>
      <c r="AZ2011" t="s">
        <v>3394</v>
      </c>
    </row>
    <row r="2012" spans="1:52" x14ac:dyDescent="0.3">
      <c r="A2012" s="1" t="s">
        <v>1463</v>
      </c>
      <c r="B2012" t="s">
        <v>1464</v>
      </c>
      <c r="C2012" t="s">
        <v>921</v>
      </c>
      <c r="D2012" t="s">
        <v>5746</v>
      </c>
      <c r="E2012" t="s">
        <v>1465</v>
      </c>
      <c r="F2012" t="s">
        <v>3393</v>
      </c>
      <c r="G2012" t="s">
        <v>3393</v>
      </c>
      <c r="H2012" t="s">
        <v>3393</v>
      </c>
      <c r="I2012" t="s">
        <v>11695</v>
      </c>
      <c r="J2012" t="s">
        <v>3395</v>
      </c>
      <c r="K2012" t="s">
        <v>4342</v>
      </c>
      <c r="L2012" t="s">
        <v>3396</v>
      </c>
      <c r="M2012" t="s">
        <v>11392</v>
      </c>
      <c r="N2012" t="s">
        <v>11393</v>
      </c>
      <c r="O2012" t="s">
        <v>9836</v>
      </c>
      <c r="P2012" t="s">
        <v>9821</v>
      </c>
      <c r="Q2012">
        <v>28</v>
      </c>
      <c r="R2012" t="s">
        <v>5633</v>
      </c>
      <c r="S2012" t="s">
        <v>8086</v>
      </c>
      <c r="T2012" t="s">
        <v>8087</v>
      </c>
      <c r="U2012" t="s">
        <v>8088</v>
      </c>
      <c r="V2012" t="s">
        <v>8089</v>
      </c>
      <c r="W2012" t="s">
        <v>6630</v>
      </c>
      <c r="X2012" t="s">
        <v>6035</v>
      </c>
      <c r="Y2012" t="s">
        <v>8090</v>
      </c>
      <c r="Z2012" t="s">
        <v>8091</v>
      </c>
      <c r="AA2012" t="s">
        <v>6035</v>
      </c>
      <c r="AB2012" t="s">
        <v>8092</v>
      </c>
      <c r="AC2012" t="s">
        <v>4345</v>
      </c>
      <c r="AE2012" t="s">
        <v>3394</v>
      </c>
      <c r="AJ2012" t="s">
        <v>6696</v>
      </c>
      <c r="AK2012" t="s">
        <v>4195</v>
      </c>
      <c r="AL2012" t="s">
        <v>3394</v>
      </c>
      <c r="AM2012" t="s">
        <v>3394</v>
      </c>
      <c r="AN2012" t="s">
        <v>3394</v>
      </c>
      <c r="AO2012" t="s">
        <v>4195</v>
      </c>
      <c r="AP2012" t="s">
        <v>3394</v>
      </c>
      <c r="AQ2012" t="s">
        <v>3394</v>
      </c>
      <c r="AR2012" t="s">
        <v>4195</v>
      </c>
      <c r="AS2012" t="s">
        <v>3394</v>
      </c>
      <c r="AT2012" t="s">
        <v>3394</v>
      </c>
      <c r="AU2012" t="s">
        <v>3394</v>
      </c>
      <c r="AV2012" t="s">
        <v>3394</v>
      </c>
      <c r="AW2012" t="s">
        <v>3394</v>
      </c>
      <c r="AX2012" t="s">
        <v>3394</v>
      </c>
      <c r="AZ2012" t="s">
        <v>3394</v>
      </c>
    </row>
    <row r="2013" spans="1:52" x14ac:dyDescent="0.3">
      <c r="A2013" s="1" t="s">
        <v>1466</v>
      </c>
      <c r="B2013" t="s">
        <v>1467</v>
      </c>
      <c r="C2013" t="s">
        <v>921</v>
      </c>
      <c r="D2013" t="s">
        <v>5746</v>
      </c>
      <c r="E2013" t="s">
        <v>1468</v>
      </c>
      <c r="F2013" t="s">
        <v>3393</v>
      </c>
      <c r="G2013" t="s">
        <v>3393</v>
      </c>
      <c r="H2013" t="s">
        <v>3393</v>
      </c>
      <c r="I2013" t="s">
        <v>12107</v>
      </c>
      <c r="J2013" t="s">
        <v>3395</v>
      </c>
      <c r="K2013" t="s">
        <v>4342</v>
      </c>
      <c r="L2013" t="s">
        <v>3396</v>
      </c>
      <c r="M2013" t="s">
        <v>11392</v>
      </c>
      <c r="N2013" t="s">
        <v>11393</v>
      </c>
      <c r="O2013" t="s">
        <v>9836</v>
      </c>
      <c r="P2013" t="s">
        <v>9862</v>
      </c>
      <c r="Q2013">
        <v>28</v>
      </c>
      <c r="R2013" t="s">
        <v>5633</v>
      </c>
      <c r="S2013" t="s">
        <v>8093</v>
      </c>
      <c r="T2013" t="s">
        <v>8094</v>
      </c>
      <c r="U2013" t="s">
        <v>8095</v>
      </c>
      <c r="V2013" t="s">
        <v>8096</v>
      </c>
      <c r="W2013" t="s">
        <v>6630</v>
      </c>
      <c r="X2013" t="s">
        <v>6035</v>
      </c>
      <c r="Y2013" t="s">
        <v>8097</v>
      </c>
      <c r="Z2013" t="s">
        <v>8098</v>
      </c>
      <c r="AA2013" t="s">
        <v>6035</v>
      </c>
      <c r="AB2013" t="s">
        <v>6744</v>
      </c>
      <c r="AC2013" t="s">
        <v>4345</v>
      </c>
      <c r="AE2013" t="s">
        <v>3394</v>
      </c>
      <c r="AJ2013" t="s">
        <v>6696</v>
      </c>
      <c r="AK2013" t="s">
        <v>4195</v>
      </c>
      <c r="AL2013" t="s">
        <v>3394</v>
      </c>
      <c r="AM2013" t="s">
        <v>3394</v>
      </c>
      <c r="AN2013" t="s">
        <v>3394</v>
      </c>
      <c r="AO2013" t="s">
        <v>4195</v>
      </c>
      <c r="AP2013" t="s">
        <v>3394</v>
      </c>
      <c r="AQ2013" t="s">
        <v>3394</v>
      </c>
      <c r="AR2013" t="s">
        <v>4195</v>
      </c>
      <c r="AS2013" t="s">
        <v>3394</v>
      </c>
      <c r="AT2013" t="s">
        <v>3394</v>
      </c>
      <c r="AU2013" t="s">
        <v>3394</v>
      </c>
      <c r="AV2013" t="s">
        <v>3394</v>
      </c>
      <c r="AW2013" t="s">
        <v>3394</v>
      </c>
      <c r="AX2013" t="s">
        <v>3394</v>
      </c>
      <c r="AZ2013" t="s">
        <v>3394</v>
      </c>
    </row>
    <row r="2014" spans="1:52" x14ac:dyDescent="0.3">
      <c r="A2014" s="1" t="s">
        <v>1469</v>
      </c>
      <c r="B2014" t="s">
        <v>1470</v>
      </c>
      <c r="C2014" t="s">
        <v>660</v>
      </c>
      <c r="D2014" t="s">
        <v>4833</v>
      </c>
      <c r="E2014" t="s">
        <v>1471</v>
      </c>
      <c r="F2014" t="s">
        <v>3393</v>
      </c>
      <c r="G2014" t="s">
        <v>3393</v>
      </c>
      <c r="H2014" t="s">
        <v>3393</v>
      </c>
      <c r="I2014" t="s">
        <v>8099</v>
      </c>
      <c r="J2014" t="s">
        <v>3395</v>
      </c>
      <c r="K2014" t="s">
        <v>3394</v>
      </c>
      <c r="L2014" t="s">
        <v>3396</v>
      </c>
      <c r="M2014" t="s">
        <v>4829</v>
      </c>
      <c r="N2014" t="s">
        <v>4833</v>
      </c>
      <c r="O2014" t="s">
        <v>9820</v>
      </c>
      <c r="P2014" t="s">
        <v>9821</v>
      </c>
      <c r="Q2014">
        <v>16</v>
      </c>
      <c r="R2014" t="s">
        <v>5716</v>
      </c>
      <c r="S2014" t="s">
        <v>8100</v>
      </c>
      <c r="T2014" t="s">
        <v>8101</v>
      </c>
      <c r="U2014" t="s">
        <v>8102</v>
      </c>
      <c r="V2014" t="s">
        <v>6174</v>
      </c>
      <c r="W2014" t="s">
        <v>6033</v>
      </c>
      <c r="X2014" t="s">
        <v>7652</v>
      </c>
      <c r="Y2014" t="s">
        <v>8103</v>
      </c>
      <c r="Z2014" t="s">
        <v>8104</v>
      </c>
      <c r="AA2014" t="s">
        <v>6728</v>
      </c>
      <c r="AB2014" t="s">
        <v>8105</v>
      </c>
      <c r="AC2014" t="s">
        <v>4345</v>
      </c>
      <c r="AE2014" t="s">
        <v>3394</v>
      </c>
      <c r="AJ2014" t="s">
        <v>5745</v>
      </c>
      <c r="AK2014" t="s">
        <v>4195</v>
      </c>
      <c r="AL2014" t="s">
        <v>3394</v>
      </c>
      <c r="AM2014" t="s">
        <v>3394</v>
      </c>
      <c r="AN2014" t="s">
        <v>3394</v>
      </c>
      <c r="AO2014" t="s">
        <v>3394</v>
      </c>
      <c r="AP2014" t="s">
        <v>3394</v>
      </c>
      <c r="AQ2014" t="s">
        <v>3394</v>
      </c>
      <c r="AR2014" t="s">
        <v>4195</v>
      </c>
      <c r="AS2014" t="s">
        <v>3394</v>
      </c>
      <c r="AT2014" t="s">
        <v>3394</v>
      </c>
      <c r="AU2014" t="s">
        <v>4195</v>
      </c>
      <c r="AV2014" t="s">
        <v>3394</v>
      </c>
      <c r="AW2014" t="s">
        <v>3394</v>
      </c>
      <c r="AX2014" t="s">
        <v>3394</v>
      </c>
      <c r="AZ2014" t="s">
        <v>3394</v>
      </c>
    </row>
    <row r="2015" spans="1:52" x14ac:dyDescent="0.3">
      <c r="A2015" s="1" t="s">
        <v>1472</v>
      </c>
      <c r="B2015" t="s">
        <v>1473</v>
      </c>
      <c r="C2015" t="s">
        <v>660</v>
      </c>
      <c r="D2015" t="s">
        <v>4833</v>
      </c>
      <c r="E2015" t="s">
        <v>1474</v>
      </c>
      <c r="F2015" t="s">
        <v>3393</v>
      </c>
      <c r="G2015" t="s">
        <v>3393</v>
      </c>
      <c r="H2015" t="s">
        <v>3393</v>
      </c>
      <c r="I2015" t="s">
        <v>8106</v>
      </c>
      <c r="J2015" t="s">
        <v>3395</v>
      </c>
      <c r="K2015" t="s">
        <v>4195</v>
      </c>
      <c r="L2015" t="s">
        <v>3396</v>
      </c>
      <c r="M2015" t="s">
        <v>4829</v>
      </c>
      <c r="N2015" t="s">
        <v>4833</v>
      </c>
      <c r="O2015" t="s">
        <v>9820</v>
      </c>
      <c r="P2015" t="s">
        <v>9821</v>
      </c>
      <c r="Q2015">
        <v>16</v>
      </c>
      <c r="R2015" t="s">
        <v>5716</v>
      </c>
      <c r="S2015" t="s">
        <v>8100</v>
      </c>
      <c r="T2015" t="s">
        <v>8101</v>
      </c>
      <c r="U2015" t="s">
        <v>8107</v>
      </c>
      <c r="V2015" t="s">
        <v>8108</v>
      </c>
      <c r="W2015" t="s">
        <v>8109</v>
      </c>
      <c r="X2015" t="s">
        <v>7652</v>
      </c>
      <c r="Y2015" t="s">
        <v>6023</v>
      </c>
      <c r="Z2015" t="s">
        <v>7987</v>
      </c>
      <c r="AA2015" t="s">
        <v>6053</v>
      </c>
      <c r="AB2015" t="s">
        <v>8105</v>
      </c>
      <c r="AC2015" t="s">
        <v>4345</v>
      </c>
      <c r="AE2015" t="s">
        <v>3394</v>
      </c>
      <c r="AJ2015" t="s">
        <v>5745</v>
      </c>
      <c r="AK2015" t="s">
        <v>4195</v>
      </c>
      <c r="AL2015" t="s">
        <v>3394</v>
      </c>
      <c r="AM2015" t="s">
        <v>3394</v>
      </c>
      <c r="AN2015" t="s">
        <v>3394</v>
      </c>
      <c r="AO2015" t="s">
        <v>3394</v>
      </c>
      <c r="AP2015" t="s">
        <v>3394</v>
      </c>
      <c r="AQ2015" t="s">
        <v>3394</v>
      </c>
      <c r="AR2015" t="s">
        <v>4195</v>
      </c>
      <c r="AS2015" t="s">
        <v>3394</v>
      </c>
      <c r="AT2015" t="s">
        <v>3394</v>
      </c>
      <c r="AU2015" t="s">
        <v>4195</v>
      </c>
      <c r="AV2015" t="s">
        <v>3394</v>
      </c>
      <c r="AW2015" t="s">
        <v>3394</v>
      </c>
      <c r="AX2015" t="s">
        <v>3394</v>
      </c>
      <c r="AZ2015" t="s">
        <v>3394</v>
      </c>
    </row>
    <row r="2016" spans="1:52" x14ac:dyDescent="0.3">
      <c r="A2016" s="1" t="s">
        <v>1475</v>
      </c>
      <c r="B2016" t="s">
        <v>1476</v>
      </c>
      <c r="C2016" t="s">
        <v>660</v>
      </c>
      <c r="D2016" t="s">
        <v>4833</v>
      </c>
      <c r="E2016" t="s">
        <v>1477</v>
      </c>
      <c r="F2016" t="s">
        <v>3393</v>
      </c>
      <c r="G2016" t="s">
        <v>3393</v>
      </c>
      <c r="H2016" t="s">
        <v>3393</v>
      </c>
      <c r="I2016" t="s">
        <v>8110</v>
      </c>
      <c r="J2016" t="s">
        <v>3395</v>
      </c>
      <c r="K2016" t="s">
        <v>4195</v>
      </c>
      <c r="L2016" t="s">
        <v>3396</v>
      </c>
      <c r="M2016" t="s">
        <v>4829</v>
      </c>
      <c r="N2016" t="s">
        <v>4833</v>
      </c>
      <c r="O2016" t="s">
        <v>9820</v>
      </c>
      <c r="P2016" t="s">
        <v>9821</v>
      </c>
      <c r="Q2016">
        <v>16</v>
      </c>
      <c r="R2016" t="s">
        <v>5716</v>
      </c>
      <c r="S2016" t="s">
        <v>8111</v>
      </c>
      <c r="T2016" t="s">
        <v>8112</v>
      </c>
      <c r="U2016" t="s">
        <v>8113</v>
      </c>
      <c r="V2016" t="s">
        <v>6330</v>
      </c>
      <c r="W2016" t="s">
        <v>7654</v>
      </c>
      <c r="X2016" t="s">
        <v>8042</v>
      </c>
      <c r="Y2016" t="s">
        <v>7812</v>
      </c>
      <c r="Z2016" t="s">
        <v>7949</v>
      </c>
      <c r="AA2016" t="s">
        <v>7796</v>
      </c>
      <c r="AB2016" t="s">
        <v>8114</v>
      </c>
      <c r="AC2016" t="s">
        <v>4345</v>
      </c>
      <c r="AE2016" t="s">
        <v>3394</v>
      </c>
      <c r="AJ2016" t="s">
        <v>5745</v>
      </c>
      <c r="AK2016" t="s">
        <v>4195</v>
      </c>
      <c r="AL2016" t="s">
        <v>3394</v>
      </c>
      <c r="AM2016" t="s">
        <v>3394</v>
      </c>
      <c r="AN2016" t="s">
        <v>3394</v>
      </c>
      <c r="AO2016" t="s">
        <v>3394</v>
      </c>
      <c r="AP2016" t="s">
        <v>4195</v>
      </c>
      <c r="AQ2016" t="s">
        <v>4195</v>
      </c>
      <c r="AR2016" t="s">
        <v>4195</v>
      </c>
      <c r="AS2016" t="s">
        <v>3394</v>
      </c>
      <c r="AT2016" t="s">
        <v>3394</v>
      </c>
      <c r="AU2016" t="s">
        <v>3394</v>
      </c>
      <c r="AV2016" t="s">
        <v>4195</v>
      </c>
      <c r="AW2016" t="s">
        <v>3394</v>
      </c>
      <c r="AX2016" t="s">
        <v>3394</v>
      </c>
      <c r="AZ2016" t="s">
        <v>3394</v>
      </c>
    </row>
    <row r="2017" spans="1:52" x14ac:dyDescent="0.3">
      <c r="A2017" s="1" t="s">
        <v>1478</v>
      </c>
      <c r="B2017" t="s">
        <v>1479</v>
      </c>
      <c r="C2017" t="s">
        <v>660</v>
      </c>
      <c r="D2017" t="s">
        <v>4833</v>
      </c>
      <c r="E2017" t="s">
        <v>1480</v>
      </c>
      <c r="F2017" t="s">
        <v>3393</v>
      </c>
      <c r="G2017" t="s">
        <v>3393</v>
      </c>
      <c r="H2017" t="s">
        <v>3393</v>
      </c>
      <c r="I2017" t="s">
        <v>8115</v>
      </c>
      <c r="J2017" t="s">
        <v>3395</v>
      </c>
      <c r="K2017" t="s">
        <v>3394</v>
      </c>
      <c r="L2017" t="s">
        <v>3396</v>
      </c>
      <c r="M2017" t="s">
        <v>4829</v>
      </c>
      <c r="N2017" t="s">
        <v>4833</v>
      </c>
      <c r="O2017" t="s">
        <v>9820</v>
      </c>
      <c r="P2017" t="s">
        <v>9821</v>
      </c>
      <c r="Q2017">
        <v>16</v>
      </c>
      <c r="R2017" t="s">
        <v>3397</v>
      </c>
      <c r="S2017" t="s">
        <v>8116</v>
      </c>
      <c r="T2017" t="s">
        <v>8117</v>
      </c>
      <c r="U2017" t="s">
        <v>8118</v>
      </c>
      <c r="V2017" t="s">
        <v>8119</v>
      </c>
      <c r="W2017" t="s">
        <v>7660</v>
      </c>
      <c r="X2017" t="s">
        <v>6024</v>
      </c>
      <c r="Y2017" t="s">
        <v>6032</v>
      </c>
      <c r="Z2017" t="s">
        <v>6031</v>
      </c>
      <c r="AA2017" t="s">
        <v>8120</v>
      </c>
      <c r="AB2017" t="s">
        <v>8105</v>
      </c>
      <c r="AC2017" t="s">
        <v>4345</v>
      </c>
      <c r="AE2017" t="s">
        <v>3394</v>
      </c>
      <c r="AJ2017" t="s">
        <v>5745</v>
      </c>
      <c r="AK2017" t="s">
        <v>4195</v>
      </c>
      <c r="AL2017" t="s">
        <v>3394</v>
      </c>
      <c r="AM2017" t="s">
        <v>3394</v>
      </c>
      <c r="AN2017" t="s">
        <v>3394</v>
      </c>
      <c r="AO2017" t="s">
        <v>3394</v>
      </c>
      <c r="AP2017" t="s">
        <v>4195</v>
      </c>
      <c r="AQ2017" t="s">
        <v>4195</v>
      </c>
      <c r="AR2017" t="s">
        <v>3394</v>
      </c>
      <c r="AS2017" t="s">
        <v>3394</v>
      </c>
      <c r="AT2017" t="s">
        <v>3394</v>
      </c>
      <c r="AU2017" t="s">
        <v>3394</v>
      </c>
      <c r="AV2017" t="s">
        <v>3394</v>
      </c>
      <c r="AW2017" t="s">
        <v>3394</v>
      </c>
      <c r="AX2017" t="s">
        <v>3394</v>
      </c>
      <c r="AZ2017" t="s">
        <v>3394</v>
      </c>
    </row>
    <row r="2018" spans="1:52" x14ac:dyDescent="0.3">
      <c r="A2018" s="1" t="s">
        <v>1481</v>
      </c>
      <c r="B2018" t="s">
        <v>1482</v>
      </c>
      <c r="C2018" t="s">
        <v>660</v>
      </c>
      <c r="D2018" t="s">
        <v>4833</v>
      </c>
      <c r="E2018" t="s">
        <v>1483</v>
      </c>
      <c r="F2018" t="s">
        <v>3393</v>
      </c>
      <c r="G2018" t="s">
        <v>3393</v>
      </c>
      <c r="H2018" t="s">
        <v>3393</v>
      </c>
      <c r="I2018" t="s">
        <v>8121</v>
      </c>
      <c r="J2018" t="s">
        <v>3395</v>
      </c>
      <c r="K2018" t="s">
        <v>4195</v>
      </c>
      <c r="L2018" t="s">
        <v>3396</v>
      </c>
      <c r="M2018" t="s">
        <v>4829</v>
      </c>
      <c r="N2018" t="s">
        <v>4833</v>
      </c>
      <c r="O2018" t="s">
        <v>9820</v>
      </c>
      <c r="P2018" t="s">
        <v>9821</v>
      </c>
      <c r="Q2018">
        <v>16</v>
      </c>
      <c r="R2018" t="s">
        <v>5716</v>
      </c>
      <c r="S2018" t="s">
        <v>8122</v>
      </c>
      <c r="T2018" t="s">
        <v>8123</v>
      </c>
      <c r="U2018" t="s">
        <v>8124</v>
      </c>
      <c r="V2018" t="s">
        <v>8125</v>
      </c>
      <c r="W2018" t="s">
        <v>7812</v>
      </c>
      <c r="X2018" t="s">
        <v>7804</v>
      </c>
      <c r="Y2018" t="s">
        <v>7948</v>
      </c>
      <c r="Z2018" t="s">
        <v>7815</v>
      </c>
      <c r="AA2018" t="s">
        <v>6782</v>
      </c>
      <c r="AB2018" t="s">
        <v>8126</v>
      </c>
      <c r="AC2018" t="s">
        <v>4345</v>
      </c>
      <c r="AE2018" t="s">
        <v>3394</v>
      </c>
      <c r="AJ2018" t="s">
        <v>5745</v>
      </c>
      <c r="AK2018" t="s">
        <v>4195</v>
      </c>
      <c r="AL2018" t="s">
        <v>3394</v>
      </c>
      <c r="AM2018" t="s">
        <v>3394</v>
      </c>
      <c r="AN2018" t="s">
        <v>3394</v>
      </c>
      <c r="AO2018" t="s">
        <v>3394</v>
      </c>
      <c r="AP2018" t="s">
        <v>4195</v>
      </c>
      <c r="AQ2018" t="s">
        <v>3394</v>
      </c>
      <c r="AR2018" t="s">
        <v>3394</v>
      </c>
      <c r="AS2018" t="s">
        <v>3394</v>
      </c>
      <c r="AT2018" t="s">
        <v>3394</v>
      </c>
      <c r="AU2018" t="s">
        <v>3394</v>
      </c>
      <c r="AV2018" t="s">
        <v>4195</v>
      </c>
      <c r="AW2018" t="s">
        <v>3394</v>
      </c>
      <c r="AX2018" t="s">
        <v>3394</v>
      </c>
      <c r="AZ2018" t="s">
        <v>3394</v>
      </c>
    </row>
    <row r="2019" spans="1:52" x14ac:dyDescent="0.3">
      <c r="A2019" s="1" t="s">
        <v>1487</v>
      </c>
      <c r="B2019" t="s">
        <v>1488</v>
      </c>
      <c r="C2019" t="s">
        <v>660</v>
      </c>
      <c r="D2019" t="s">
        <v>4833</v>
      </c>
      <c r="E2019" t="s">
        <v>1489</v>
      </c>
      <c r="F2019" t="s">
        <v>3393</v>
      </c>
      <c r="G2019" t="s">
        <v>3393</v>
      </c>
      <c r="H2019" t="s">
        <v>3393</v>
      </c>
      <c r="I2019" t="s">
        <v>8127</v>
      </c>
      <c r="J2019" t="s">
        <v>3395</v>
      </c>
      <c r="K2019" t="s">
        <v>4195</v>
      </c>
      <c r="L2019" t="s">
        <v>3396</v>
      </c>
      <c r="M2019" t="s">
        <v>4829</v>
      </c>
      <c r="N2019" t="s">
        <v>4833</v>
      </c>
      <c r="O2019" t="s">
        <v>9820</v>
      </c>
      <c r="P2019" t="s">
        <v>9821</v>
      </c>
      <c r="Q2019">
        <v>16</v>
      </c>
      <c r="R2019" t="s">
        <v>5716</v>
      </c>
      <c r="S2019" t="s">
        <v>8128</v>
      </c>
      <c r="T2019" t="s">
        <v>8129</v>
      </c>
      <c r="U2019" t="s">
        <v>8130</v>
      </c>
      <c r="V2019" t="s">
        <v>8131</v>
      </c>
      <c r="W2019" t="s">
        <v>8109</v>
      </c>
      <c r="X2019" t="s">
        <v>6024</v>
      </c>
      <c r="Y2019" t="s">
        <v>6023</v>
      </c>
      <c r="Z2019" t="s">
        <v>8104</v>
      </c>
      <c r="AA2019" t="s">
        <v>7958</v>
      </c>
      <c r="AB2019" t="s">
        <v>8105</v>
      </c>
      <c r="AC2019" t="s">
        <v>4345</v>
      </c>
      <c r="AE2019" t="s">
        <v>3394</v>
      </c>
      <c r="AJ2019" t="s">
        <v>5745</v>
      </c>
      <c r="AK2019" t="s">
        <v>4195</v>
      </c>
      <c r="AL2019" t="s">
        <v>3394</v>
      </c>
      <c r="AM2019" t="s">
        <v>3394</v>
      </c>
      <c r="AN2019" t="s">
        <v>3394</v>
      </c>
      <c r="AO2019" t="s">
        <v>3394</v>
      </c>
      <c r="AP2019" t="s">
        <v>3394</v>
      </c>
      <c r="AQ2019" t="s">
        <v>3394</v>
      </c>
      <c r="AR2019" t="s">
        <v>4195</v>
      </c>
      <c r="AS2019" t="s">
        <v>3394</v>
      </c>
      <c r="AT2019" t="s">
        <v>3394</v>
      </c>
      <c r="AU2019" t="s">
        <v>4195</v>
      </c>
      <c r="AV2019" t="s">
        <v>4195</v>
      </c>
      <c r="AW2019" t="s">
        <v>3394</v>
      </c>
      <c r="AX2019" t="s">
        <v>3394</v>
      </c>
      <c r="AZ2019" t="s">
        <v>3394</v>
      </c>
    </row>
    <row r="2020" spans="1:52" x14ac:dyDescent="0.3">
      <c r="A2020" s="1" t="s">
        <v>1496</v>
      </c>
      <c r="B2020" t="s">
        <v>1497</v>
      </c>
      <c r="C2020" t="s">
        <v>298</v>
      </c>
      <c r="D2020" t="s">
        <v>6246</v>
      </c>
      <c r="E2020" t="s">
        <v>1498</v>
      </c>
      <c r="F2020" t="s">
        <v>3394</v>
      </c>
      <c r="G2020" t="s">
        <v>3393</v>
      </c>
      <c r="H2020" t="s">
        <v>3393</v>
      </c>
      <c r="I2020" t="s">
        <v>12108</v>
      </c>
      <c r="J2020" t="s">
        <v>3395</v>
      </c>
      <c r="K2020" t="s">
        <v>4342</v>
      </c>
      <c r="L2020" t="s">
        <v>3396</v>
      </c>
      <c r="M2020" t="s">
        <v>11383</v>
      </c>
      <c r="N2020" t="s">
        <v>11420</v>
      </c>
      <c r="O2020" t="s">
        <v>9836</v>
      </c>
      <c r="P2020" t="s">
        <v>9837</v>
      </c>
      <c r="Q2020">
        <v>20</v>
      </c>
      <c r="R2020" t="s">
        <v>6580</v>
      </c>
      <c r="S2020" t="s">
        <v>8132</v>
      </c>
      <c r="T2020" t="s">
        <v>8133</v>
      </c>
      <c r="U2020" t="s">
        <v>7107</v>
      </c>
      <c r="V2020" t="s">
        <v>6370</v>
      </c>
      <c r="W2020" t="s">
        <v>8134</v>
      </c>
      <c r="X2020" t="s">
        <v>8135</v>
      </c>
      <c r="Y2020" t="s">
        <v>8136</v>
      </c>
      <c r="Z2020" t="s">
        <v>8137</v>
      </c>
      <c r="AA2020" t="s">
        <v>6789</v>
      </c>
      <c r="AB2020" t="s">
        <v>5951</v>
      </c>
      <c r="AC2020" t="s">
        <v>4345</v>
      </c>
      <c r="AE2020" t="s">
        <v>3394</v>
      </c>
      <c r="AJ2020" t="s">
        <v>4484</v>
      </c>
      <c r="AK2020" t="s">
        <v>3394</v>
      </c>
      <c r="AL2020" t="s">
        <v>3394</v>
      </c>
      <c r="AM2020" t="s">
        <v>3394</v>
      </c>
      <c r="AN2020" t="s">
        <v>3394</v>
      </c>
      <c r="AO2020" t="s">
        <v>3394</v>
      </c>
      <c r="AP2020" t="s">
        <v>3394</v>
      </c>
      <c r="AQ2020" t="s">
        <v>3394</v>
      </c>
      <c r="AR2020" t="s">
        <v>4195</v>
      </c>
      <c r="AS2020" t="s">
        <v>3394</v>
      </c>
      <c r="AT2020" t="s">
        <v>3394</v>
      </c>
      <c r="AU2020" t="s">
        <v>3394</v>
      </c>
      <c r="AV2020" t="s">
        <v>3394</v>
      </c>
      <c r="AW2020" t="s">
        <v>3394</v>
      </c>
      <c r="AX2020" t="s">
        <v>3394</v>
      </c>
      <c r="AZ2020" t="s">
        <v>3394</v>
      </c>
    </row>
    <row r="2021" spans="1:52" x14ac:dyDescent="0.3">
      <c r="A2021" s="1" t="s">
        <v>1499</v>
      </c>
      <c r="B2021" t="s">
        <v>1500</v>
      </c>
      <c r="C2021" t="s">
        <v>298</v>
      </c>
      <c r="D2021" t="s">
        <v>6246</v>
      </c>
      <c r="E2021" t="s">
        <v>1501</v>
      </c>
      <c r="F2021" t="s">
        <v>3394</v>
      </c>
      <c r="G2021" t="s">
        <v>3393</v>
      </c>
      <c r="H2021" t="s">
        <v>3393</v>
      </c>
      <c r="I2021" t="s">
        <v>11696</v>
      </c>
      <c r="J2021" t="s">
        <v>3395</v>
      </c>
      <c r="K2021" t="s">
        <v>4342</v>
      </c>
      <c r="L2021" t="s">
        <v>3396</v>
      </c>
      <c r="M2021" t="s">
        <v>11383</v>
      </c>
      <c r="N2021" t="s">
        <v>11420</v>
      </c>
      <c r="O2021" t="s">
        <v>9836</v>
      </c>
      <c r="P2021" t="s">
        <v>9837</v>
      </c>
      <c r="Q2021">
        <v>20</v>
      </c>
      <c r="R2021" t="s">
        <v>6617</v>
      </c>
      <c r="S2021" t="s">
        <v>8138</v>
      </c>
      <c r="T2021" t="s">
        <v>8139</v>
      </c>
      <c r="U2021" t="s">
        <v>6619</v>
      </c>
      <c r="V2021" t="s">
        <v>6532</v>
      </c>
      <c r="W2021" t="s">
        <v>6112</v>
      </c>
      <c r="X2021" t="s">
        <v>5956</v>
      </c>
      <c r="Y2021" t="s">
        <v>6620</v>
      </c>
      <c r="Z2021" t="s">
        <v>6621</v>
      </c>
      <c r="AA2021" t="s">
        <v>6622</v>
      </c>
      <c r="AB2021" t="s">
        <v>5951</v>
      </c>
      <c r="AC2021" t="s">
        <v>4345</v>
      </c>
      <c r="AE2021" t="s">
        <v>3394</v>
      </c>
      <c r="AJ2021" t="s">
        <v>4484</v>
      </c>
      <c r="AK2021" t="s">
        <v>3394</v>
      </c>
      <c r="AL2021" t="s">
        <v>3394</v>
      </c>
      <c r="AM2021" t="s">
        <v>3394</v>
      </c>
      <c r="AN2021" t="s">
        <v>3394</v>
      </c>
      <c r="AO2021" t="s">
        <v>3394</v>
      </c>
      <c r="AP2021" t="s">
        <v>3394</v>
      </c>
      <c r="AQ2021" t="s">
        <v>3394</v>
      </c>
      <c r="AR2021" t="s">
        <v>3394</v>
      </c>
      <c r="AS2021" t="s">
        <v>3394</v>
      </c>
      <c r="AT2021" t="s">
        <v>3394</v>
      </c>
      <c r="AU2021" t="s">
        <v>4195</v>
      </c>
      <c r="AV2021" t="s">
        <v>3394</v>
      </c>
      <c r="AW2021" t="s">
        <v>3394</v>
      </c>
      <c r="AX2021" t="s">
        <v>3394</v>
      </c>
      <c r="AZ2021" t="s">
        <v>3394</v>
      </c>
    </row>
    <row r="2022" spans="1:52" x14ac:dyDescent="0.3">
      <c r="A2022" s="1" t="s">
        <v>1505</v>
      </c>
      <c r="B2022" t="s">
        <v>1506</v>
      </c>
      <c r="C2022" t="s">
        <v>1212</v>
      </c>
      <c r="D2022" t="s">
        <v>7960</v>
      </c>
      <c r="E2022" t="s">
        <v>1507</v>
      </c>
      <c r="F2022" t="s">
        <v>3393</v>
      </c>
      <c r="G2022" t="s">
        <v>3393</v>
      </c>
      <c r="H2022" t="s">
        <v>3393</v>
      </c>
      <c r="I2022" t="s">
        <v>8140</v>
      </c>
      <c r="J2022" t="s">
        <v>3395</v>
      </c>
      <c r="K2022" t="s">
        <v>4195</v>
      </c>
      <c r="L2022" t="s">
        <v>3396</v>
      </c>
      <c r="M2022" t="s">
        <v>4307</v>
      </c>
      <c r="N2022" t="s">
        <v>7960</v>
      </c>
      <c r="O2022" t="s">
        <v>9820</v>
      </c>
      <c r="P2022" t="s">
        <v>9821</v>
      </c>
      <c r="Q2022">
        <v>44</v>
      </c>
      <c r="R2022" t="s">
        <v>5682</v>
      </c>
      <c r="S2022" t="s">
        <v>8141</v>
      </c>
      <c r="T2022" t="s">
        <v>8142</v>
      </c>
      <c r="U2022" t="s">
        <v>8143</v>
      </c>
      <c r="V2022" t="s">
        <v>8144</v>
      </c>
      <c r="W2022" t="s">
        <v>8145</v>
      </c>
      <c r="X2022" t="s">
        <v>8146</v>
      </c>
      <c r="Y2022" t="s">
        <v>8147</v>
      </c>
      <c r="Z2022" t="s">
        <v>8148</v>
      </c>
      <c r="AA2022" t="s">
        <v>7212</v>
      </c>
      <c r="AB2022" t="s">
        <v>8105</v>
      </c>
      <c r="AC2022" t="s">
        <v>4345</v>
      </c>
      <c r="AE2022" t="s">
        <v>3394</v>
      </c>
      <c r="AJ2022" t="s">
        <v>4828</v>
      </c>
      <c r="AK2022" t="s">
        <v>4195</v>
      </c>
      <c r="AL2022" t="s">
        <v>3394</v>
      </c>
      <c r="AM2022" t="s">
        <v>3394</v>
      </c>
      <c r="AN2022" t="s">
        <v>3394</v>
      </c>
      <c r="AO2022" t="s">
        <v>3394</v>
      </c>
      <c r="AP2022" t="s">
        <v>4195</v>
      </c>
      <c r="AQ2022" t="s">
        <v>4195</v>
      </c>
      <c r="AR2022" t="s">
        <v>4195</v>
      </c>
      <c r="AS2022" t="s">
        <v>3394</v>
      </c>
      <c r="AT2022" t="s">
        <v>3394</v>
      </c>
      <c r="AU2022" t="s">
        <v>4195</v>
      </c>
      <c r="AV2022" t="s">
        <v>3394</v>
      </c>
      <c r="AW2022" t="s">
        <v>3394</v>
      </c>
      <c r="AX2022" t="s">
        <v>3394</v>
      </c>
      <c r="AZ2022" t="s">
        <v>3394</v>
      </c>
    </row>
    <row r="2023" spans="1:52" x14ac:dyDescent="0.3">
      <c r="A2023" s="1" t="s">
        <v>1508</v>
      </c>
      <c r="B2023" t="s">
        <v>1509</v>
      </c>
      <c r="C2023" t="s">
        <v>208</v>
      </c>
      <c r="D2023" t="s">
        <v>57</v>
      </c>
      <c r="E2023" t="s">
        <v>1510</v>
      </c>
      <c r="F2023" t="s">
        <v>3393</v>
      </c>
      <c r="G2023" t="s">
        <v>3393</v>
      </c>
      <c r="H2023" t="s">
        <v>3393</v>
      </c>
      <c r="I2023" t="s">
        <v>8149</v>
      </c>
      <c r="J2023" t="s">
        <v>3395</v>
      </c>
      <c r="K2023" t="s">
        <v>4195</v>
      </c>
      <c r="L2023" t="s">
        <v>3396</v>
      </c>
      <c r="M2023" t="s">
        <v>54</v>
      </c>
      <c r="N2023" t="s">
        <v>57</v>
      </c>
      <c r="O2023" t="s">
        <v>9820</v>
      </c>
      <c r="P2023" t="s">
        <v>9821</v>
      </c>
      <c r="Q2023">
        <v>35</v>
      </c>
      <c r="R2023" t="s">
        <v>3397</v>
      </c>
      <c r="S2023" t="s">
        <v>8150</v>
      </c>
      <c r="T2023" t="s">
        <v>8151</v>
      </c>
      <c r="U2023" t="s">
        <v>8152</v>
      </c>
      <c r="V2023" t="s">
        <v>7245</v>
      </c>
      <c r="W2023" t="s">
        <v>6033</v>
      </c>
      <c r="X2023" t="s">
        <v>8153</v>
      </c>
      <c r="Y2023" t="s">
        <v>8103</v>
      </c>
      <c r="Z2023" t="s">
        <v>7814</v>
      </c>
      <c r="AA2023" t="s">
        <v>7824</v>
      </c>
      <c r="AB2023" t="s">
        <v>7936</v>
      </c>
      <c r="AC2023" t="s">
        <v>4345</v>
      </c>
      <c r="AE2023" t="s">
        <v>3394</v>
      </c>
      <c r="AJ2023" t="s">
        <v>5731</v>
      </c>
      <c r="AK2023" t="s">
        <v>4195</v>
      </c>
      <c r="AL2023" t="s">
        <v>3394</v>
      </c>
      <c r="AM2023" t="s">
        <v>4195</v>
      </c>
      <c r="AN2023" t="s">
        <v>3394</v>
      </c>
      <c r="AO2023" t="s">
        <v>4195</v>
      </c>
      <c r="AP2023" t="s">
        <v>4195</v>
      </c>
      <c r="AQ2023" t="s">
        <v>4195</v>
      </c>
      <c r="AR2023" t="s">
        <v>4195</v>
      </c>
      <c r="AS2023" t="s">
        <v>3394</v>
      </c>
      <c r="AT2023" t="s">
        <v>3394</v>
      </c>
      <c r="AU2023" t="s">
        <v>4195</v>
      </c>
      <c r="AV2023" t="s">
        <v>4195</v>
      </c>
      <c r="AW2023" t="s">
        <v>3394</v>
      </c>
      <c r="AX2023" t="s">
        <v>3394</v>
      </c>
      <c r="AZ2023" t="s">
        <v>3394</v>
      </c>
    </row>
    <row r="2024" spans="1:52" x14ac:dyDescent="0.3">
      <c r="A2024" s="1" t="s">
        <v>1544</v>
      </c>
      <c r="B2024" t="s">
        <v>1545</v>
      </c>
      <c r="C2024" t="s">
        <v>686</v>
      </c>
      <c r="D2024" t="s">
        <v>5832</v>
      </c>
      <c r="E2024" t="s">
        <v>1546</v>
      </c>
      <c r="F2024" t="s">
        <v>3393</v>
      </c>
      <c r="G2024" t="s">
        <v>3393</v>
      </c>
      <c r="H2024" t="s">
        <v>3393</v>
      </c>
      <c r="I2024" t="s">
        <v>11697</v>
      </c>
      <c r="J2024" t="s">
        <v>3395</v>
      </c>
      <c r="K2024" t="s">
        <v>4342</v>
      </c>
      <c r="L2024" t="s">
        <v>3396</v>
      </c>
      <c r="M2024" t="s">
        <v>11383</v>
      </c>
      <c r="N2024" t="s">
        <v>11384</v>
      </c>
      <c r="O2024" t="s">
        <v>9836</v>
      </c>
      <c r="P2024" t="s">
        <v>9862</v>
      </c>
      <c r="Q2024">
        <v>30</v>
      </c>
      <c r="R2024" t="s">
        <v>5829</v>
      </c>
      <c r="S2024" t="s">
        <v>8154</v>
      </c>
      <c r="T2024" t="s">
        <v>8155</v>
      </c>
      <c r="U2024" t="s">
        <v>7811</v>
      </c>
      <c r="V2024" t="s">
        <v>8156</v>
      </c>
      <c r="W2024" t="s">
        <v>6658</v>
      </c>
      <c r="X2024" t="s">
        <v>6717</v>
      </c>
      <c r="Y2024" t="s">
        <v>8157</v>
      </c>
      <c r="Z2024" t="s">
        <v>7714</v>
      </c>
      <c r="AA2024" t="s">
        <v>8158</v>
      </c>
      <c r="AB2024" t="s">
        <v>6084</v>
      </c>
      <c r="AC2024" t="s">
        <v>4345</v>
      </c>
      <c r="AE2024" t="s">
        <v>3394</v>
      </c>
      <c r="AJ2024" t="s">
        <v>4484</v>
      </c>
      <c r="AK2024" t="s">
        <v>3394</v>
      </c>
      <c r="AL2024" t="s">
        <v>3394</v>
      </c>
      <c r="AM2024" t="s">
        <v>3394</v>
      </c>
      <c r="AN2024" t="s">
        <v>3394</v>
      </c>
      <c r="AO2024" t="s">
        <v>3394</v>
      </c>
      <c r="AP2024" t="s">
        <v>3394</v>
      </c>
      <c r="AQ2024" t="s">
        <v>3394</v>
      </c>
      <c r="AR2024" t="s">
        <v>4195</v>
      </c>
      <c r="AS2024" t="s">
        <v>3394</v>
      </c>
      <c r="AT2024" t="s">
        <v>3394</v>
      </c>
      <c r="AU2024" t="s">
        <v>3394</v>
      </c>
      <c r="AV2024" t="s">
        <v>3394</v>
      </c>
      <c r="AW2024" t="s">
        <v>3394</v>
      </c>
      <c r="AX2024" t="s">
        <v>3394</v>
      </c>
      <c r="AZ2024" t="s">
        <v>3394</v>
      </c>
    </row>
    <row r="2025" spans="1:52" x14ac:dyDescent="0.3">
      <c r="A2025" s="1" t="s">
        <v>1547</v>
      </c>
      <c r="B2025" t="s">
        <v>1548</v>
      </c>
      <c r="C2025" t="s">
        <v>4987</v>
      </c>
      <c r="D2025" t="s">
        <v>4988</v>
      </c>
      <c r="E2025" t="s">
        <v>1549</v>
      </c>
      <c r="F2025" t="s">
        <v>3393</v>
      </c>
      <c r="G2025" t="s">
        <v>3393</v>
      </c>
      <c r="H2025" t="s">
        <v>3393</v>
      </c>
      <c r="I2025" t="s">
        <v>10837</v>
      </c>
      <c r="J2025" t="s">
        <v>3395</v>
      </c>
      <c r="K2025" t="s">
        <v>4342</v>
      </c>
      <c r="L2025" t="s">
        <v>3396</v>
      </c>
      <c r="M2025" t="s">
        <v>11383</v>
      </c>
      <c r="N2025" t="s">
        <v>11692</v>
      </c>
      <c r="O2025" t="s">
        <v>9820</v>
      </c>
      <c r="P2025" t="s">
        <v>9821</v>
      </c>
      <c r="Q2025">
        <v>30</v>
      </c>
      <c r="R2025" t="s">
        <v>5657</v>
      </c>
      <c r="S2025" t="s">
        <v>8159</v>
      </c>
      <c r="T2025" t="s">
        <v>8160</v>
      </c>
      <c r="U2025" t="s">
        <v>8161</v>
      </c>
      <c r="V2025" t="s">
        <v>6242</v>
      </c>
      <c r="W2025" t="s">
        <v>6167</v>
      </c>
      <c r="X2025" t="s">
        <v>6590</v>
      </c>
      <c r="Y2025" t="s">
        <v>6621</v>
      </c>
      <c r="Z2025" t="s">
        <v>7779</v>
      </c>
      <c r="AA2025" t="s">
        <v>8162</v>
      </c>
      <c r="AB2025" t="s">
        <v>8163</v>
      </c>
      <c r="AC2025" t="s">
        <v>4345</v>
      </c>
      <c r="AE2025" t="s">
        <v>3394</v>
      </c>
      <c r="AJ2025" t="s">
        <v>4484</v>
      </c>
      <c r="AK2025" t="s">
        <v>3394</v>
      </c>
      <c r="AL2025" t="s">
        <v>3394</v>
      </c>
      <c r="AM2025" t="s">
        <v>3394</v>
      </c>
      <c r="AN2025" t="s">
        <v>3394</v>
      </c>
      <c r="AO2025" t="s">
        <v>4195</v>
      </c>
      <c r="AP2025" t="s">
        <v>4195</v>
      </c>
      <c r="AQ2025" t="s">
        <v>4195</v>
      </c>
      <c r="AR2025" t="s">
        <v>4195</v>
      </c>
      <c r="AS2025" t="s">
        <v>3394</v>
      </c>
      <c r="AT2025" t="s">
        <v>3394</v>
      </c>
      <c r="AU2025" t="s">
        <v>3394</v>
      </c>
      <c r="AV2025" t="s">
        <v>3394</v>
      </c>
      <c r="AW2025" t="s">
        <v>3394</v>
      </c>
      <c r="AX2025" t="s">
        <v>3394</v>
      </c>
      <c r="AZ2025" t="s">
        <v>3394</v>
      </c>
    </row>
    <row r="2026" spans="1:52" x14ac:dyDescent="0.3">
      <c r="A2026" s="1" t="s">
        <v>1553</v>
      </c>
      <c r="B2026" t="s">
        <v>1554</v>
      </c>
      <c r="C2026" t="s">
        <v>4987</v>
      </c>
      <c r="D2026" t="s">
        <v>4988</v>
      </c>
      <c r="E2026" t="s">
        <v>1555</v>
      </c>
      <c r="F2026" t="s">
        <v>3393</v>
      </c>
      <c r="G2026" t="s">
        <v>3393</v>
      </c>
      <c r="H2026" t="s">
        <v>3393</v>
      </c>
      <c r="I2026" t="s">
        <v>10838</v>
      </c>
      <c r="J2026" t="s">
        <v>3395</v>
      </c>
      <c r="K2026" t="s">
        <v>4342</v>
      </c>
      <c r="L2026" t="s">
        <v>3396</v>
      </c>
      <c r="M2026" t="s">
        <v>56</v>
      </c>
      <c r="N2026" t="s">
        <v>5666</v>
      </c>
      <c r="O2026" t="s">
        <v>9820</v>
      </c>
      <c r="P2026" t="s">
        <v>9837</v>
      </c>
      <c r="Q2026">
        <v>40</v>
      </c>
      <c r="R2026" t="s">
        <v>5710</v>
      </c>
      <c r="T2026" t="s">
        <v>8160</v>
      </c>
      <c r="U2026" t="s">
        <v>8164</v>
      </c>
      <c r="V2026" t="s">
        <v>6004</v>
      </c>
      <c r="W2026" t="s">
        <v>6693</v>
      </c>
      <c r="X2026" t="s">
        <v>6808</v>
      </c>
      <c r="Y2026" t="s">
        <v>6584</v>
      </c>
      <c r="Z2026" t="s">
        <v>7278</v>
      </c>
      <c r="AA2026" t="s">
        <v>8162</v>
      </c>
      <c r="AB2026" t="s">
        <v>6010</v>
      </c>
      <c r="AC2026" t="s">
        <v>4345</v>
      </c>
      <c r="AE2026" t="s">
        <v>3394</v>
      </c>
      <c r="AJ2026" t="s">
        <v>4484</v>
      </c>
      <c r="AK2026" t="s">
        <v>3394</v>
      </c>
      <c r="AL2026" t="s">
        <v>3394</v>
      </c>
      <c r="AM2026" t="s">
        <v>3394</v>
      </c>
      <c r="AN2026" t="s">
        <v>3394</v>
      </c>
      <c r="AO2026" t="s">
        <v>4195</v>
      </c>
      <c r="AP2026" t="s">
        <v>4195</v>
      </c>
      <c r="AQ2026" t="s">
        <v>4195</v>
      </c>
      <c r="AR2026" t="s">
        <v>4195</v>
      </c>
      <c r="AS2026" t="s">
        <v>3394</v>
      </c>
      <c r="AT2026" t="s">
        <v>3394</v>
      </c>
      <c r="AU2026" t="s">
        <v>3394</v>
      </c>
      <c r="AV2026" t="s">
        <v>3394</v>
      </c>
      <c r="AW2026" t="s">
        <v>3394</v>
      </c>
      <c r="AX2026" t="s">
        <v>3394</v>
      </c>
      <c r="AZ2026" t="s">
        <v>3394</v>
      </c>
    </row>
    <row r="2027" spans="1:52" x14ac:dyDescent="0.3">
      <c r="A2027" s="1" t="s">
        <v>1556</v>
      </c>
      <c r="B2027" t="s">
        <v>1557</v>
      </c>
      <c r="C2027" t="s">
        <v>4987</v>
      </c>
      <c r="D2027" t="s">
        <v>4988</v>
      </c>
      <c r="E2027" t="s">
        <v>1558</v>
      </c>
      <c r="F2027" t="s">
        <v>3393</v>
      </c>
      <c r="G2027" t="s">
        <v>3393</v>
      </c>
      <c r="H2027" t="s">
        <v>3393</v>
      </c>
      <c r="I2027" t="s">
        <v>8862</v>
      </c>
      <c r="J2027" t="s">
        <v>3395</v>
      </c>
      <c r="K2027" t="s">
        <v>4342</v>
      </c>
      <c r="L2027" t="s">
        <v>3396</v>
      </c>
      <c r="M2027" t="s">
        <v>11383</v>
      </c>
      <c r="N2027" t="s">
        <v>11692</v>
      </c>
      <c r="O2027" t="s">
        <v>9836</v>
      </c>
      <c r="P2027" t="s">
        <v>9862</v>
      </c>
      <c r="Q2027">
        <v>30</v>
      </c>
      <c r="R2027" t="s">
        <v>5821</v>
      </c>
      <c r="S2027" t="s">
        <v>8165</v>
      </c>
      <c r="T2027" t="s">
        <v>8166</v>
      </c>
      <c r="U2027" t="s">
        <v>8167</v>
      </c>
      <c r="V2027" t="s">
        <v>7430</v>
      </c>
      <c r="W2027" t="s">
        <v>6149</v>
      </c>
      <c r="X2027" t="s">
        <v>6112</v>
      </c>
      <c r="Y2027" t="s">
        <v>6821</v>
      </c>
      <c r="Z2027" t="s">
        <v>6459</v>
      </c>
      <c r="AA2027" t="s">
        <v>6590</v>
      </c>
      <c r="AB2027" t="s">
        <v>6822</v>
      </c>
      <c r="AC2027" t="s">
        <v>4345</v>
      </c>
      <c r="AE2027" t="s">
        <v>3394</v>
      </c>
      <c r="AJ2027" t="s">
        <v>4484</v>
      </c>
      <c r="AK2027" t="s">
        <v>3394</v>
      </c>
      <c r="AL2027" t="s">
        <v>3394</v>
      </c>
      <c r="AM2027" t="s">
        <v>3394</v>
      </c>
      <c r="AN2027" t="s">
        <v>3394</v>
      </c>
      <c r="AO2027" t="s">
        <v>4195</v>
      </c>
      <c r="AP2027" t="s">
        <v>4195</v>
      </c>
      <c r="AQ2027" t="s">
        <v>4195</v>
      </c>
      <c r="AR2027" t="s">
        <v>4195</v>
      </c>
      <c r="AS2027" t="s">
        <v>3394</v>
      </c>
      <c r="AT2027" t="s">
        <v>3394</v>
      </c>
      <c r="AU2027" t="s">
        <v>3394</v>
      </c>
      <c r="AV2027" t="s">
        <v>3394</v>
      </c>
      <c r="AW2027" t="s">
        <v>3394</v>
      </c>
      <c r="AX2027" t="s">
        <v>3394</v>
      </c>
      <c r="AZ2027" t="s">
        <v>3394</v>
      </c>
    </row>
    <row r="2028" spans="1:52" x14ac:dyDescent="0.3">
      <c r="A2028" s="1" t="s">
        <v>1559</v>
      </c>
      <c r="B2028" t="s">
        <v>1560</v>
      </c>
      <c r="C2028" t="s">
        <v>719</v>
      </c>
      <c r="D2028" t="s">
        <v>68</v>
      </c>
      <c r="E2028" t="s">
        <v>1561</v>
      </c>
      <c r="F2028" t="s">
        <v>3393</v>
      </c>
      <c r="G2028" t="s">
        <v>3393</v>
      </c>
      <c r="H2028" t="s">
        <v>3393</v>
      </c>
      <c r="I2028" t="s">
        <v>12109</v>
      </c>
      <c r="J2028" t="s">
        <v>3395</v>
      </c>
      <c r="K2028" t="s">
        <v>3394</v>
      </c>
      <c r="L2028" t="s">
        <v>3396</v>
      </c>
      <c r="M2028" t="s">
        <v>11383</v>
      </c>
      <c r="N2028" t="s">
        <v>11369</v>
      </c>
      <c r="O2028" t="s">
        <v>9836</v>
      </c>
      <c r="P2028" t="s">
        <v>9862</v>
      </c>
      <c r="Q2028">
        <v>1</v>
      </c>
      <c r="R2028" t="s">
        <v>5887</v>
      </c>
      <c r="S2028" t="s">
        <v>8168</v>
      </c>
      <c r="T2028" t="s">
        <v>7841</v>
      </c>
      <c r="U2028" t="s">
        <v>8169</v>
      </c>
      <c r="V2028" t="s">
        <v>8170</v>
      </c>
      <c r="W2028" t="s">
        <v>8171</v>
      </c>
      <c r="X2028" t="s">
        <v>8172</v>
      </c>
      <c r="Y2028" t="s">
        <v>6588</v>
      </c>
      <c r="Z2028" t="s">
        <v>8173</v>
      </c>
      <c r="AA2028" t="s">
        <v>8174</v>
      </c>
      <c r="AB2028" t="s">
        <v>5951</v>
      </c>
      <c r="AC2028" t="s">
        <v>4345</v>
      </c>
      <c r="AE2028" t="s">
        <v>3394</v>
      </c>
      <c r="AJ2028" t="s">
        <v>4484</v>
      </c>
      <c r="AK2028" t="s">
        <v>3394</v>
      </c>
      <c r="AL2028" t="s">
        <v>3394</v>
      </c>
      <c r="AM2028" t="s">
        <v>3394</v>
      </c>
      <c r="AN2028" t="s">
        <v>3394</v>
      </c>
      <c r="AO2028" t="s">
        <v>4195</v>
      </c>
      <c r="AP2028" t="s">
        <v>3394</v>
      </c>
      <c r="AQ2028" t="s">
        <v>3394</v>
      </c>
      <c r="AR2028" t="s">
        <v>4195</v>
      </c>
      <c r="AS2028" t="s">
        <v>3394</v>
      </c>
      <c r="AT2028" t="s">
        <v>3394</v>
      </c>
      <c r="AU2028" t="s">
        <v>3394</v>
      </c>
      <c r="AV2028" t="s">
        <v>3394</v>
      </c>
      <c r="AW2028" t="s">
        <v>3394</v>
      </c>
      <c r="AX2028" t="s">
        <v>3394</v>
      </c>
      <c r="AZ2028" t="s">
        <v>3394</v>
      </c>
    </row>
    <row r="2029" spans="1:52" x14ac:dyDescent="0.3">
      <c r="A2029" s="1" t="s">
        <v>1562</v>
      </c>
      <c r="B2029" t="s">
        <v>1563</v>
      </c>
      <c r="C2029" t="s">
        <v>719</v>
      </c>
      <c r="D2029" t="s">
        <v>68</v>
      </c>
      <c r="E2029" t="s">
        <v>1564</v>
      </c>
      <c r="F2029" t="s">
        <v>3393</v>
      </c>
      <c r="G2029" t="s">
        <v>3393</v>
      </c>
      <c r="H2029" t="s">
        <v>3393</v>
      </c>
      <c r="I2029" t="s">
        <v>12110</v>
      </c>
      <c r="J2029" t="s">
        <v>3395</v>
      </c>
      <c r="K2029" t="s">
        <v>3394</v>
      </c>
      <c r="L2029" t="s">
        <v>3396</v>
      </c>
      <c r="M2029" t="s">
        <v>11383</v>
      </c>
      <c r="N2029" t="s">
        <v>11369</v>
      </c>
      <c r="O2029" t="s">
        <v>9836</v>
      </c>
      <c r="P2029" t="s">
        <v>9862</v>
      </c>
      <c r="Q2029">
        <v>1</v>
      </c>
      <c r="R2029" t="s">
        <v>6037</v>
      </c>
      <c r="S2029" t="s">
        <v>8175</v>
      </c>
      <c r="T2029" t="s">
        <v>8176</v>
      </c>
      <c r="U2029" t="s">
        <v>6198</v>
      </c>
      <c r="V2029" t="s">
        <v>8177</v>
      </c>
      <c r="W2029" t="s">
        <v>8178</v>
      </c>
      <c r="X2029" t="s">
        <v>8172</v>
      </c>
      <c r="Y2029" t="s">
        <v>8179</v>
      </c>
      <c r="Z2029" t="s">
        <v>8180</v>
      </c>
      <c r="AA2029" t="s">
        <v>6622</v>
      </c>
      <c r="AB2029" t="s">
        <v>5951</v>
      </c>
      <c r="AC2029" t="s">
        <v>4345</v>
      </c>
      <c r="AE2029" t="s">
        <v>3394</v>
      </c>
      <c r="AJ2029" t="s">
        <v>4484</v>
      </c>
      <c r="AK2029" t="s">
        <v>3394</v>
      </c>
      <c r="AL2029" t="s">
        <v>3394</v>
      </c>
      <c r="AM2029" t="s">
        <v>3394</v>
      </c>
      <c r="AN2029" t="s">
        <v>3394</v>
      </c>
      <c r="AO2029" t="s">
        <v>3394</v>
      </c>
      <c r="AP2029" t="s">
        <v>3394</v>
      </c>
      <c r="AQ2029" t="s">
        <v>3394</v>
      </c>
      <c r="AR2029" t="s">
        <v>4195</v>
      </c>
      <c r="AS2029" t="s">
        <v>3394</v>
      </c>
      <c r="AT2029" t="s">
        <v>3394</v>
      </c>
      <c r="AU2029" t="s">
        <v>4195</v>
      </c>
      <c r="AV2029" t="s">
        <v>3394</v>
      </c>
      <c r="AW2029" t="s">
        <v>3394</v>
      </c>
      <c r="AX2029" t="s">
        <v>3394</v>
      </c>
      <c r="AZ2029" t="s">
        <v>3394</v>
      </c>
    </row>
    <row r="2030" spans="1:52" x14ac:dyDescent="0.3">
      <c r="A2030" s="1" t="s">
        <v>1573</v>
      </c>
      <c r="B2030" t="s">
        <v>1574</v>
      </c>
      <c r="C2030" t="s">
        <v>4828</v>
      </c>
      <c r="D2030" t="s">
        <v>4829</v>
      </c>
      <c r="E2030" t="s">
        <v>1575</v>
      </c>
      <c r="F2030" t="s">
        <v>3393</v>
      </c>
      <c r="G2030" t="s">
        <v>3393</v>
      </c>
      <c r="H2030" t="s">
        <v>3393</v>
      </c>
      <c r="I2030" t="s">
        <v>9729</v>
      </c>
      <c r="J2030" t="s">
        <v>3395</v>
      </c>
      <c r="K2030" t="s">
        <v>4342</v>
      </c>
      <c r="L2030" t="s">
        <v>3396</v>
      </c>
      <c r="M2030" t="s">
        <v>11385</v>
      </c>
      <c r="N2030" t="s">
        <v>11598</v>
      </c>
      <c r="O2030" t="s">
        <v>9820</v>
      </c>
      <c r="P2030" t="s">
        <v>9821</v>
      </c>
      <c r="Q2030">
        <v>25</v>
      </c>
      <c r="R2030" t="s">
        <v>5821</v>
      </c>
      <c r="S2030" t="s">
        <v>8181</v>
      </c>
      <c r="T2030" t="s">
        <v>8182</v>
      </c>
      <c r="U2030" t="s">
        <v>8183</v>
      </c>
      <c r="V2030" t="s">
        <v>6370</v>
      </c>
      <c r="W2030" t="s">
        <v>6200</v>
      </c>
      <c r="X2030" t="s">
        <v>5959</v>
      </c>
      <c r="Y2030" t="s">
        <v>6807</v>
      </c>
      <c r="Z2030" t="s">
        <v>6594</v>
      </c>
      <c r="AA2030" t="s">
        <v>6284</v>
      </c>
      <c r="AB2030" t="s">
        <v>7289</v>
      </c>
      <c r="AC2030" t="s">
        <v>4345</v>
      </c>
      <c r="AE2030" t="s">
        <v>3394</v>
      </c>
      <c r="AJ2030" t="s">
        <v>3230</v>
      </c>
      <c r="AK2030" t="s">
        <v>4195</v>
      </c>
      <c r="AL2030" t="s">
        <v>3394</v>
      </c>
      <c r="AM2030" t="s">
        <v>4195</v>
      </c>
      <c r="AN2030" t="s">
        <v>3394</v>
      </c>
      <c r="AO2030" t="s">
        <v>3394</v>
      </c>
      <c r="AP2030" t="s">
        <v>4195</v>
      </c>
      <c r="AQ2030" t="s">
        <v>4195</v>
      </c>
      <c r="AR2030" t="s">
        <v>4195</v>
      </c>
      <c r="AS2030" t="s">
        <v>3394</v>
      </c>
      <c r="AT2030" t="s">
        <v>3394</v>
      </c>
      <c r="AU2030" t="s">
        <v>3394</v>
      </c>
      <c r="AV2030" t="s">
        <v>4195</v>
      </c>
      <c r="AW2030" t="s">
        <v>3394</v>
      </c>
      <c r="AX2030" t="s">
        <v>3394</v>
      </c>
      <c r="AZ2030" t="s">
        <v>3394</v>
      </c>
    </row>
    <row r="2031" spans="1:52" x14ac:dyDescent="0.3">
      <c r="A2031" s="1" t="s">
        <v>1576</v>
      </c>
      <c r="B2031" t="s">
        <v>1577</v>
      </c>
      <c r="C2031" t="s">
        <v>4828</v>
      </c>
      <c r="D2031" t="s">
        <v>4829</v>
      </c>
      <c r="E2031" t="s">
        <v>1578</v>
      </c>
      <c r="F2031" t="s">
        <v>3393</v>
      </c>
      <c r="G2031" t="s">
        <v>3393</v>
      </c>
      <c r="H2031" t="s">
        <v>3393</v>
      </c>
      <c r="I2031" t="s">
        <v>11698</v>
      </c>
      <c r="J2031" t="s">
        <v>3395</v>
      </c>
      <c r="K2031" t="s">
        <v>4342</v>
      </c>
      <c r="L2031" t="s">
        <v>3396</v>
      </c>
      <c r="M2031" t="s">
        <v>11385</v>
      </c>
      <c r="N2031" t="s">
        <v>11598</v>
      </c>
      <c r="O2031" t="s">
        <v>9836</v>
      </c>
      <c r="P2031" t="s">
        <v>9821</v>
      </c>
      <c r="Q2031">
        <v>15</v>
      </c>
      <c r="R2031" t="s">
        <v>6860</v>
      </c>
      <c r="S2031" t="s">
        <v>8184</v>
      </c>
      <c r="T2031" t="s">
        <v>8185</v>
      </c>
      <c r="U2031" t="s">
        <v>8130</v>
      </c>
      <c r="V2031" t="s">
        <v>6976</v>
      </c>
      <c r="W2031" t="s">
        <v>6533</v>
      </c>
      <c r="X2031" t="s">
        <v>7778</v>
      </c>
      <c r="Y2031" t="s">
        <v>7779</v>
      </c>
      <c r="Z2031" t="s">
        <v>6128</v>
      </c>
      <c r="AA2031" t="s">
        <v>5956</v>
      </c>
      <c r="AB2031" t="s">
        <v>7289</v>
      </c>
      <c r="AC2031" t="s">
        <v>4345</v>
      </c>
      <c r="AE2031" t="s">
        <v>3394</v>
      </c>
      <c r="AJ2031" t="s">
        <v>5903</v>
      </c>
      <c r="AK2031" t="s">
        <v>4195</v>
      </c>
      <c r="AL2031" t="s">
        <v>3394</v>
      </c>
      <c r="AM2031" t="s">
        <v>3394</v>
      </c>
      <c r="AN2031" t="s">
        <v>3394</v>
      </c>
      <c r="AO2031" t="s">
        <v>3394</v>
      </c>
      <c r="AP2031" t="s">
        <v>4195</v>
      </c>
      <c r="AQ2031" t="s">
        <v>4195</v>
      </c>
      <c r="AR2031" t="s">
        <v>4195</v>
      </c>
      <c r="AS2031" t="s">
        <v>3394</v>
      </c>
      <c r="AT2031" t="s">
        <v>3394</v>
      </c>
      <c r="AU2031" t="s">
        <v>3394</v>
      </c>
      <c r="AV2031" t="s">
        <v>4195</v>
      </c>
      <c r="AW2031" t="s">
        <v>3394</v>
      </c>
      <c r="AX2031" t="s">
        <v>3394</v>
      </c>
      <c r="AZ2031" t="s">
        <v>3394</v>
      </c>
    </row>
    <row r="2032" spans="1:52" x14ac:dyDescent="0.3">
      <c r="A2032" s="1" t="s">
        <v>1579</v>
      </c>
      <c r="B2032" t="s">
        <v>1580</v>
      </c>
      <c r="C2032" t="s">
        <v>4828</v>
      </c>
      <c r="D2032" t="s">
        <v>4829</v>
      </c>
      <c r="E2032" t="s">
        <v>1581</v>
      </c>
      <c r="F2032" t="s">
        <v>3393</v>
      </c>
      <c r="G2032" t="s">
        <v>3393</v>
      </c>
      <c r="H2032" t="s">
        <v>3393</v>
      </c>
      <c r="I2032" t="s">
        <v>9730</v>
      </c>
      <c r="J2032" t="s">
        <v>3395</v>
      </c>
      <c r="K2032" t="s">
        <v>4342</v>
      </c>
      <c r="L2032" t="s">
        <v>3396</v>
      </c>
      <c r="M2032" t="s">
        <v>11385</v>
      </c>
      <c r="N2032" t="s">
        <v>11598</v>
      </c>
      <c r="O2032" t="s">
        <v>9820</v>
      </c>
      <c r="P2032" t="s">
        <v>9821</v>
      </c>
      <c r="Q2032">
        <v>20</v>
      </c>
      <c r="R2032" t="s">
        <v>5629</v>
      </c>
      <c r="S2032" t="s">
        <v>8186</v>
      </c>
      <c r="T2032" t="s">
        <v>8187</v>
      </c>
      <c r="U2032" t="s">
        <v>8188</v>
      </c>
      <c r="V2032" t="s">
        <v>8189</v>
      </c>
      <c r="W2032" t="s">
        <v>6594</v>
      </c>
      <c r="X2032" t="s">
        <v>5959</v>
      </c>
      <c r="Y2032" t="s">
        <v>6807</v>
      </c>
      <c r="Z2032" t="s">
        <v>5955</v>
      </c>
      <c r="AA2032" t="s">
        <v>5980</v>
      </c>
      <c r="AB2032" t="s">
        <v>6282</v>
      </c>
      <c r="AC2032" t="s">
        <v>4345</v>
      </c>
      <c r="AE2032" t="s">
        <v>3394</v>
      </c>
      <c r="AJ2032" t="s">
        <v>2970</v>
      </c>
      <c r="AK2032" t="s">
        <v>4195</v>
      </c>
      <c r="AL2032" t="s">
        <v>3394</v>
      </c>
      <c r="AM2032" t="s">
        <v>4195</v>
      </c>
      <c r="AN2032" t="s">
        <v>3394</v>
      </c>
      <c r="AO2032" t="s">
        <v>3394</v>
      </c>
      <c r="AP2032" t="s">
        <v>4195</v>
      </c>
      <c r="AQ2032" t="s">
        <v>4195</v>
      </c>
      <c r="AR2032" t="s">
        <v>4195</v>
      </c>
      <c r="AS2032" t="s">
        <v>3394</v>
      </c>
      <c r="AT2032" t="s">
        <v>3394</v>
      </c>
      <c r="AU2032" t="s">
        <v>3394</v>
      </c>
      <c r="AV2032" t="s">
        <v>4195</v>
      </c>
      <c r="AW2032" t="s">
        <v>3394</v>
      </c>
      <c r="AX2032" t="s">
        <v>3394</v>
      </c>
      <c r="AZ2032" t="s">
        <v>3394</v>
      </c>
    </row>
    <row r="2033" spans="1:52" x14ac:dyDescent="0.3">
      <c r="A2033" s="1" t="s">
        <v>1584</v>
      </c>
      <c r="B2033" t="s">
        <v>1585</v>
      </c>
      <c r="C2033" t="s">
        <v>4828</v>
      </c>
      <c r="D2033" t="s">
        <v>4829</v>
      </c>
      <c r="E2033" t="s">
        <v>1586</v>
      </c>
      <c r="F2033" t="s">
        <v>3393</v>
      </c>
      <c r="G2033" t="s">
        <v>3393</v>
      </c>
      <c r="H2033" t="s">
        <v>3393</v>
      </c>
      <c r="I2033" t="s">
        <v>11699</v>
      </c>
      <c r="J2033" t="s">
        <v>3395</v>
      </c>
      <c r="K2033" t="s">
        <v>4342</v>
      </c>
      <c r="L2033" t="s">
        <v>3396</v>
      </c>
      <c r="M2033" t="s">
        <v>11385</v>
      </c>
      <c r="N2033" t="s">
        <v>11598</v>
      </c>
      <c r="O2033" t="s">
        <v>9836</v>
      </c>
      <c r="P2033" t="s">
        <v>9837</v>
      </c>
      <c r="Q2033">
        <v>24</v>
      </c>
      <c r="R2033" t="s">
        <v>6635</v>
      </c>
      <c r="S2033" t="s">
        <v>8191</v>
      </c>
      <c r="T2033" t="s">
        <v>8192</v>
      </c>
      <c r="U2033" t="s">
        <v>6950</v>
      </c>
      <c r="V2033" t="s">
        <v>7546</v>
      </c>
      <c r="W2033" t="s">
        <v>6251</v>
      </c>
      <c r="X2033" t="s">
        <v>6622</v>
      </c>
      <c r="Y2033" t="s">
        <v>6131</v>
      </c>
      <c r="Z2033" t="s">
        <v>6141</v>
      </c>
      <c r="AA2033" t="s">
        <v>6284</v>
      </c>
      <c r="AB2033" t="s">
        <v>7289</v>
      </c>
      <c r="AC2033" t="s">
        <v>4345</v>
      </c>
      <c r="AE2033" t="s">
        <v>3394</v>
      </c>
      <c r="AJ2033" t="s">
        <v>5903</v>
      </c>
      <c r="AK2033" t="s">
        <v>4195</v>
      </c>
      <c r="AL2033" t="s">
        <v>3394</v>
      </c>
      <c r="AM2033" t="s">
        <v>4195</v>
      </c>
      <c r="AN2033" t="s">
        <v>3394</v>
      </c>
      <c r="AO2033" t="s">
        <v>3394</v>
      </c>
      <c r="AP2033" t="s">
        <v>3394</v>
      </c>
      <c r="AQ2033" t="s">
        <v>3394</v>
      </c>
      <c r="AR2033" t="s">
        <v>3394</v>
      </c>
      <c r="AS2033" t="s">
        <v>3394</v>
      </c>
      <c r="AT2033" t="s">
        <v>3394</v>
      </c>
      <c r="AU2033" t="s">
        <v>3394</v>
      </c>
      <c r="AV2033" t="s">
        <v>3394</v>
      </c>
      <c r="AW2033" t="s">
        <v>3394</v>
      </c>
      <c r="AX2033" t="s">
        <v>3394</v>
      </c>
      <c r="AZ2033" t="s">
        <v>3394</v>
      </c>
    </row>
    <row r="2034" spans="1:52" x14ac:dyDescent="0.3">
      <c r="A2034" s="1" t="s">
        <v>1587</v>
      </c>
      <c r="B2034" t="s">
        <v>1588</v>
      </c>
      <c r="C2034" t="s">
        <v>4828</v>
      </c>
      <c r="D2034" t="s">
        <v>4829</v>
      </c>
      <c r="E2034" t="s">
        <v>1589</v>
      </c>
      <c r="F2034" t="s">
        <v>3393</v>
      </c>
      <c r="G2034" t="s">
        <v>3393</v>
      </c>
      <c r="H2034" t="s">
        <v>3393</v>
      </c>
      <c r="I2034" t="s">
        <v>11700</v>
      </c>
      <c r="J2034" t="s">
        <v>3395</v>
      </c>
      <c r="K2034" t="s">
        <v>4342</v>
      </c>
      <c r="L2034" t="s">
        <v>3396</v>
      </c>
      <c r="M2034" t="s">
        <v>11385</v>
      </c>
      <c r="N2034" t="s">
        <v>11598</v>
      </c>
      <c r="O2034" t="s">
        <v>9836</v>
      </c>
      <c r="P2034" t="s">
        <v>9837</v>
      </c>
      <c r="Q2034">
        <v>9</v>
      </c>
      <c r="R2034" t="s">
        <v>5633</v>
      </c>
      <c r="S2034" t="s">
        <v>8193</v>
      </c>
      <c r="T2034" t="s">
        <v>8194</v>
      </c>
      <c r="U2034" t="s">
        <v>8102</v>
      </c>
      <c r="V2034" t="s">
        <v>6370</v>
      </c>
      <c r="W2034" t="s">
        <v>7062</v>
      </c>
      <c r="X2034" t="s">
        <v>5956</v>
      </c>
      <c r="Y2034" t="s">
        <v>6844</v>
      </c>
      <c r="Z2034" t="s">
        <v>6141</v>
      </c>
      <c r="AA2034" t="s">
        <v>5956</v>
      </c>
      <c r="AB2034" t="s">
        <v>6062</v>
      </c>
      <c r="AC2034" t="s">
        <v>4345</v>
      </c>
      <c r="AE2034" t="s">
        <v>3394</v>
      </c>
      <c r="AJ2034" t="s">
        <v>3230</v>
      </c>
      <c r="AK2034" t="s">
        <v>4195</v>
      </c>
      <c r="AL2034" t="s">
        <v>3394</v>
      </c>
      <c r="AM2034" t="s">
        <v>3394</v>
      </c>
      <c r="AN2034" t="s">
        <v>3394</v>
      </c>
      <c r="AO2034" t="s">
        <v>3394</v>
      </c>
      <c r="AP2034" t="s">
        <v>3394</v>
      </c>
      <c r="AQ2034" t="s">
        <v>3394</v>
      </c>
      <c r="AR2034" t="s">
        <v>3394</v>
      </c>
      <c r="AS2034" t="s">
        <v>3394</v>
      </c>
      <c r="AT2034" t="s">
        <v>3394</v>
      </c>
      <c r="AU2034" t="s">
        <v>3394</v>
      </c>
      <c r="AV2034" t="s">
        <v>4195</v>
      </c>
      <c r="AW2034" t="s">
        <v>3394</v>
      </c>
      <c r="AX2034" t="s">
        <v>3394</v>
      </c>
      <c r="AZ2034" t="s">
        <v>3394</v>
      </c>
    </row>
    <row r="2035" spans="1:52" x14ac:dyDescent="0.3">
      <c r="A2035" s="1" t="s">
        <v>1590</v>
      </c>
      <c r="B2035" t="s">
        <v>1591</v>
      </c>
      <c r="C2035" t="s">
        <v>4828</v>
      </c>
      <c r="D2035" t="s">
        <v>4829</v>
      </c>
      <c r="E2035" t="s">
        <v>1592</v>
      </c>
      <c r="F2035" t="s">
        <v>3393</v>
      </c>
      <c r="G2035" t="s">
        <v>3393</v>
      </c>
      <c r="H2035" t="s">
        <v>3393</v>
      </c>
      <c r="I2035" t="s">
        <v>8190</v>
      </c>
      <c r="J2035" t="s">
        <v>3395</v>
      </c>
      <c r="K2035" t="s">
        <v>4195</v>
      </c>
      <c r="L2035" t="s">
        <v>3396</v>
      </c>
      <c r="M2035" t="s">
        <v>4829</v>
      </c>
      <c r="N2035" t="s">
        <v>4829</v>
      </c>
      <c r="O2035" t="s">
        <v>9820</v>
      </c>
      <c r="P2035" t="s">
        <v>9821</v>
      </c>
      <c r="Q2035">
        <v>9</v>
      </c>
      <c r="R2035" t="s">
        <v>5633</v>
      </c>
      <c r="S2035" t="s">
        <v>8195</v>
      </c>
      <c r="T2035" t="s">
        <v>8196</v>
      </c>
      <c r="U2035" t="s">
        <v>8197</v>
      </c>
      <c r="V2035" t="s">
        <v>6532</v>
      </c>
      <c r="W2035" t="s">
        <v>6307</v>
      </c>
      <c r="X2035" t="s">
        <v>6062</v>
      </c>
      <c r="Y2035" t="s">
        <v>6621</v>
      </c>
      <c r="Z2035" t="s">
        <v>6128</v>
      </c>
      <c r="AA2035" t="s">
        <v>5956</v>
      </c>
      <c r="AB2035" t="s">
        <v>7289</v>
      </c>
      <c r="AC2035" t="s">
        <v>4345</v>
      </c>
      <c r="AE2035" t="s">
        <v>3394</v>
      </c>
      <c r="AJ2035" t="s">
        <v>3230</v>
      </c>
      <c r="AK2035" t="s">
        <v>4195</v>
      </c>
      <c r="AL2035" t="s">
        <v>3394</v>
      </c>
      <c r="AM2035" t="s">
        <v>3394</v>
      </c>
      <c r="AN2035" t="s">
        <v>3394</v>
      </c>
      <c r="AO2035" t="s">
        <v>3394</v>
      </c>
      <c r="AP2035" t="s">
        <v>3394</v>
      </c>
      <c r="AQ2035" t="s">
        <v>3394</v>
      </c>
      <c r="AR2035" t="s">
        <v>3394</v>
      </c>
      <c r="AS2035" t="s">
        <v>3394</v>
      </c>
      <c r="AT2035" t="s">
        <v>3394</v>
      </c>
      <c r="AU2035" t="s">
        <v>3394</v>
      </c>
      <c r="AV2035" t="s">
        <v>4195</v>
      </c>
      <c r="AW2035" t="s">
        <v>3394</v>
      </c>
      <c r="AX2035" t="s">
        <v>3394</v>
      </c>
      <c r="AZ2035" t="s">
        <v>3394</v>
      </c>
    </row>
    <row r="2036" spans="1:52" x14ac:dyDescent="0.3">
      <c r="A2036" s="1" t="s">
        <v>1609</v>
      </c>
      <c r="B2036" t="s">
        <v>1610</v>
      </c>
      <c r="C2036" t="s">
        <v>205</v>
      </c>
      <c r="D2036" t="s">
        <v>55</v>
      </c>
      <c r="E2036" t="s">
        <v>1611</v>
      </c>
      <c r="F2036" t="s">
        <v>3393</v>
      </c>
      <c r="G2036" t="s">
        <v>3393</v>
      </c>
      <c r="H2036" t="s">
        <v>3393</v>
      </c>
      <c r="I2036" t="s">
        <v>12111</v>
      </c>
      <c r="J2036" t="s">
        <v>3395</v>
      </c>
      <c r="K2036" t="s">
        <v>4342</v>
      </c>
      <c r="L2036" t="s">
        <v>3396</v>
      </c>
      <c r="M2036" t="s">
        <v>11367</v>
      </c>
      <c r="N2036" t="s">
        <v>11676</v>
      </c>
      <c r="O2036" t="s">
        <v>9836</v>
      </c>
      <c r="P2036" t="s">
        <v>9821</v>
      </c>
      <c r="Q2036">
        <v>46</v>
      </c>
      <c r="R2036" t="s">
        <v>5829</v>
      </c>
      <c r="S2036" t="s">
        <v>8198</v>
      </c>
      <c r="T2036" t="s">
        <v>8199</v>
      </c>
      <c r="U2036" t="s">
        <v>8200</v>
      </c>
      <c r="V2036" t="s">
        <v>8040</v>
      </c>
      <c r="W2036" t="s">
        <v>7338</v>
      </c>
      <c r="X2036" t="s">
        <v>6450</v>
      </c>
      <c r="Y2036" t="s">
        <v>6821</v>
      </c>
      <c r="Z2036" t="s">
        <v>7115</v>
      </c>
      <c r="AA2036" t="s">
        <v>6128</v>
      </c>
      <c r="AB2036" t="s">
        <v>6879</v>
      </c>
      <c r="AC2036" t="s">
        <v>4345</v>
      </c>
      <c r="AE2036" t="s">
        <v>3394</v>
      </c>
      <c r="AJ2036" t="s">
        <v>5731</v>
      </c>
      <c r="AK2036" t="s">
        <v>4195</v>
      </c>
      <c r="AL2036" t="s">
        <v>3394</v>
      </c>
      <c r="AM2036" t="s">
        <v>4195</v>
      </c>
      <c r="AN2036" t="s">
        <v>3394</v>
      </c>
      <c r="AO2036" t="s">
        <v>4195</v>
      </c>
      <c r="AP2036" t="s">
        <v>4195</v>
      </c>
      <c r="AQ2036" t="s">
        <v>4195</v>
      </c>
      <c r="AR2036" t="s">
        <v>4195</v>
      </c>
      <c r="AS2036" t="s">
        <v>3394</v>
      </c>
      <c r="AT2036" t="s">
        <v>3394</v>
      </c>
      <c r="AU2036" t="s">
        <v>3394</v>
      </c>
      <c r="AV2036" t="s">
        <v>4195</v>
      </c>
      <c r="AW2036" t="s">
        <v>3394</v>
      </c>
      <c r="AX2036" t="s">
        <v>3394</v>
      </c>
      <c r="AZ2036" t="s">
        <v>3394</v>
      </c>
    </row>
    <row r="2037" spans="1:52" x14ac:dyDescent="0.3">
      <c r="A2037" s="1" t="s">
        <v>1612</v>
      </c>
      <c r="B2037" t="s">
        <v>1613</v>
      </c>
      <c r="C2037" t="s">
        <v>205</v>
      </c>
      <c r="D2037" t="s">
        <v>55</v>
      </c>
      <c r="E2037" t="s">
        <v>1614</v>
      </c>
      <c r="F2037" t="s">
        <v>3393</v>
      </c>
      <c r="G2037" t="s">
        <v>3393</v>
      </c>
      <c r="H2037" t="s">
        <v>3393</v>
      </c>
      <c r="I2037" t="s">
        <v>5656</v>
      </c>
      <c r="J2037" t="s">
        <v>3395</v>
      </c>
      <c r="K2037" t="s">
        <v>4342</v>
      </c>
      <c r="L2037" t="s">
        <v>3396</v>
      </c>
      <c r="M2037" t="s">
        <v>11367</v>
      </c>
      <c r="N2037" t="s">
        <v>11676</v>
      </c>
      <c r="O2037" t="s">
        <v>9836</v>
      </c>
      <c r="P2037" t="s">
        <v>9821</v>
      </c>
      <c r="Q2037">
        <v>40</v>
      </c>
      <c r="R2037" t="s">
        <v>5829</v>
      </c>
      <c r="S2037" t="s">
        <v>8201</v>
      </c>
      <c r="T2037" t="s">
        <v>8199</v>
      </c>
      <c r="U2037" t="s">
        <v>8200</v>
      </c>
      <c r="V2037" t="s">
        <v>8040</v>
      </c>
      <c r="W2037" t="s">
        <v>7338</v>
      </c>
      <c r="X2037" t="s">
        <v>6450</v>
      </c>
      <c r="Y2037" t="s">
        <v>6821</v>
      </c>
      <c r="Z2037" t="s">
        <v>7115</v>
      </c>
      <c r="AA2037" t="s">
        <v>7804</v>
      </c>
      <c r="AB2037" t="s">
        <v>6879</v>
      </c>
      <c r="AC2037" t="s">
        <v>4345</v>
      </c>
      <c r="AE2037" t="s">
        <v>3394</v>
      </c>
      <c r="AJ2037" t="s">
        <v>5731</v>
      </c>
      <c r="AK2037" t="s">
        <v>4195</v>
      </c>
      <c r="AL2037" t="s">
        <v>3394</v>
      </c>
      <c r="AM2037" t="s">
        <v>4195</v>
      </c>
      <c r="AN2037" t="s">
        <v>3394</v>
      </c>
      <c r="AO2037" t="s">
        <v>4195</v>
      </c>
      <c r="AP2037" t="s">
        <v>4195</v>
      </c>
      <c r="AQ2037" t="s">
        <v>4195</v>
      </c>
      <c r="AR2037" t="s">
        <v>4195</v>
      </c>
      <c r="AS2037" t="s">
        <v>3394</v>
      </c>
      <c r="AT2037" t="s">
        <v>3394</v>
      </c>
      <c r="AU2037" t="s">
        <v>3394</v>
      </c>
      <c r="AV2037" t="s">
        <v>4195</v>
      </c>
      <c r="AW2037" t="s">
        <v>3394</v>
      </c>
      <c r="AX2037" t="s">
        <v>3394</v>
      </c>
      <c r="AZ2037" t="s">
        <v>3394</v>
      </c>
    </row>
    <row r="2038" spans="1:52" x14ac:dyDescent="0.3">
      <c r="A2038" s="1" t="s">
        <v>1617</v>
      </c>
      <c r="B2038" t="s">
        <v>1618</v>
      </c>
      <c r="C2038" t="s">
        <v>205</v>
      </c>
      <c r="D2038" t="s">
        <v>55</v>
      </c>
      <c r="E2038" t="s">
        <v>1619</v>
      </c>
      <c r="F2038" t="s">
        <v>3393</v>
      </c>
      <c r="G2038" t="s">
        <v>3393</v>
      </c>
      <c r="H2038" t="s">
        <v>3393</v>
      </c>
      <c r="I2038" t="s">
        <v>12112</v>
      </c>
      <c r="J2038" t="s">
        <v>3395</v>
      </c>
      <c r="K2038" t="s">
        <v>4342</v>
      </c>
      <c r="L2038" t="s">
        <v>3396</v>
      </c>
      <c r="M2038" t="s">
        <v>11367</v>
      </c>
      <c r="N2038" t="s">
        <v>11676</v>
      </c>
      <c r="O2038" t="s">
        <v>9836</v>
      </c>
      <c r="P2038" t="s">
        <v>9821</v>
      </c>
      <c r="Q2038">
        <v>46</v>
      </c>
      <c r="R2038" t="s">
        <v>5829</v>
      </c>
      <c r="S2038" t="s">
        <v>8202</v>
      </c>
      <c r="T2038" t="s">
        <v>8203</v>
      </c>
      <c r="U2038" t="s">
        <v>7933</v>
      </c>
      <c r="V2038" t="s">
        <v>6267</v>
      </c>
      <c r="W2038" t="s">
        <v>6449</v>
      </c>
      <c r="X2038" t="s">
        <v>6332</v>
      </c>
      <c r="Y2038" t="s">
        <v>6359</v>
      </c>
      <c r="Z2038" t="s">
        <v>5979</v>
      </c>
      <c r="AA2038" t="s">
        <v>6533</v>
      </c>
      <c r="AB2038" t="s">
        <v>6116</v>
      </c>
      <c r="AC2038" t="s">
        <v>4345</v>
      </c>
      <c r="AE2038" t="s">
        <v>3394</v>
      </c>
      <c r="AJ2038" t="s">
        <v>5731</v>
      </c>
      <c r="AK2038" t="s">
        <v>4195</v>
      </c>
      <c r="AL2038" t="s">
        <v>3394</v>
      </c>
      <c r="AM2038" t="s">
        <v>4195</v>
      </c>
      <c r="AN2038" t="s">
        <v>3394</v>
      </c>
      <c r="AO2038" t="s">
        <v>4195</v>
      </c>
      <c r="AP2038" t="s">
        <v>4195</v>
      </c>
      <c r="AQ2038" t="s">
        <v>4195</v>
      </c>
      <c r="AR2038" t="s">
        <v>4195</v>
      </c>
      <c r="AS2038" t="s">
        <v>3394</v>
      </c>
      <c r="AT2038" t="s">
        <v>3394</v>
      </c>
      <c r="AU2038" t="s">
        <v>3394</v>
      </c>
      <c r="AV2038" t="s">
        <v>4195</v>
      </c>
      <c r="AW2038" t="s">
        <v>3394</v>
      </c>
      <c r="AX2038" t="s">
        <v>3394</v>
      </c>
      <c r="AZ2038" t="s">
        <v>3394</v>
      </c>
    </row>
    <row r="2039" spans="1:52" x14ac:dyDescent="0.3">
      <c r="A2039" s="1" t="s">
        <v>1620</v>
      </c>
      <c r="B2039" t="s">
        <v>1621</v>
      </c>
      <c r="C2039" t="s">
        <v>205</v>
      </c>
      <c r="D2039" t="s">
        <v>55</v>
      </c>
      <c r="E2039" t="s">
        <v>1622</v>
      </c>
      <c r="F2039" t="s">
        <v>3393</v>
      </c>
      <c r="G2039" t="s">
        <v>3393</v>
      </c>
      <c r="H2039" t="s">
        <v>3393</v>
      </c>
      <c r="I2039" t="s">
        <v>12113</v>
      </c>
      <c r="J2039" t="s">
        <v>3395</v>
      </c>
      <c r="K2039" t="s">
        <v>4342</v>
      </c>
      <c r="L2039" t="s">
        <v>3396</v>
      </c>
      <c r="M2039" t="s">
        <v>11367</v>
      </c>
      <c r="N2039" t="s">
        <v>11676</v>
      </c>
      <c r="O2039" t="s">
        <v>9836</v>
      </c>
      <c r="P2039" t="s">
        <v>9821</v>
      </c>
      <c r="Q2039">
        <v>40</v>
      </c>
      <c r="R2039" t="s">
        <v>5829</v>
      </c>
      <c r="S2039" t="s">
        <v>8204</v>
      </c>
      <c r="T2039" t="s">
        <v>8205</v>
      </c>
      <c r="U2039" t="s">
        <v>6950</v>
      </c>
      <c r="V2039" t="s">
        <v>8206</v>
      </c>
      <c r="W2039" t="s">
        <v>5955</v>
      </c>
      <c r="X2039" t="s">
        <v>6139</v>
      </c>
      <c r="Y2039" t="s">
        <v>7489</v>
      </c>
      <c r="Z2039" t="s">
        <v>6657</v>
      </c>
      <c r="AA2039" t="s">
        <v>6141</v>
      </c>
      <c r="AB2039" t="s">
        <v>6563</v>
      </c>
      <c r="AC2039" t="s">
        <v>4345</v>
      </c>
      <c r="AE2039" t="s">
        <v>3394</v>
      </c>
      <c r="AJ2039" t="s">
        <v>5731</v>
      </c>
      <c r="AK2039" t="s">
        <v>4195</v>
      </c>
      <c r="AL2039" t="s">
        <v>3394</v>
      </c>
      <c r="AM2039" t="s">
        <v>4195</v>
      </c>
      <c r="AN2039" t="s">
        <v>3394</v>
      </c>
      <c r="AO2039" t="s">
        <v>4195</v>
      </c>
      <c r="AP2039" t="s">
        <v>4195</v>
      </c>
      <c r="AQ2039" t="s">
        <v>4195</v>
      </c>
      <c r="AR2039" t="s">
        <v>4195</v>
      </c>
      <c r="AS2039" t="s">
        <v>3394</v>
      </c>
      <c r="AT2039" t="s">
        <v>3394</v>
      </c>
      <c r="AU2039" t="s">
        <v>3394</v>
      </c>
      <c r="AV2039" t="s">
        <v>4195</v>
      </c>
      <c r="AW2039" t="s">
        <v>3394</v>
      </c>
      <c r="AX2039" t="s">
        <v>3394</v>
      </c>
      <c r="AZ2039" t="s">
        <v>3394</v>
      </c>
    </row>
    <row r="2040" spans="1:52" x14ac:dyDescent="0.3">
      <c r="A2040" s="1" t="s">
        <v>1623</v>
      </c>
      <c r="B2040" t="s">
        <v>1624</v>
      </c>
      <c r="C2040" t="s">
        <v>205</v>
      </c>
      <c r="D2040" t="s">
        <v>55</v>
      </c>
      <c r="E2040" t="s">
        <v>1625</v>
      </c>
      <c r="F2040" t="s">
        <v>3393</v>
      </c>
      <c r="G2040" t="s">
        <v>3393</v>
      </c>
      <c r="H2040" t="s">
        <v>3393</v>
      </c>
      <c r="I2040" t="s">
        <v>11701</v>
      </c>
      <c r="J2040" t="s">
        <v>3395</v>
      </c>
      <c r="K2040" t="s">
        <v>4342</v>
      </c>
      <c r="L2040" t="s">
        <v>3396</v>
      </c>
      <c r="M2040" t="s">
        <v>11367</v>
      </c>
      <c r="N2040" t="s">
        <v>11676</v>
      </c>
      <c r="O2040" t="s">
        <v>9836</v>
      </c>
      <c r="P2040" t="s">
        <v>9821</v>
      </c>
      <c r="Q2040">
        <v>40</v>
      </c>
      <c r="R2040" t="s">
        <v>5829</v>
      </c>
      <c r="S2040" t="s">
        <v>8207</v>
      </c>
      <c r="T2040" t="s">
        <v>8208</v>
      </c>
      <c r="U2040" t="s">
        <v>7793</v>
      </c>
      <c r="V2040" t="s">
        <v>7794</v>
      </c>
      <c r="W2040" t="s">
        <v>6305</v>
      </c>
      <c r="X2040" t="s">
        <v>6070</v>
      </c>
      <c r="Y2040" t="s">
        <v>5979</v>
      </c>
      <c r="Z2040" t="s">
        <v>6459</v>
      </c>
      <c r="AA2040" t="s">
        <v>5959</v>
      </c>
      <c r="AB2040" t="s">
        <v>6180</v>
      </c>
      <c r="AC2040" t="s">
        <v>4345</v>
      </c>
      <c r="AE2040" t="s">
        <v>3394</v>
      </c>
      <c r="AJ2040" t="s">
        <v>5731</v>
      </c>
      <c r="AK2040" t="s">
        <v>4195</v>
      </c>
      <c r="AL2040" t="s">
        <v>3394</v>
      </c>
      <c r="AM2040" t="s">
        <v>4195</v>
      </c>
      <c r="AN2040" t="s">
        <v>3394</v>
      </c>
      <c r="AO2040" t="s">
        <v>4195</v>
      </c>
      <c r="AP2040" t="s">
        <v>4195</v>
      </c>
      <c r="AQ2040" t="s">
        <v>4195</v>
      </c>
      <c r="AR2040" t="s">
        <v>4195</v>
      </c>
      <c r="AS2040" t="s">
        <v>3394</v>
      </c>
      <c r="AT2040" t="s">
        <v>3394</v>
      </c>
      <c r="AU2040" t="s">
        <v>3394</v>
      </c>
      <c r="AV2040" t="s">
        <v>4195</v>
      </c>
      <c r="AW2040" t="s">
        <v>3394</v>
      </c>
      <c r="AX2040" t="s">
        <v>3394</v>
      </c>
      <c r="AZ2040" t="s">
        <v>3394</v>
      </c>
    </row>
    <row r="2041" spans="1:52" x14ac:dyDescent="0.3">
      <c r="A2041" s="1" t="s">
        <v>1626</v>
      </c>
      <c r="B2041" t="s">
        <v>1627</v>
      </c>
      <c r="C2041" t="s">
        <v>205</v>
      </c>
      <c r="D2041" t="s">
        <v>55</v>
      </c>
      <c r="E2041" t="s">
        <v>1628</v>
      </c>
      <c r="F2041" t="s">
        <v>3393</v>
      </c>
      <c r="G2041" t="s">
        <v>3393</v>
      </c>
      <c r="H2041" t="s">
        <v>3393</v>
      </c>
      <c r="I2041" t="s">
        <v>11702</v>
      </c>
      <c r="J2041" t="s">
        <v>3395</v>
      </c>
      <c r="K2041" t="s">
        <v>4342</v>
      </c>
      <c r="L2041" t="s">
        <v>3396</v>
      </c>
      <c r="M2041" t="s">
        <v>11367</v>
      </c>
      <c r="N2041" t="s">
        <v>11676</v>
      </c>
      <c r="O2041" t="s">
        <v>9836</v>
      </c>
      <c r="P2041" t="s">
        <v>9821</v>
      </c>
      <c r="Q2041">
        <v>40</v>
      </c>
      <c r="R2041" t="s">
        <v>5829</v>
      </c>
      <c r="S2041" t="s">
        <v>8209</v>
      </c>
      <c r="T2041" t="s">
        <v>8203</v>
      </c>
      <c r="U2041" t="s">
        <v>6379</v>
      </c>
      <c r="V2041" t="s">
        <v>8210</v>
      </c>
      <c r="W2041" t="s">
        <v>6680</v>
      </c>
      <c r="X2041" t="s">
        <v>6139</v>
      </c>
      <c r="Y2041" t="s">
        <v>6237</v>
      </c>
      <c r="Z2041" t="s">
        <v>6251</v>
      </c>
      <c r="AA2041" t="s">
        <v>8211</v>
      </c>
      <c r="AB2041" t="s">
        <v>6285</v>
      </c>
      <c r="AC2041" t="s">
        <v>4345</v>
      </c>
      <c r="AE2041" t="s">
        <v>3394</v>
      </c>
      <c r="AJ2041" t="s">
        <v>5731</v>
      </c>
      <c r="AK2041" t="s">
        <v>4195</v>
      </c>
      <c r="AL2041" t="s">
        <v>3394</v>
      </c>
      <c r="AM2041" t="s">
        <v>4195</v>
      </c>
      <c r="AN2041" t="s">
        <v>3394</v>
      </c>
      <c r="AO2041" t="s">
        <v>4195</v>
      </c>
      <c r="AP2041" t="s">
        <v>4195</v>
      </c>
      <c r="AQ2041" t="s">
        <v>4195</v>
      </c>
      <c r="AR2041" t="s">
        <v>4195</v>
      </c>
      <c r="AS2041" t="s">
        <v>3394</v>
      </c>
      <c r="AT2041" t="s">
        <v>3394</v>
      </c>
      <c r="AU2041" t="s">
        <v>3394</v>
      </c>
      <c r="AV2041" t="s">
        <v>4195</v>
      </c>
      <c r="AW2041" t="s">
        <v>3394</v>
      </c>
      <c r="AX2041" t="s">
        <v>3394</v>
      </c>
      <c r="AZ2041" t="s">
        <v>3394</v>
      </c>
    </row>
    <row r="2042" spans="1:52" x14ac:dyDescent="0.3">
      <c r="A2042" s="1" t="s">
        <v>1629</v>
      </c>
      <c r="B2042" t="s">
        <v>1630</v>
      </c>
      <c r="C2042" t="s">
        <v>205</v>
      </c>
      <c r="D2042" t="s">
        <v>55</v>
      </c>
      <c r="E2042" t="s">
        <v>1631</v>
      </c>
      <c r="F2042" t="s">
        <v>3393</v>
      </c>
      <c r="G2042" t="s">
        <v>3393</v>
      </c>
      <c r="H2042" t="s">
        <v>3393</v>
      </c>
      <c r="I2042" t="s">
        <v>8212</v>
      </c>
      <c r="J2042" t="s">
        <v>3395</v>
      </c>
      <c r="K2042" t="s">
        <v>4342</v>
      </c>
      <c r="L2042" t="s">
        <v>3396</v>
      </c>
      <c r="M2042" t="s">
        <v>11367</v>
      </c>
      <c r="N2042" t="s">
        <v>11676</v>
      </c>
      <c r="O2042" t="s">
        <v>9836</v>
      </c>
      <c r="P2042" t="s">
        <v>9821</v>
      </c>
      <c r="Q2042">
        <v>40</v>
      </c>
      <c r="R2042" t="s">
        <v>5829</v>
      </c>
      <c r="S2042" t="s">
        <v>8213</v>
      </c>
      <c r="T2042" t="s">
        <v>8214</v>
      </c>
      <c r="U2042" t="s">
        <v>8215</v>
      </c>
      <c r="V2042" t="s">
        <v>6004</v>
      </c>
      <c r="W2042" t="s">
        <v>5979</v>
      </c>
      <c r="X2042" t="s">
        <v>8216</v>
      </c>
      <c r="Y2042" t="s">
        <v>6305</v>
      </c>
      <c r="Z2042" t="s">
        <v>6167</v>
      </c>
      <c r="AA2042" t="s">
        <v>6533</v>
      </c>
      <c r="AB2042" t="s">
        <v>8217</v>
      </c>
      <c r="AC2042" t="s">
        <v>4345</v>
      </c>
      <c r="AE2042" t="s">
        <v>3394</v>
      </c>
      <c r="AJ2042" t="s">
        <v>5731</v>
      </c>
      <c r="AK2042" t="s">
        <v>4195</v>
      </c>
      <c r="AL2042" t="s">
        <v>3394</v>
      </c>
      <c r="AM2042" t="s">
        <v>4195</v>
      </c>
      <c r="AN2042" t="s">
        <v>3394</v>
      </c>
      <c r="AO2042" t="s">
        <v>4195</v>
      </c>
      <c r="AP2042" t="s">
        <v>4195</v>
      </c>
      <c r="AQ2042" t="s">
        <v>4195</v>
      </c>
      <c r="AR2042" t="s">
        <v>4195</v>
      </c>
      <c r="AS2042" t="s">
        <v>3394</v>
      </c>
      <c r="AT2042" t="s">
        <v>3394</v>
      </c>
      <c r="AU2042" t="s">
        <v>3394</v>
      </c>
      <c r="AV2042" t="s">
        <v>3394</v>
      </c>
      <c r="AW2042" t="s">
        <v>3394</v>
      </c>
      <c r="AX2042" t="s">
        <v>3394</v>
      </c>
      <c r="AZ2042" t="s">
        <v>3394</v>
      </c>
    </row>
    <row r="2043" spans="1:52" x14ac:dyDescent="0.3">
      <c r="A2043" s="1" t="s">
        <v>1632</v>
      </c>
      <c r="B2043" t="s">
        <v>1633</v>
      </c>
      <c r="C2043" t="s">
        <v>205</v>
      </c>
      <c r="D2043" t="s">
        <v>55</v>
      </c>
      <c r="E2043" t="s">
        <v>1634</v>
      </c>
      <c r="F2043" t="s">
        <v>3393</v>
      </c>
      <c r="G2043" t="s">
        <v>3393</v>
      </c>
      <c r="H2043" t="s">
        <v>3393</v>
      </c>
      <c r="I2043" t="s">
        <v>12114</v>
      </c>
      <c r="J2043" t="s">
        <v>3395</v>
      </c>
      <c r="K2043" t="s">
        <v>4342</v>
      </c>
      <c r="L2043" t="s">
        <v>3396</v>
      </c>
      <c r="M2043" t="s">
        <v>11367</v>
      </c>
      <c r="N2043" t="s">
        <v>11676</v>
      </c>
      <c r="O2043" t="s">
        <v>9836</v>
      </c>
      <c r="P2043" t="s">
        <v>9821</v>
      </c>
      <c r="Q2043">
        <v>46</v>
      </c>
      <c r="R2043" t="s">
        <v>5829</v>
      </c>
      <c r="S2043" t="s">
        <v>8218</v>
      </c>
      <c r="T2043" t="s">
        <v>8199</v>
      </c>
      <c r="U2043" t="s">
        <v>8219</v>
      </c>
      <c r="V2043" t="s">
        <v>8220</v>
      </c>
      <c r="W2043" t="s">
        <v>6141</v>
      </c>
      <c r="X2043" t="s">
        <v>6719</v>
      </c>
      <c r="Y2043" t="s">
        <v>6584</v>
      </c>
      <c r="Z2043" t="s">
        <v>7489</v>
      </c>
      <c r="AA2043" t="s">
        <v>7790</v>
      </c>
      <c r="AB2043" t="s">
        <v>7289</v>
      </c>
      <c r="AC2043" t="s">
        <v>4345</v>
      </c>
      <c r="AE2043" t="s">
        <v>3394</v>
      </c>
      <c r="AJ2043" t="s">
        <v>5731</v>
      </c>
      <c r="AK2043" t="s">
        <v>4195</v>
      </c>
      <c r="AL2043" t="s">
        <v>3394</v>
      </c>
      <c r="AM2043" t="s">
        <v>4195</v>
      </c>
      <c r="AN2043" t="s">
        <v>3394</v>
      </c>
      <c r="AO2043" t="s">
        <v>4195</v>
      </c>
      <c r="AP2043" t="s">
        <v>4195</v>
      </c>
      <c r="AQ2043" t="s">
        <v>4195</v>
      </c>
      <c r="AR2043" t="s">
        <v>4195</v>
      </c>
      <c r="AS2043" t="s">
        <v>3394</v>
      </c>
      <c r="AT2043" t="s">
        <v>3394</v>
      </c>
      <c r="AU2043" t="s">
        <v>3394</v>
      </c>
      <c r="AV2043" t="s">
        <v>4195</v>
      </c>
      <c r="AW2043" t="s">
        <v>3394</v>
      </c>
      <c r="AX2043" t="s">
        <v>3394</v>
      </c>
      <c r="AZ2043" t="s">
        <v>3394</v>
      </c>
    </row>
    <row r="2044" spans="1:52" x14ac:dyDescent="0.3">
      <c r="A2044" s="1" t="s">
        <v>1635</v>
      </c>
      <c r="B2044" t="s">
        <v>1636</v>
      </c>
      <c r="C2044" t="s">
        <v>205</v>
      </c>
      <c r="D2044" t="s">
        <v>55</v>
      </c>
      <c r="E2044" t="s">
        <v>1637</v>
      </c>
      <c r="F2044" t="s">
        <v>3393</v>
      </c>
      <c r="G2044" t="s">
        <v>3393</v>
      </c>
      <c r="H2044" t="s">
        <v>3393</v>
      </c>
      <c r="I2044" t="s">
        <v>10839</v>
      </c>
      <c r="J2044" t="s">
        <v>3395</v>
      </c>
      <c r="K2044" t="s">
        <v>4342</v>
      </c>
      <c r="L2044" t="s">
        <v>3396</v>
      </c>
      <c r="M2044" t="s">
        <v>11367</v>
      </c>
      <c r="N2044" t="s">
        <v>11676</v>
      </c>
      <c r="O2044" t="s">
        <v>9836</v>
      </c>
      <c r="P2044" t="s">
        <v>9821</v>
      </c>
      <c r="Q2044">
        <v>20</v>
      </c>
      <c r="R2044" t="s">
        <v>6797</v>
      </c>
      <c r="S2044" t="s">
        <v>8201</v>
      </c>
      <c r="T2044" t="s">
        <v>8199</v>
      </c>
      <c r="U2044" t="s">
        <v>8200</v>
      </c>
      <c r="V2044" t="s">
        <v>8040</v>
      </c>
      <c r="W2044" t="s">
        <v>7338</v>
      </c>
      <c r="X2044" t="s">
        <v>6450</v>
      </c>
      <c r="Y2044" t="s">
        <v>6821</v>
      </c>
      <c r="Z2044" t="s">
        <v>7115</v>
      </c>
      <c r="AA2044" t="s">
        <v>6128</v>
      </c>
      <c r="AB2044" t="s">
        <v>6879</v>
      </c>
      <c r="AC2044" t="s">
        <v>4345</v>
      </c>
      <c r="AE2044" t="s">
        <v>3394</v>
      </c>
      <c r="AJ2044" t="s">
        <v>5731</v>
      </c>
      <c r="AK2044" t="s">
        <v>4195</v>
      </c>
      <c r="AL2044" t="s">
        <v>3394</v>
      </c>
      <c r="AM2044" t="s">
        <v>4195</v>
      </c>
      <c r="AN2044" t="s">
        <v>3394</v>
      </c>
      <c r="AO2044" t="s">
        <v>4195</v>
      </c>
      <c r="AP2044" t="s">
        <v>4195</v>
      </c>
      <c r="AQ2044" t="s">
        <v>4195</v>
      </c>
      <c r="AR2044" t="s">
        <v>4195</v>
      </c>
      <c r="AS2044" t="s">
        <v>3394</v>
      </c>
      <c r="AT2044" t="s">
        <v>3394</v>
      </c>
      <c r="AU2044" t="s">
        <v>3394</v>
      </c>
      <c r="AV2044" t="s">
        <v>4195</v>
      </c>
      <c r="AW2044" t="s">
        <v>3394</v>
      </c>
      <c r="AX2044" t="s">
        <v>3394</v>
      </c>
      <c r="AZ2044" t="s">
        <v>3394</v>
      </c>
    </row>
    <row r="2045" spans="1:52" x14ac:dyDescent="0.3">
      <c r="A2045" s="1" t="s">
        <v>1638</v>
      </c>
      <c r="B2045" t="s">
        <v>1639</v>
      </c>
      <c r="C2045" t="s">
        <v>205</v>
      </c>
      <c r="D2045" t="s">
        <v>55</v>
      </c>
      <c r="E2045" t="s">
        <v>1640</v>
      </c>
      <c r="F2045" t="s">
        <v>3393</v>
      </c>
      <c r="G2045" t="s">
        <v>3393</v>
      </c>
      <c r="H2045" t="s">
        <v>3393</v>
      </c>
      <c r="I2045" t="s">
        <v>11703</v>
      </c>
      <c r="J2045" t="s">
        <v>3395</v>
      </c>
      <c r="K2045" t="s">
        <v>4342</v>
      </c>
      <c r="L2045" t="s">
        <v>3396</v>
      </c>
      <c r="M2045" t="s">
        <v>11367</v>
      </c>
      <c r="N2045" t="s">
        <v>11676</v>
      </c>
      <c r="O2045" t="s">
        <v>9836</v>
      </c>
      <c r="P2045" t="s">
        <v>9821</v>
      </c>
      <c r="Q2045">
        <v>20</v>
      </c>
      <c r="R2045" t="s">
        <v>6797</v>
      </c>
      <c r="S2045" t="s">
        <v>8221</v>
      </c>
      <c r="T2045" t="s">
        <v>8199</v>
      </c>
      <c r="U2045" t="s">
        <v>7933</v>
      </c>
      <c r="V2045" t="s">
        <v>6267</v>
      </c>
      <c r="W2045" t="s">
        <v>6449</v>
      </c>
      <c r="X2045" t="s">
        <v>6332</v>
      </c>
      <c r="Y2045" t="s">
        <v>6359</v>
      </c>
      <c r="Z2045" t="s">
        <v>5979</v>
      </c>
      <c r="AA2045" t="s">
        <v>6533</v>
      </c>
      <c r="AB2045" t="s">
        <v>6116</v>
      </c>
      <c r="AC2045" t="s">
        <v>4345</v>
      </c>
      <c r="AE2045" t="s">
        <v>3394</v>
      </c>
      <c r="AJ2045" t="s">
        <v>5731</v>
      </c>
      <c r="AK2045" t="s">
        <v>4195</v>
      </c>
      <c r="AL2045" t="s">
        <v>3394</v>
      </c>
      <c r="AM2045" t="s">
        <v>4195</v>
      </c>
      <c r="AN2045" t="s">
        <v>3394</v>
      </c>
      <c r="AO2045" t="s">
        <v>4195</v>
      </c>
      <c r="AP2045" t="s">
        <v>4195</v>
      </c>
      <c r="AQ2045" t="s">
        <v>4195</v>
      </c>
      <c r="AR2045" t="s">
        <v>4195</v>
      </c>
      <c r="AS2045" t="s">
        <v>3394</v>
      </c>
      <c r="AT2045" t="s">
        <v>3394</v>
      </c>
      <c r="AU2045" t="s">
        <v>3394</v>
      </c>
      <c r="AV2045" t="s">
        <v>4195</v>
      </c>
      <c r="AW2045" t="s">
        <v>3394</v>
      </c>
      <c r="AX2045" t="s">
        <v>3394</v>
      </c>
      <c r="AZ2045" t="s">
        <v>3394</v>
      </c>
    </row>
    <row r="2046" spans="1:52" x14ac:dyDescent="0.3">
      <c r="A2046" s="1" t="s">
        <v>1641</v>
      </c>
      <c r="B2046" t="s">
        <v>1642</v>
      </c>
      <c r="C2046" t="s">
        <v>208</v>
      </c>
      <c r="D2046" t="s">
        <v>57</v>
      </c>
      <c r="E2046" t="s">
        <v>1643</v>
      </c>
      <c r="F2046" t="s">
        <v>3393</v>
      </c>
      <c r="G2046" t="s">
        <v>3393</v>
      </c>
      <c r="H2046" t="s">
        <v>3393</v>
      </c>
      <c r="I2046" t="s">
        <v>8212</v>
      </c>
      <c r="J2046" t="s">
        <v>3395</v>
      </c>
      <c r="K2046" t="s">
        <v>4342</v>
      </c>
      <c r="L2046" t="s">
        <v>3396</v>
      </c>
      <c r="M2046" t="s">
        <v>11367</v>
      </c>
      <c r="N2046" t="s">
        <v>11681</v>
      </c>
      <c r="O2046" t="s">
        <v>9836</v>
      </c>
      <c r="P2046" t="s">
        <v>9821</v>
      </c>
      <c r="Q2046">
        <v>30</v>
      </c>
      <c r="R2046" t="s">
        <v>5829</v>
      </c>
      <c r="S2046" t="s">
        <v>8222</v>
      </c>
      <c r="T2046" t="s">
        <v>8223</v>
      </c>
      <c r="U2046" t="s">
        <v>8200</v>
      </c>
      <c r="V2046" t="s">
        <v>8224</v>
      </c>
      <c r="W2046" t="s">
        <v>6821</v>
      </c>
      <c r="X2046" t="s">
        <v>6450</v>
      </c>
      <c r="Y2046" t="s">
        <v>6305</v>
      </c>
      <c r="Z2046" t="s">
        <v>6392</v>
      </c>
      <c r="AA2046" t="s">
        <v>6533</v>
      </c>
      <c r="AB2046" t="s">
        <v>6316</v>
      </c>
      <c r="AC2046" t="s">
        <v>4345</v>
      </c>
      <c r="AE2046" t="s">
        <v>3394</v>
      </c>
      <c r="AJ2046" t="s">
        <v>5731</v>
      </c>
      <c r="AK2046" t="s">
        <v>4195</v>
      </c>
      <c r="AL2046" t="s">
        <v>3394</v>
      </c>
      <c r="AM2046" t="s">
        <v>4195</v>
      </c>
      <c r="AN2046" t="s">
        <v>3394</v>
      </c>
      <c r="AO2046" t="s">
        <v>4195</v>
      </c>
      <c r="AP2046" t="s">
        <v>4195</v>
      </c>
      <c r="AQ2046" t="s">
        <v>4195</v>
      </c>
      <c r="AR2046" t="s">
        <v>4195</v>
      </c>
      <c r="AS2046" t="s">
        <v>3394</v>
      </c>
      <c r="AT2046" t="s">
        <v>3394</v>
      </c>
      <c r="AU2046" t="s">
        <v>4195</v>
      </c>
      <c r="AV2046" t="s">
        <v>4195</v>
      </c>
      <c r="AW2046" t="s">
        <v>3394</v>
      </c>
      <c r="AX2046" t="s">
        <v>3394</v>
      </c>
      <c r="AZ2046" t="s">
        <v>3394</v>
      </c>
    </row>
    <row r="2047" spans="1:52" x14ac:dyDescent="0.3">
      <c r="A2047" s="1" t="s">
        <v>1644</v>
      </c>
      <c r="B2047" t="s">
        <v>1645</v>
      </c>
      <c r="C2047" t="s">
        <v>208</v>
      </c>
      <c r="D2047" t="s">
        <v>57</v>
      </c>
      <c r="E2047" t="s">
        <v>1646</v>
      </c>
      <c r="F2047" t="s">
        <v>3393</v>
      </c>
      <c r="G2047" t="s">
        <v>3393</v>
      </c>
      <c r="H2047" t="s">
        <v>3393</v>
      </c>
      <c r="I2047" t="s">
        <v>12115</v>
      </c>
      <c r="J2047" t="s">
        <v>3395</v>
      </c>
      <c r="K2047" t="s">
        <v>4342</v>
      </c>
      <c r="L2047" t="s">
        <v>3396</v>
      </c>
      <c r="M2047" t="s">
        <v>11367</v>
      </c>
      <c r="N2047" t="s">
        <v>11681</v>
      </c>
      <c r="O2047" t="s">
        <v>9836</v>
      </c>
      <c r="P2047" t="s">
        <v>9821</v>
      </c>
      <c r="Q2047">
        <v>30</v>
      </c>
      <c r="R2047" t="s">
        <v>5829</v>
      </c>
      <c r="S2047" t="s">
        <v>8225</v>
      </c>
      <c r="T2047" t="s">
        <v>8223</v>
      </c>
      <c r="U2047" t="s">
        <v>7933</v>
      </c>
      <c r="V2047" t="s">
        <v>6267</v>
      </c>
      <c r="W2047" t="s">
        <v>6449</v>
      </c>
      <c r="X2047" t="s">
        <v>6332</v>
      </c>
      <c r="Y2047" t="s">
        <v>6359</v>
      </c>
      <c r="Z2047" t="s">
        <v>5979</v>
      </c>
      <c r="AA2047" t="s">
        <v>6533</v>
      </c>
      <c r="AB2047" t="s">
        <v>6116</v>
      </c>
      <c r="AC2047" t="s">
        <v>4345</v>
      </c>
      <c r="AE2047" t="s">
        <v>3394</v>
      </c>
      <c r="AJ2047" t="s">
        <v>5731</v>
      </c>
      <c r="AK2047" t="s">
        <v>4195</v>
      </c>
      <c r="AL2047" t="s">
        <v>3394</v>
      </c>
      <c r="AM2047" t="s">
        <v>4195</v>
      </c>
      <c r="AN2047" t="s">
        <v>3394</v>
      </c>
      <c r="AO2047" t="s">
        <v>4195</v>
      </c>
      <c r="AP2047" t="s">
        <v>4195</v>
      </c>
      <c r="AQ2047" t="s">
        <v>4195</v>
      </c>
      <c r="AR2047" t="s">
        <v>4195</v>
      </c>
      <c r="AS2047" t="s">
        <v>3394</v>
      </c>
      <c r="AT2047" t="s">
        <v>3394</v>
      </c>
      <c r="AU2047" t="s">
        <v>4195</v>
      </c>
      <c r="AV2047" t="s">
        <v>4195</v>
      </c>
      <c r="AW2047" t="s">
        <v>3394</v>
      </c>
      <c r="AX2047" t="s">
        <v>3394</v>
      </c>
      <c r="AZ2047" t="s">
        <v>3394</v>
      </c>
    </row>
    <row r="2048" spans="1:52" x14ac:dyDescent="0.3">
      <c r="A2048" s="1" t="s">
        <v>1650</v>
      </c>
      <c r="B2048" t="s">
        <v>1651</v>
      </c>
      <c r="C2048" t="s">
        <v>208</v>
      </c>
      <c r="D2048" t="s">
        <v>57</v>
      </c>
      <c r="E2048" t="s">
        <v>1652</v>
      </c>
      <c r="F2048" t="s">
        <v>3393</v>
      </c>
      <c r="G2048" t="s">
        <v>3393</v>
      </c>
      <c r="H2048" t="s">
        <v>3393</v>
      </c>
      <c r="I2048" t="s">
        <v>8226</v>
      </c>
      <c r="J2048" t="s">
        <v>3395</v>
      </c>
      <c r="K2048" t="s">
        <v>4342</v>
      </c>
      <c r="L2048" t="s">
        <v>3396</v>
      </c>
      <c r="M2048" t="s">
        <v>11367</v>
      </c>
      <c r="N2048" t="s">
        <v>11681</v>
      </c>
      <c r="O2048" t="s">
        <v>9836</v>
      </c>
      <c r="P2048" t="s">
        <v>9821</v>
      </c>
      <c r="Q2048">
        <v>30</v>
      </c>
      <c r="R2048" t="s">
        <v>5829</v>
      </c>
      <c r="S2048" t="s">
        <v>8227</v>
      </c>
      <c r="T2048" t="s">
        <v>8228</v>
      </c>
      <c r="U2048" t="s">
        <v>8152</v>
      </c>
      <c r="V2048" t="s">
        <v>7245</v>
      </c>
      <c r="W2048" t="s">
        <v>6594</v>
      </c>
      <c r="X2048" t="s">
        <v>7700</v>
      </c>
      <c r="Y2048" t="s">
        <v>6236</v>
      </c>
      <c r="Z2048" t="s">
        <v>6361</v>
      </c>
      <c r="AA2048" t="s">
        <v>6141</v>
      </c>
      <c r="AB2048" t="s">
        <v>6527</v>
      </c>
      <c r="AC2048" t="s">
        <v>4345</v>
      </c>
      <c r="AE2048" t="s">
        <v>3394</v>
      </c>
      <c r="AJ2048" t="s">
        <v>5731</v>
      </c>
      <c r="AK2048" t="s">
        <v>4195</v>
      </c>
      <c r="AL2048" t="s">
        <v>3394</v>
      </c>
      <c r="AM2048" t="s">
        <v>3394</v>
      </c>
      <c r="AN2048" t="s">
        <v>3394</v>
      </c>
      <c r="AO2048" t="s">
        <v>4195</v>
      </c>
      <c r="AP2048" t="s">
        <v>4195</v>
      </c>
      <c r="AQ2048" t="s">
        <v>4195</v>
      </c>
      <c r="AR2048" t="s">
        <v>4195</v>
      </c>
      <c r="AS2048" t="s">
        <v>3394</v>
      </c>
      <c r="AT2048" t="s">
        <v>3394</v>
      </c>
      <c r="AU2048" t="s">
        <v>3394</v>
      </c>
      <c r="AV2048" t="s">
        <v>4195</v>
      </c>
      <c r="AW2048" t="s">
        <v>3394</v>
      </c>
      <c r="AX2048" t="s">
        <v>3394</v>
      </c>
      <c r="AZ2048" t="s">
        <v>3394</v>
      </c>
    </row>
    <row r="2049" spans="1:52" x14ac:dyDescent="0.3">
      <c r="A2049" s="1" t="s">
        <v>1653</v>
      </c>
      <c r="B2049" t="s">
        <v>1654</v>
      </c>
      <c r="C2049" t="s">
        <v>208</v>
      </c>
      <c r="D2049" t="s">
        <v>57</v>
      </c>
      <c r="E2049" t="s">
        <v>1655</v>
      </c>
      <c r="F2049" t="s">
        <v>3393</v>
      </c>
      <c r="G2049" t="s">
        <v>3393</v>
      </c>
      <c r="H2049" t="s">
        <v>3393</v>
      </c>
      <c r="I2049" t="s">
        <v>11704</v>
      </c>
      <c r="J2049" t="s">
        <v>3395</v>
      </c>
      <c r="K2049" t="s">
        <v>4342</v>
      </c>
      <c r="L2049" t="s">
        <v>3396</v>
      </c>
      <c r="M2049" t="s">
        <v>11367</v>
      </c>
      <c r="N2049" t="s">
        <v>11681</v>
      </c>
      <c r="O2049" t="s">
        <v>9836</v>
      </c>
      <c r="P2049" t="s">
        <v>9821</v>
      </c>
      <c r="Q2049">
        <v>30</v>
      </c>
      <c r="R2049" t="s">
        <v>5829</v>
      </c>
      <c r="S2049" t="s">
        <v>8229</v>
      </c>
      <c r="T2049" t="s">
        <v>8230</v>
      </c>
      <c r="U2049" t="s">
        <v>7793</v>
      </c>
      <c r="V2049" t="s">
        <v>7794</v>
      </c>
      <c r="W2049" t="s">
        <v>6305</v>
      </c>
      <c r="X2049" t="s">
        <v>6070</v>
      </c>
      <c r="Y2049" t="s">
        <v>5979</v>
      </c>
      <c r="Z2049" t="s">
        <v>6459</v>
      </c>
      <c r="AA2049" t="s">
        <v>6128</v>
      </c>
      <c r="AB2049" t="s">
        <v>6316</v>
      </c>
      <c r="AC2049" t="s">
        <v>4345</v>
      </c>
      <c r="AE2049" t="s">
        <v>3394</v>
      </c>
      <c r="AJ2049" t="s">
        <v>5731</v>
      </c>
      <c r="AK2049" t="s">
        <v>4195</v>
      </c>
      <c r="AL2049" t="s">
        <v>3394</v>
      </c>
      <c r="AM2049" t="s">
        <v>4195</v>
      </c>
      <c r="AN2049" t="s">
        <v>3394</v>
      </c>
      <c r="AO2049" t="s">
        <v>4195</v>
      </c>
      <c r="AP2049" t="s">
        <v>4195</v>
      </c>
      <c r="AQ2049" t="s">
        <v>4195</v>
      </c>
      <c r="AR2049" t="s">
        <v>4195</v>
      </c>
      <c r="AS2049" t="s">
        <v>3394</v>
      </c>
      <c r="AT2049" t="s">
        <v>3394</v>
      </c>
      <c r="AU2049" t="s">
        <v>4195</v>
      </c>
      <c r="AV2049" t="s">
        <v>4195</v>
      </c>
      <c r="AW2049" t="s">
        <v>3394</v>
      </c>
      <c r="AX2049" t="s">
        <v>3394</v>
      </c>
      <c r="AZ2049" t="s">
        <v>3394</v>
      </c>
    </row>
    <row r="2050" spans="1:52" x14ac:dyDescent="0.3">
      <c r="A2050" s="1" t="s">
        <v>1656</v>
      </c>
      <c r="B2050" t="s">
        <v>1657</v>
      </c>
      <c r="C2050" t="s">
        <v>208</v>
      </c>
      <c r="D2050" t="s">
        <v>57</v>
      </c>
      <c r="E2050" t="s">
        <v>1658</v>
      </c>
      <c r="F2050" t="s">
        <v>3393</v>
      </c>
      <c r="G2050" t="s">
        <v>3393</v>
      </c>
      <c r="H2050" t="s">
        <v>3393</v>
      </c>
      <c r="I2050" t="s">
        <v>11705</v>
      </c>
      <c r="J2050" t="s">
        <v>3395</v>
      </c>
      <c r="K2050" t="s">
        <v>4342</v>
      </c>
      <c r="L2050" t="s">
        <v>3396</v>
      </c>
      <c r="M2050" t="s">
        <v>11367</v>
      </c>
      <c r="N2050" t="s">
        <v>11681</v>
      </c>
      <c r="O2050" t="s">
        <v>9836</v>
      </c>
      <c r="P2050" t="s">
        <v>9821</v>
      </c>
      <c r="Q2050">
        <v>30</v>
      </c>
      <c r="R2050" t="s">
        <v>5829</v>
      </c>
      <c r="S2050" t="s">
        <v>8231</v>
      </c>
      <c r="T2050" t="s">
        <v>8223</v>
      </c>
      <c r="U2050" t="s">
        <v>7953</v>
      </c>
      <c r="V2050" t="s">
        <v>7934</v>
      </c>
      <c r="W2050" t="s">
        <v>6821</v>
      </c>
      <c r="X2050" t="s">
        <v>6720</v>
      </c>
      <c r="Y2050" t="s">
        <v>5979</v>
      </c>
      <c r="Z2050" t="s">
        <v>7115</v>
      </c>
      <c r="AA2050" t="s">
        <v>6128</v>
      </c>
      <c r="AB2050" t="s">
        <v>6084</v>
      </c>
      <c r="AC2050" t="s">
        <v>4345</v>
      </c>
      <c r="AE2050" t="s">
        <v>3394</v>
      </c>
      <c r="AJ2050" t="s">
        <v>5731</v>
      </c>
      <c r="AK2050" t="s">
        <v>4195</v>
      </c>
      <c r="AL2050" t="s">
        <v>3394</v>
      </c>
      <c r="AM2050" t="s">
        <v>4195</v>
      </c>
      <c r="AN2050" t="s">
        <v>3394</v>
      </c>
      <c r="AO2050" t="s">
        <v>4195</v>
      </c>
      <c r="AP2050" t="s">
        <v>4195</v>
      </c>
      <c r="AQ2050" t="s">
        <v>4195</v>
      </c>
      <c r="AR2050" t="s">
        <v>4195</v>
      </c>
      <c r="AS2050" t="s">
        <v>3394</v>
      </c>
      <c r="AT2050" t="s">
        <v>3394</v>
      </c>
      <c r="AU2050" t="s">
        <v>4195</v>
      </c>
      <c r="AV2050" t="s">
        <v>4195</v>
      </c>
      <c r="AW2050" t="s">
        <v>3394</v>
      </c>
      <c r="AX2050" t="s">
        <v>3394</v>
      </c>
      <c r="AZ2050" t="s">
        <v>3394</v>
      </c>
    </row>
    <row r="2051" spans="1:52" x14ac:dyDescent="0.3">
      <c r="A2051" s="1" t="s">
        <v>1659</v>
      </c>
      <c r="B2051" t="s">
        <v>1660</v>
      </c>
      <c r="C2051" t="s">
        <v>208</v>
      </c>
      <c r="D2051" t="s">
        <v>57</v>
      </c>
      <c r="E2051" t="s">
        <v>1661</v>
      </c>
      <c r="F2051" t="s">
        <v>3393</v>
      </c>
      <c r="G2051" t="s">
        <v>3393</v>
      </c>
      <c r="H2051" t="s">
        <v>3393</v>
      </c>
      <c r="I2051" t="s">
        <v>11706</v>
      </c>
      <c r="J2051" t="s">
        <v>3395</v>
      </c>
      <c r="K2051" t="s">
        <v>4342</v>
      </c>
      <c r="L2051" t="s">
        <v>3396</v>
      </c>
      <c r="M2051" t="s">
        <v>11367</v>
      </c>
      <c r="N2051" t="s">
        <v>11681</v>
      </c>
      <c r="O2051" t="s">
        <v>9836</v>
      </c>
      <c r="P2051" t="s">
        <v>9821</v>
      </c>
      <c r="Q2051">
        <v>30</v>
      </c>
      <c r="R2051" t="s">
        <v>5829</v>
      </c>
      <c r="S2051" t="s">
        <v>8232</v>
      </c>
      <c r="T2051" t="s">
        <v>8233</v>
      </c>
      <c r="U2051" t="s">
        <v>8234</v>
      </c>
      <c r="V2051" t="s">
        <v>8235</v>
      </c>
      <c r="W2051" t="s">
        <v>6392</v>
      </c>
      <c r="X2051" t="s">
        <v>6284</v>
      </c>
      <c r="Y2051" t="s">
        <v>7115</v>
      </c>
      <c r="Z2051" t="s">
        <v>6178</v>
      </c>
      <c r="AA2051" t="s">
        <v>6307</v>
      </c>
      <c r="AB2051" t="s">
        <v>6879</v>
      </c>
      <c r="AC2051" t="s">
        <v>4345</v>
      </c>
      <c r="AE2051" t="s">
        <v>3394</v>
      </c>
      <c r="AJ2051" t="s">
        <v>5731</v>
      </c>
      <c r="AK2051" t="s">
        <v>4195</v>
      </c>
      <c r="AL2051" t="s">
        <v>3394</v>
      </c>
      <c r="AM2051" t="s">
        <v>4195</v>
      </c>
      <c r="AN2051" t="s">
        <v>3394</v>
      </c>
      <c r="AO2051" t="s">
        <v>4195</v>
      </c>
      <c r="AP2051" t="s">
        <v>4195</v>
      </c>
      <c r="AQ2051" t="s">
        <v>4195</v>
      </c>
      <c r="AR2051" t="s">
        <v>4195</v>
      </c>
      <c r="AS2051" t="s">
        <v>3394</v>
      </c>
      <c r="AT2051" t="s">
        <v>3394</v>
      </c>
      <c r="AU2051" t="s">
        <v>4195</v>
      </c>
      <c r="AV2051" t="s">
        <v>4195</v>
      </c>
      <c r="AW2051" t="s">
        <v>3394</v>
      </c>
      <c r="AX2051" t="s">
        <v>3394</v>
      </c>
      <c r="AZ2051" t="s">
        <v>3394</v>
      </c>
    </row>
    <row r="2052" spans="1:52" x14ac:dyDescent="0.3">
      <c r="A2052" s="1" t="s">
        <v>1662</v>
      </c>
      <c r="B2052" t="s">
        <v>1663</v>
      </c>
      <c r="C2052" t="s">
        <v>208</v>
      </c>
      <c r="D2052" t="s">
        <v>57</v>
      </c>
      <c r="E2052" t="s">
        <v>1664</v>
      </c>
      <c r="F2052" t="s">
        <v>3393</v>
      </c>
      <c r="G2052" t="s">
        <v>3393</v>
      </c>
      <c r="H2052" t="s">
        <v>3393</v>
      </c>
      <c r="I2052" t="s">
        <v>8236</v>
      </c>
      <c r="J2052" t="s">
        <v>3395</v>
      </c>
      <c r="K2052" t="s">
        <v>4342</v>
      </c>
      <c r="L2052" t="s">
        <v>3396</v>
      </c>
      <c r="M2052" t="s">
        <v>11367</v>
      </c>
      <c r="N2052" t="s">
        <v>11681</v>
      </c>
      <c r="O2052" t="s">
        <v>9836</v>
      </c>
      <c r="P2052" t="s">
        <v>9821</v>
      </c>
      <c r="Q2052">
        <v>30</v>
      </c>
      <c r="R2052" t="s">
        <v>5829</v>
      </c>
      <c r="S2052" t="s">
        <v>8237</v>
      </c>
      <c r="T2052" t="s">
        <v>8238</v>
      </c>
      <c r="U2052" t="s">
        <v>8239</v>
      </c>
      <c r="V2052" t="s">
        <v>6915</v>
      </c>
      <c r="W2052" t="s">
        <v>8240</v>
      </c>
      <c r="X2052" t="s">
        <v>7344</v>
      </c>
      <c r="Y2052" t="s">
        <v>6146</v>
      </c>
      <c r="Z2052" t="s">
        <v>8241</v>
      </c>
      <c r="AA2052" t="s">
        <v>8242</v>
      </c>
      <c r="AB2052" t="s">
        <v>6527</v>
      </c>
      <c r="AC2052" t="s">
        <v>4345</v>
      </c>
      <c r="AE2052" t="s">
        <v>3394</v>
      </c>
      <c r="AJ2052" t="s">
        <v>5731</v>
      </c>
      <c r="AK2052" t="s">
        <v>4195</v>
      </c>
      <c r="AL2052" t="s">
        <v>3394</v>
      </c>
      <c r="AM2052" t="s">
        <v>4195</v>
      </c>
      <c r="AN2052" t="s">
        <v>3394</v>
      </c>
      <c r="AO2052" t="s">
        <v>4195</v>
      </c>
      <c r="AP2052" t="s">
        <v>4195</v>
      </c>
      <c r="AQ2052" t="s">
        <v>4195</v>
      </c>
      <c r="AR2052" t="s">
        <v>4195</v>
      </c>
      <c r="AS2052" t="s">
        <v>3394</v>
      </c>
      <c r="AT2052" t="s">
        <v>3394</v>
      </c>
      <c r="AU2052" t="s">
        <v>4195</v>
      </c>
      <c r="AV2052" t="s">
        <v>4195</v>
      </c>
      <c r="AW2052" t="s">
        <v>3394</v>
      </c>
      <c r="AX2052" t="s">
        <v>3394</v>
      </c>
      <c r="AZ2052" t="s">
        <v>3394</v>
      </c>
    </row>
    <row r="2053" spans="1:52" x14ac:dyDescent="0.3">
      <c r="A2053" s="1" t="s">
        <v>1665</v>
      </c>
      <c r="B2053" t="s">
        <v>1666</v>
      </c>
      <c r="C2053" t="s">
        <v>208</v>
      </c>
      <c r="D2053" t="s">
        <v>57</v>
      </c>
      <c r="E2053" t="s">
        <v>1667</v>
      </c>
      <c r="F2053" t="s">
        <v>3393</v>
      </c>
      <c r="G2053" t="s">
        <v>3393</v>
      </c>
      <c r="H2053" t="s">
        <v>3393</v>
      </c>
      <c r="I2053" t="s">
        <v>11707</v>
      </c>
      <c r="J2053" t="s">
        <v>3395</v>
      </c>
      <c r="K2053" t="s">
        <v>4342</v>
      </c>
      <c r="L2053" t="s">
        <v>3396</v>
      </c>
      <c r="M2053" t="s">
        <v>11367</v>
      </c>
      <c r="N2053" t="s">
        <v>11681</v>
      </c>
      <c r="O2053" t="s">
        <v>9836</v>
      </c>
      <c r="P2053" t="s">
        <v>9821</v>
      </c>
      <c r="Q2053">
        <v>30</v>
      </c>
      <c r="R2053" t="s">
        <v>5829</v>
      </c>
      <c r="S2053" t="s">
        <v>8243</v>
      </c>
      <c r="T2053" t="s">
        <v>8230</v>
      </c>
      <c r="U2053" t="s">
        <v>8244</v>
      </c>
      <c r="V2053" t="s">
        <v>8245</v>
      </c>
      <c r="W2053" t="s">
        <v>6449</v>
      </c>
      <c r="X2053" t="s">
        <v>5956</v>
      </c>
      <c r="Y2053" t="s">
        <v>6680</v>
      </c>
      <c r="Z2053" t="s">
        <v>6594</v>
      </c>
      <c r="AA2053" t="s">
        <v>6344</v>
      </c>
      <c r="AB2053" t="s">
        <v>6316</v>
      </c>
      <c r="AC2053" t="s">
        <v>4345</v>
      </c>
      <c r="AE2053" t="s">
        <v>3394</v>
      </c>
      <c r="AJ2053" t="s">
        <v>5731</v>
      </c>
      <c r="AK2053" t="s">
        <v>4195</v>
      </c>
      <c r="AL2053" t="s">
        <v>3394</v>
      </c>
      <c r="AM2053" t="s">
        <v>4195</v>
      </c>
      <c r="AN2053" t="s">
        <v>3394</v>
      </c>
      <c r="AO2053" t="s">
        <v>4195</v>
      </c>
      <c r="AP2053" t="s">
        <v>4195</v>
      </c>
      <c r="AQ2053" t="s">
        <v>4195</v>
      </c>
      <c r="AR2053" t="s">
        <v>4195</v>
      </c>
      <c r="AS2053" t="s">
        <v>3394</v>
      </c>
      <c r="AT2053" t="s">
        <v>3394</v>
      </c>
      <c r="AU2053" t="s">
        <v>4195</v>
      </c>
      <c r="AV2053" t="s">
        <v>4195</v>
      </c>
      <c r="AW2053" t="s">
        <v>3394</v>
      </c>
      <c r="AX2053" t="s">
        <v>3394</v>
      </c>
      <c r="AZ2053" t="s">
        <v>3394</v>
      </c>
    </row>
    <row r="2054" spans="1:52" x14ac:dyDescent="0.3">
      <c r="A2054" s="1" t="s">
        <v>1668</v>
      </c>
      <c r="B2054" t="s">
        <v>1669</v>
      </c>
      <c r="C2054" t="s">
        <v>208</v>
      </c>
      <c r="D2054" t="s">
        <v>57</v>
      </c>
      <c r="E2054" t="s">
        <v>1670</v>
      </c>
      <c r="F2054" t="s">
        <v>3393</v>
      </c>
      <c r="G2054" t="s">
        <v>3393</v>
      </c>
      <c r="H2054" t="s">
        <v>3393</v>
      </c>
      <c r="I2054" t="s">
        <v>8246</v>
      </c>
      <c r="J2054" t="s">
        <v>3395</v>
      </c>
      <c r="K2054" t="s">
        <v>4342</v>
      </c>
      <c r="L2054" t="s">
        <v>3396</v>
      </c>
      <c r="M2054" t="s">
        <v>11367</v>
      </c>
      <c r="N2054" t="s">
        <v>11681</v>
      </c>
      <c r="O2054" t="s">
        <v>9836</v>
      </c>
      <c r="P2054" t="s">
        <v>9821</v>
      </c>
      <c r="Q2054">
        <v>18</v>
      </c>
      <c r="R2054" t="s">
        <v>6797</v>
      </c>
      <c r="S2054" t="s">
        <v>8222</v>
      </c>
      <c r="T2054" t="s">
        <v>8230</v>
      </c>
      <c r="U2054" t="s">
        <v>8200</v>
      </c>
      <c r="V2054" t="s">
        <v>8224</v>
      </c>
      <c r="W2054" t="s">
        <v>6821</v>
      </c>
      <c r="X2054" t="s">
        <v>6450</v>
      </c>
      <c r="Y2054" t="s">
        <v>6305</v>
      </c>
      <c r="Z2054" t="s">
        <v>6392</v>
      </c>
      <c r="AA2054" t="s">
        <v>6533</v>
      </c>
      <c r="AB2054" t="s">
        <v>6316</v>
      </c>
      <c r="AC2054" t="s">
        <v>4345</v>
      </c>
      <c r="AE2054" t="s">
        <v>3394</v>
      </c>
      <c r="AJ2054" t="s">
        <v>5731</v>
      </c>
      <c r="AK2054" t="s">
        <v>4195</v>
      </c>
      <c r="AL2054" t="s">
        <v>3394</v>
      </c>
      <c r="AM2054" t="s">
        <v>4195</v>
      </c>
      <c r="AN2054" t="s">
        <v>3394</v>
      </c>
      <c r="AO2054" t="s">
        <v>4195</v>
      </c>
      <c r="AP2054" t="s">
        <v>4195</v>
      </c>
      <c r="AQ2054" t="s">
        <v>4195</v>
      </c>
      <c r="AR2054" t="s">
        <v>4195</v>
      </c>
      <c r="AS2054" t="s">
        <v>3394</v>
      </c>
      <c r="AT2054" t="s">
        <v>3394</v>
      </c>
      <c r="AU2054" t="s">
        <v>4195</v>
      </c>
      <c r="AV2054" t="s">
        <v>4195</v>
      </c>
      <c r="AW2054" t="s">
        <v>3394</v>
      </c>
      <c r="AX2054" t="s">
        <v>3394</v>
      </c>
      <c r="AZ2054" t="s">
        <v>3394</v>
      </c>
    </row>
    <row r="2055" spans="1:52" x14ac:dyDescent="0.3">
      <c r="A2055" s="1" t="s">
        <v>1671</v>
      </c>
      <c r="B2055" t="s">
        <v>1672</v>
      </c>
      <c r="C2055" t="s">
        <v>208</v>
      </c>
      <c r="D2055" t="s">
        <v>57</v>
      </c>
      <c r="E2055" t="s">
        <v>1673</v>
      </c>
      <c r="F2055" t="s">
        <v>3393</v>
      </c>
      <c r="G2055" t="s">
        <v>3393</v>
      </c>
      <c r="H2055" t="s">
        <v>3393</v>
      </c>
      <c r="I2055" t="s">
        <v>11708</v>
      </c>
      <c r="J2055" t="s">
        <v>3395</v>
      </c>
      <c r="K2055" t="s">
        <v>4342</v>
      </c>
      <c r="L2055" t="s">
        <v>3396</v>
      </c>
      <c r="M2055" t="s">
        <v>11367</v>
      </c>
      <c r="N2055" t="s">
        <v>11681</v>
      </c>
      <c r="O2055" t="s">
        <v>9836</v>
      </c>
      <c r="P2055" t="s">
        <v>9821</v>
      </c>
      <c r="Q2055">
        <v>18</v>
      </c>
      <c r="R2055" t="s">
        <v>6797</v>
      </c>
      <c r="S2055" t="s">
        <v>8225</v>
      </c>
      <c r="T2055" t="s">
        <v>8223</v>
      </c>
      <c r="U2055" t="s">
        <v>7933</v>
      </c>
      <c r="V2055" t="s">
        <v>6267</v>
      </c>
      <c r="W2055" t="s">
        <v>6449</v>
      </c>
      <c r="X2055" t="s">
        <v>6332</v>
      </c>
      <c r="Y2055" t="s">
        <v>6359</v>
      </c>
      <c r="Z2055" t="s">
        <v>5979</v>
      </c>
      <c r="AA2055" t="s">
        <v>6533</v>
      </c>
      <c r="AB2055" t="s">
        <v>6116</v>
      </c>
      <c r="AC2055" t="s">
        <v>4345</v>
      </c>
      <c r="AE2055" t="s">
        <v>3394</v>
      </c>
      <c r="AJ2055" t="s">
        <v>5731</v>
      </c>
      <c r="AK2055" t="s">
        <v>4195</v>
      </c>
      <c r="AL2055" t="s">
        <v>3394</v>
      </c>
      <c r="AM2055" t="s">
        <v>4195</v>
      </c>
      <c r="AN2055" t="s">
        <v>3394</v>
      </c>
      <c r="AO2055" t="s">
        <v>4195</v>
      </c>
      <c r="AP2055" t="s">
        <v>4195</v>
      </c>
      <c r="AQ2055" t="s">
        <v>4195</v>
      </c>
      <c r="AR2055" t="s">
        <v>4195</v>
      </c>
      <c r="AS2055" t="s">
        <v>3394</v>
      </c>
      <c r="AT2055" t="s">
        <v>3394</v>
      </c>
      <c r="AU2055" t="s">
        <v>4195</v>
      </c>
      <c r="AV2055" t="s">
        <v>4195</v>
      </c>
      <c r="AW2055" t="s">
        <v>3394</v>
      </c>
      <c r="AX2055" t="s">
        <v>3394</v>
      </c>
      <c r="AZ2055" t="s">
        <v>3394</v>
      </c>
    </row>
    <row r="2056" spans="1:52" x14ac:dyDescent="0.3">
      <c r="A2056" s="1" t="s">
        <v>1674</v>
      </c>
      <c r="B2056" t="s">
        <v>1675</v>
      </c>
      <c r="C2056" t="s">
        <v>736</v>
      </c>
      <c r="D2056" t="s">
        <v>61</v>
      </c>
      <c r="E2056" t="s">
        <v>1676</v>
      </c>
      <c r="F2056" t="s">
        <v>3393</v>
      </c>
      <c r="G2056" t="s">
        <v>3393</v>
      </c>
      <c r="H2056" t="s">
        <v>3393</v>
      </c>
      <c r="I2056" t="s">
        <v>9111</v>
      </c>
      <c r="J2056" t="s">
        <v>3395</v>
      </c>
      <c r="K2056" t="s">
        <v>4342</v>
      </c>
      <c r="L2056" t="s">
        <v>3396</v>
      </c>
      <c r="M2056" t="s">
        <v>11367</v>
      </c>
      <c r="N2056" t="s">
        <v>11684</v>
      </c>
      <c r="O2056" t="s">
        <v>9836</v>
      </c>
      <c r="P2056" t="s">
        <v>9821</v>
      </c>
      <c r="Q2056">
        <v>36</v>
      </c>
      <c r="R2056" t="s">
        <v>5829</v>
      </c>
      <c r="S2056" t="s">
        <v>8247</v>
      </c>
      <c r="T2056" t="s">
        <v>8223</v>
      </c>
      <c r="U2056" t="s">
        <v>7152</v>
      </c>
      <c r="V2056" t="s">
        <v>7153</v>
      </c>
      <c r="W2056" t="s">
        <v>6112</v>
      </c>
      <c r="X2056" t="s">
        <v>6062</v>
      </c>
      <c r="Y2056" t="s">
        <v>6534</v>
      </c>
      <c r="Z2056" t="s">
        <v>6584</v>
      </c>
      <c r="AA2056" t="s">
        <v>6622</v>
      </c>
      <c r="AB2056" t="s">
        <v>8248</v>
      </c>
      <c r="AC2056" t="s">
        <v>4345</v>
      </c>
      <c r="AE2056" t="s">
        <v>3394</v>
      </c>
      <c r="AJ2056" t="s">
        <v>5731</v>
      </c>
      <c r="AK2056" t="s">
        <v>4195</v>
      </c>
      <c r="AL2056" t="s">
        <v>3394</v>
      </c>
      <c r="AM2056" t="s">
        <v>4195</v>
      </c>
      <c r="AN2056" t="s">
        <v>3394</v>
      </c>
      <c r="AO2056" t="s">
        <v>4195</v>
      </c>
      <c r="AP2056" t="s">
        <v>4195</v>
      </c>
      <c r="AQ2056" t="s">
        <v>4195</v>
      </c>
      <c r="AR2056" t="s">
        <v>4195</v>
      </c>
      <c r="AS2056" t="s">
        <v>3394</v>
      </c>
      <c r="AT2056" t="s">
        <v>3394</v>
      </c>
      <c r="AU2056" t="s">
        <v>4195</v>
      </c>
      <c r="AV2056" t="s">
        <v>4195</v>
      </c>
      <c r="AW2056" t="s">
        <v>3394</v>
      </c>
      <c r="AX2056" t="s">
        <v>3394</v>
      </c>
      <c r="AZ2056" t="s">
        <v>3394</v>
      </c>
    </row>
    <row r="2057" spans="1:52" x14ac:dyDescent="0.3">
      <c r="A2057" s="1" t="s">
        <v>1677</v>
      </c>
      <c r="B2057" t="s">
        <v>1678</v>
      </c>
      <c r="C2057" t="s">
        <v>736</v>
      </c>
      <c r="D2057" t="s">
        <v>61</v>
      </c>
      <c r="E2057" t="s">
        <v>1679</v>
      </c>
      <c r="F2057" t="s">
        <v>3393</v>
      </c>
      <c r="G2057" t="s">
        <v>3393</v>
      </c>
      <c r="H2057" t="s">
        <v>3393</v>
      </c>
      <c r="I2057" t="s">
        <v>11709</v>
      </c>
      <c r="J2057" t="s">
        <v>3395</v>
      </c>
      <c r="K2057" t="s">
        <v>4342</v>
      </c>
      <c r="L2057" t="s">
        <v>3396</v>
      </c>
      <c r="M2057" t="s">
        <v>11367</v>
      </c>
      <c r="N2057" t="s">
        <v>11684</v>
      </c>
      <c r="O2057" t="s">
        <v>9836</v>
      </c>
      <c r="P2057" t="s">
        <v>9837</v>
      </c>
      <c r="Q2057">
        <v>36</v>
      </c>
      <c r="R2057" t="s">
        <v>5829</v>
      </c>
      <c r="S2057" t="s">
        <v>8249</v>
      </c>
      <c r="T2057" t="s">
        <v>8250</v>
      </c>
      <c r="U2057" t="s">
        <v>6876</v>
      </c>
      <c r="V2057" t="s">
        <v>6877</v>
      </c>
      <c r="W2057" t="s">
        <v>6878</v>
      </c>
      <c r="X2057" t="s">
        <v>6840</v>
      </c>
      <c r="Y2057" t="s">
        <v>6081</v>
      </c>
      <c r="Z2057" t="s">
        <v>7751</v>
      </c>
      <c r="AA2057" t="s">
        <v>6695</v>
      </c>
      <c r="AB2057" t="s">
        <v>7753</v>
      </c>
      <c r="AC2057" t="s">
        <v>4345</v>
      </c>
      <c r="AE2057" t="s">
        <v>3394</v>
      </c>
      <c r="AJ2057" t="s">
        <v>5731</v>
      </c>
      <c r="AK2057" t="s">
        <v>4195</v>
      </c>
      <c r="AL2057" t="s">
        <v>3394</v>
      </c>
      <c r="AM2057" t="s">
        <v>4195</v>
      </c>
      <c r="AN2057" t="s">
        <v>3394</v>
      </c>
      <c r="AO2057" t="s">
        <v>4195</v>
      </c>
      <c r="AP2057" t="s">
        <v>4195</v>
      </c>
      <c r="AQ2057" t="s">
        <v>4195</v>
      </c>
      <c r="AR2057" t="s">
        <v>4195</v>
      </c>
      <c r="AS2057" t="s">
        <v>3394</v>
      </c>
      <c r="AT2057" t="s">
        <v>3394</v>
      </c>
      <c r="AU2057" t="s">
        <v>4195</v>
      </c>
      <c r="AV2057" t="s">
        <v>4195</v>
      </c>
      <c r="AW2057" t="s">
        <v>3394</v>
      </c>
      <c r="AX2057" t="s">
        <v>3394</v>
      </c>
      <c r="AZ2057" t="s">
        <v>3394</v>
      </c>
    </row>
    <row r="2058" spans="1:52" x14ac:dyDescent="0.3">
      <c r="A2058" s="1" t="s">
        <v>1683</v>
      </c>
      <c r="B2058" t="s">
        <v>1684</v>
      </c>
      <c r="C2058" t="s">
        <v>736</v>
      </c>
      <c r="D2058" t="s">
        <v>61</v>
      </c>
      <c r="E2058" t="s">
        <v>1685</v>
      </c>
      <c r="F2058" t="s">
        <v>3393</v>
      </c>
      <c r="G2058" t="s">
        <v>3393</v>
      </c>
      <c r="H2058" t="s">
        <v>3393</v>
      </c>
      <c r="I2058" t="s">
        <v>10898</v>
      </c>
      <c r="J2058" t="s">
        <v>3395</v>
      </c>
      <c r="K2058" t="s">
        <v>4342</v>
      </c>
      <c r="L2058" t="s">
        <v>3396</v>
      </c>
      <c r="M2058" t="s">
        <v>11367</v>
      </c>
      <c r="N2058" t="s">
        <v>11684</v>
      </c>
      <c r="O2058" t="s">
        <v>9836</v>
      </c>
      <c r="P2058" t="s">
        <v>9821</v>
      </c>
      <c r="Q2058">
        <v>36</v>
      </c>
      <c r="R2058" t="s">
        <v>5829</v>
      </c>
      <c r="S2058" t="s">
        <v>8251</v>
      </c>
      <c r="T2058" t="s">
        <v>8223</v>
      </c>
      <c r="U2058" t="s">
        <v>6876</v>
      </c>
      <c r="V2058" t="s">
        <v>6877</v>
      </c>
      <c r="W2058" t="s">
        <v>6190</v>
      </c>
      <c r="X2058" t="s">
        <v>6062</v>
      </c>
      <c r="Y2058" t="s">
        <v>6534</v>
      </c>
      <c r="Z2058" t="s">
        <v>6584</v>
      </c>
      <c r="AA2058" t="s">
        <v>6156</v>
      </c>
      <c r="AB2058" t="s">
        <v>8252</v>
      </c>
      <c r="AC2058" t="s">
        <v>4345</v>
      </c>
      <c r="AE2058" t="s">
        <v>3394</v>
      </c>
      <c r="AJ2058" t="s">
        <v>5731</v>
      </c>
      <c r="AK2058" t="s">
        <v>4195</v>
      </c>
      <c r="AL2058" t="s">
        <v>3394</v>
      </c>
      <c r="AM2058" t="s">
        <v>4195</v>
      </c>
      <c r="AN2058" t="s">
        <v>3394</v>
      </c>
      <c r="AO2058" t="s">
        <v>4195</v>
      </c>
      <c r="AP2058" t="s">
        <v>4195</v>
      </c>
      <c r="AQ2058" t="s">
        <v>4195</v>
      </c>
      <c r="AR2058" t="s">
        <v>4195</v>
      </c>
      <c r="AS2058" t="s">
        <v>3394</v>
      </c>
      <c r="AT2058" t="s">
        <v>3394</v>
      </c>
      <c r="AU2058" t="s">
        <v>4195</v>
      </c>
      <c r="AV2058" t="s">
        <v>4195</v>
      </c>
      <c r="AW2058" t="s">
        <v>3394</v>
      </c>
      <c r="AX2058" t="s">
        <v>3394</v>
      </c>
      <c r="AZ2058" t="s">
        <v>3394</v>
      </c>
    </row>
    <row r="2059" spans="1:52" x14ac:dyDescent="0.3">
      <c r="A2059" s="1" t="s">
        <v>1686</v>
      </c>
      <c r="B2059" t="s">
        <v>1687</v>
      </c>
      <c r="C2059" t="s">
        <v>736</v>
      </c>
      <c r="D2059" t="s">
        <v>61</v>
      </c>
      <c r="E2059" t="s">
        <v>1688</v>
      </c>
      <c r="F2059" t="s">
        <v>3393</v>
      </c>
      <c r="G2059" t="s">
        <v>3393</v>
      </c>
      <c r="H2059" t="s">
        <v>3393</v>
      </c>
      <c r="I2059" t="s">
        <v>11710</v>
      </c>
      <c r="J2059" t="s">
        <v>3395</v>
      </c>
      <c r="K2059" t="s">
        <v>4342</v>
      </c>
      <c r="L2059" t="s">
        <v>3396</v>
      </c>
      <c r="M2059" t="s">
        <v>11367</v>
      </c>
      <c r="N2059" t="s">
        <v>11684</v>
      </c>
      <c r="O2059" t="s">
        <v>9836</v>
      </c>
      <c r="P2059" t="s">
        <v>9821</v>
      </c>
      <c r="Q2059">
        <v>36</v>
      </c>
      <c r="R2059" t="s">
        <v>5829</v>
      </c>
      <c r="S2059" t="s">
        <v>8254</v>
      </c>
      <c r="T2059" t="s">
        <v>8230</v>
      </c>
      <c r="U2059" t="s">
        <v>6531</v>
      </c>
      <c r="V2059" t="s">
        <v>6532</v>
      </c>
      <c r="W2059" t="s">
        <v>6533</v>
      </c>
      <c r="X2059" t="s">
        <v>6191</v>
      </c>
      <c r="Y2059" t="s">
        <v>6534</v>
      </c>
      <c r="Z2059" t="s">
        <v>6535</v>
      </c>
      <c r="AA2059" t="s">
        <v>6070</v>
      </c>
      <c r="AB2059" t="s">
        <v>6194</v>
      </c>
      <c r="AC2059" t="s">
        <v>4345</v>
      </c>
      <c r="AE2059" t="s">
        <v>3394</v>
      </c>
      <c r="AJ2059" t="s">
        <v>5731</v>
      </c>
      <c r="AK2059" t="s">
        <v>4195</v>
      </c>
      <c r="AL2059" t="s">
        <v>3394</v>
      </c>
      <c r="AM2059" t="s">
        <v>4195</v>
      </c>
      <c r="AN2059" t="s">
        <v>3394</v>
      </c>
      <c r="AO2059" t="s">
        <v>4195</v>
      </c>
      <c r="AP2059" t="s">
        <v>4195</v>
      </c>
      <c r="AQ2059" t="s">
        <v>4195</v>
      </c>
      <c r="AR2059" t="s">
        <v>4195</v>
      </c>
      <c r="AS2059" t="s">
        <v>3394</v>
      </c>
      <c r="AT2059" t="s">
        <v>3394</v>
      </c>
      <c r="AU2059" t="s">
        <v>4195</v>
      </c>
      <c r="AV2059" t="s">
        <v>4195</v>
      </c>
      <c r="AW2059" t="s">
        <v>3394</v>
      </c>
      <c r="AX2059" t="s">
        <v>3394</v>
      </c>
      <c r="AZ2059" t="s">
        <v>3394</v>
      </c>
    </row>
    <row r="2060" spans="1:52" x14ac:dyDescent="0.3">
      <c r="A2060" s="1" t="s">
        <v>1689</v>
      </c>
      <c r="B2060" t="s">
        <v>1690</v>
      </c>
      <c r="C2060" t="s">
        <v>736</v>
      </c>
      <c r="D2060" t="s">
        <v>61</v>
      </c>
      <c r="E2060" t="s">
        <v>1691</v>
      </c>
      <c r="F2060" t="s">
        <v>3393</v>
      </c>
      <c r="G2060" t="s">
        <v>3393</v>
      </c>
      <c r="H2060" t="s">
        <v>3393</v>
      </c>
      <c r="I2060" t="s">
        <v>5993</v>
      </c>
      <c r="J2060" t="s">
        <v>3395</v>
      </c>
      <c r="K2060" t="s">
        <v>4342</v>
      </c>
      <c r="L2060" t="s">
        <v>3396</v>
      </c>
      <c r="M2060" t="s">
        <v>11367</v>
      </c>
      <c r="N2060" t="s">
        <v>11684</v>
      </c>
      <c r="O2060" t="s">
        <v>9836</v>
      </c>
      <c r="P2060" t="s">
        <v>9821</v>
      </c>
      <c r="Q2060">
        <v>36</v>
      </c>
      <c r="R2060" t="s">
        <v>5829</v>
      </c>
      <c r="S2060" t="s">
        <v>8255</v>
      </c>
      <c r="T2060" t="s">
        <v>8256</v>
      </c>
      <c r="U2060" t="s">
        <v>6077</v>
      </c>
      <c r="V2060" t="s">
        <v>6078</v>
      </c>
      <c r="W2060" t="s">
        <v>6079</v>
      </c>
      <c r="X2060" t="s">
        <v>6080</v>
      </c>
      <c r="Y2060" t="s">
        <v>6081</v>
      </c>
      <c r="Z2060" t="s">
        <v>6082</v>
      </c>
      <c r="AA2060" t="s">
        <v>6083</v>
      </c>
      <c r="AB2060" t="s">
        <v>6084</v>
      </c>
      <c r="AC2060" t="s">
        <v>4345</v>
      </c>
      <c r="AE2060" t="s">
        <v>3394</v>
      </c>
      <c r="AJ2060" t="s">
        <v>5731</v>
      </c>
      <c r="AK2060" t="s">
        <v>4195</v>
      </c>
      <c r="AL2060" t="s">
        <v>3394</v>
      </c>
      <c r="AM2060" t="s">
        <v>4195</v>
      </c>
      <c r="AN2060" t="s">
        <v>3394</v>
      </c>
      <c r="AO2060" t="s">
        <v>4195</v>
      </c>
      <c r="AP2060" t="s">
        <v>4195</v>
      </c>
      <c r="AQ2060" t="s">
        <v>4195</v>
      </c>
      <c r="AR2060" t="s">
        <v>4195</v>
      </c>
      <c r="AS2060" t="s">
        <v>3394</v>
      </c>
      <c r="AT2060" t="s">
        <v>3394</v>
      </c>
      <c r="AU2060" t="s">
        <v>4195</v>
      </c>
      <c r="AV2060" t="s">
        <v>4195</v>
      </c>
      <c r="AW2060" t="s">
        <v>3394</v>
      </c>
      <c r="AX2060" t="s">
        <v>3394</v>
      </c>
      <c r="AZ2060" t="s">
        <v>3394</v>
      </c>
    </row>
    <row r="2061" spans="1:52" x14ac:dyDescent="0.3">
      <c r="A2061" s="1" t="s">
        <v>1692</v>
      </c>
      <c r="B2061" t="s">
        <v>1693</v>
      </c>
      <c r="C2061" t="s">
        <v>736</v>
      </c>
      <c r="D2061" t="s">
        <v>61</v>
      </c>
      <c r="E2061" t="s">
        <v>1694</v>
      </c>
      <c r="F2061" t="s">
        <v>3393</v>
      </c>
      <c r="G2061" t="s">
        <v>3393</v>
      </c>
      <c r="H2061" t="s">
        <v>3393</v>
      </c>
      <c r="I2061" t="s">
        <v>11711</v>
      </c>
      <c r="J2061" t="s">
        <v>3395</v>
      </c>
      <c r="K2061" t="s">
        <v>4342</v>
      </c>
      <c r="L2061" t="s">
        <v>3396</v>
      </c>
      <c r="M2061" t="s">
        <v>11367</v>
      </c>
      <c r="N2061" t="s">
        <v>11684</v>
      </c>
      <c r="O2061" t="s">
        <v>9836</v>
      </c>
      <c r="P2061" t="s">
        <v>9821</v>
      </c>
      <c r="Q2061">
        <v>36</v>
      </c>
      <c r="R2061" t="s">
        <v>5829</v>
      </c>
      <c r="S2061" t="s">
        <v>8257</v>
      </c>
      <c r="T2061" t="s">
        <v>8250</v>
      </c>
      <c r="U2061" t="s">
        <v>6241</v>
      </c>
      <c r="V2061" t="s">
        <v>7159</v>
      </c>
      <c r="W2061" t="s">
        <v>6307</v>
      </c>
      <c r="X2061" t="s">
        <v>8258</v>
      </c>
      <c r="Y2061" t="s">
        <v>6534</v>
      </c>
      <c r="Z2061" t="s">
        <v>6441</v>
      </c>
      <c r="AA2061" t="s">
        <v>8259</v>
      </c>
      <c r="AB2061" t="s">
        <v>6527</v>
      </c>
      <c r="AC2061" t="s">
        <v>4345</v>
      </c>
      <c r="AE2061" t="s">
        <v>3394</v>
      </c>
      <c r="AJ2061" t="s">
        <v>5731</v>
      </c>
      <c r="AK2061" t="s">
        <v>4195</v>
      </c>
      <c r="AL2061" t="s">
        <v>3394</v>
      </c>
      <c r="AM2061" t="s">
        <v>4195</v>
      </c>
      <c r="AN2061" t="s">
        <v>3394</v>
      </c>
      <c r="AO2061" t="s">
        <v>4195</v>
      </c>
      <c r="AP2061" t="s">
        <v>4195</v>
      </c>
      <c r="AQ2061" t="s">
        <v>4195</v>
      </c>
      <c r="AR2061" t="s">
        <v>4195</v>
      </c>
      <c r="AS2061" t="s">
        <v>3394</v>
      </c>
      <c r="AT2061" t="s">
        <v>3394</v>
      </c>
      <c r="AU2061" t="s">
        <v>4195</v>
      </c>
      <c r="AV2061" t="s">
        <v>4195</v>
      </c>
      <c r="AW2061" t="s">
        <v>3394</v>
      </c>
      <c r="AX2061" t="s">
        <v>3394</v>
      </c>
      <c r="AZ2061" t="s">
        <v>3394</v>
      </c>
    </row>
    <row r="2062" spans="1:52" x14ac:dyDescent="0.3">
      <c r="A2062" s="1" t="s">
        <v>1695</v>
      </c>
      <c r="B2062" t="s">
        <v>1696</v>
      </c>
      <c r="C2062" t="s">
        <v>736</v>
      </c>
      <c r="D2062" t="s">
        <v>61</v>
      </c>
      <c r="E2062" t="s">
        <v>1697</v>
      </c>
      <c r="F2062" t="s">
        <v>3393</v>
      </c>
      <c r="G2062" t="s">
        <v>3393</v>
      </c>
      <c r="H2062" t="s">
        <v>3393</v>
      </c>
      <c r="I2062" t="s">
        <v>11712</v>
      </c>
      <c r="J2062" t="s">
        <v>3395</v>
      </c>
      <c r="K2062" t="s">
        <v>4342</v>
      </c>
      <c r="L2062" t="s">
        <v>3396</v>
      </c>
      <c r="M2062" t="s">
        <v>11367</v>
      </c>
      <c r="N2062" t="s">
        <v>11684</v>
      </c>
      <c r="O2062" t="s">
        <v>9836</v>
      </c>
      <c r="P2062" t="s">
        <v>9821</v>
      </c>
      <c r="Q2062">
        <v>36</v>
      </c>
      <c r="R2062" t="s">
        <v>5829</v>
      </c>
      <c r="S2062" t="s">
        <v>8260</v>
      </c>
      <c r="T2062" t="s">
        <v>8261</v>
      </c>
      <c r="U2062" t="s">
        <v>6932</v>
      </c>
      <c r="V2062" t="s">
        <v>6933</v>
      </c>
      <c r="W2062" t="s">
        <v>6808</v>
      </c>
      <c r="X2062" t="s">
        <v>6450</v>
      </c>
      <c r="Y2062" t="s">
        <v>6535</v>
      </c>
      <c r="Z2062" t="s">
        <v>6589</v>
      </c>
      <c r="AA2062" t="s">
        <v>6156</v>
      </c>
      <c r="AB2062" t="s">
        <v>6194</v>
      </c>
      <c r="AC2062" t="s">
        <v>4345</v>
      </c>
      <c r="AE2062" t="s">
        <v>3394</v>
      </c>
      <c r="AJ2062" t="s">
        <v>5731</v>
      </c>
      <c r="AK2062" t="s">
        <v>4195</v>
      </c>
      <c r="AL2062" t="s">
        <v>3394</v>
      </c>
      <c r="AM2062" t="s">
        <v>3394</v>
      </c>
      <c r="AN2062" t="s">
        <v>3394</v>
      </c>
      <c r="AO2062" t="s">
        <v>4195</v>
      </c>
      <c r="AP2062" t="s">
        <v>4195</v>
      </c>
      <c r="AQ2062" t="s">
        <v>4195</v>
      </c>
      <c r="AR2062" t="s">
        <v>4195</v>
      </c>
      <c r="AS2062" t="s">
        <v>3394</v>
      </c>
      <c r="AT2062" t="s">
        <v>3394</v>
      </c>
      <c r="AU2062" t="s">
        <v>4195</v>
      </c>
      <c r="AV2062" t="s">
        <v>4195</v>
      </c>
      <c r="AW2062" t="s">
        <v>3394</v>
      </c>
      <c r="AX2062" t="s">
        <v>3394</v>
      </c>
      <c r="AZ2062" t="s">
        <v>3394</v>
      </c>
    </row>
    <row r="2063" spans="1:52" x14ac:dyDescent="0.3">
      <c r="A2063" s="1" t="s">
        <v>1698</v>
      </c>
      <c r="B2063" t="s">
        <v>1699</v>
      </c>
      <c r="C2063" t="s">
        <v>736</v>
      </c>
      <c r="D2063" t="s">
        <v>61</v>
      </c>
      <c r="E2063" t="s">
        <v>1700</v>
      </c>
      <c r="F2063" t="s">
        <v>3393</v>
      </c>
      <c r="G2063" t="s">
        <v>3393</v>
      </c>
      <c r="H2063" t="s">
        <v>3393</v>
      </c>
      <c r="I2063" t="s">
        <v>11713</v>
      </c>
      <c r="J2063" t="s">
        <v>3395</v>
      </c>
      <c r="K2063" t="s">
        <v>4342</v>
      </c>
      <c r="L2063" t="s">
        <v>3396</v>
      </c>
      <c r="M2063" t="s">
        <v>11367</v>
      </c>
      <c r="N2063" t="s">
        <v>11684</v>
      </c>
      <c r="O2063" t="s">
        <v>9836</v>
      </c>
      <c r="P2063" t="s">
        <v>9821</v>
      </c>
      <c r="Q2063">
        <v>36</v>
      </c>
      <c r="R2063" t="s">
        <v>5829</v>
      </c>
      <c r="S2063" t="s">
        <v>8262</v>
      </c>
      <c r="T2063" t="s">
        <v>8263</v>
      </c>
      <c r="U2063" t="s">
        <v>6154</v>
      </c>
      <c r="V2063" t="s">
        <v>6155</v>
      </c>
      <c r="W2063" t="s">
        <v>6156</v>
      </c>
      <c r="X2063" t="s">
        <v>6157</v>
      </c>
      <c r="Y2063" t="s">
        <v>6158</v>
      </c>
      <c r="Z2063" t="s">
        <v>6159</v>
      </c>
      <c r="AA2063" t="s">
        <v>6160</v>
      </c>
      <c r="AB2063" t="s">
        <v>6161</v>
      </c>
      <c r="AC2063" t="s">
        <v>4345</v>
      </c>
      <c r="AE2063" t="s">
        <v>3394</v>
      </c>
      <c r="AJ2063" t="s">
        <v>5731</v>
      </c>
      <c r="AK2063" t="s">
        <v>4195</v>
      </c>
      <c r="AL2063" t="s">
        <v>3394</v>
      </c>
      <c r="AM2063" t="s">
        <v>4195</v>
      </c>
      <c r="AN2063" t="s">
        <v>3394</v>
      </c>
      <c r="AO2063" t="s">
        <v>4195</v>
      </c>
      <c r="AP2063" t="s">
        <v>4195</v>
      </c>
      <c r="AQ2063" t="s">
        <v>4195</v>
      </c>
      <c r="AR2063" t="s">
        <v>4195</v>
      </c>
      <c r="AS2063" t="s">
        <v>3394</v>
      </c>
      <c r="AT2063" t="s">
        <v>3394</v>
      </c>
      <c r="AU2063" t="s">
        <v>4195</v>
      </c>
      <c r="AV2063" t="s">
        <v>4195</v>
      </c>
      <c r="AW2063" t="s">
        <v>3394</v>
      </c>
      <c r="AX2063" t="s">
        <v>3394</v>
      </c>
      <c r="AZ2063" t="s">
        <v>3394</v>
      </c>
    </row>
    <row r="2064" spans="1:52" x14ac:dyDescent="0.3">
      <c r="A2064" s="1" t="s">
        <v>1701</v>
      </c>
      <c r="B2064" t="s">
        <v>1702</v>
      </c>
      <c r="C2064" t="s">
        <v>736</v>
      </c>
      <c r="D2064" t="s">
        <v>61</v>
      </c>
      <c r="E2064" t="s">
        <v>1703</v>
      </c>
      <c r="F2064" t="s">
        <v>3393</v>
      </c>
      <c r="G2064" t="s">
        <v>3393</v>
      </c>
      <c r="H2064" t="s">
        <v>3393</v>
      </c>
      <c r="I2064" t="s">
        <v>11714</v>
      </c>
      <c r="J2064" t="s">
        <v>3395</v>
      </c>
      <c r="K2064" t="s">
        <v>4342</v>
      </c>
      <c r="L2064" t="s">
        <v>3396</v>
      </c>
      <c r="M2064" t="s">
        <v>11367</v>
      </c>
      <c r="N2064" t="s">
        <v>11684</v>
      </c>
      <c r="O2064" t="s">
        <v>9836</v>
      </c>
      <c r="P2064" t="s">
        <v>9821</v>
      </c>
      <c r="Q2064">
        <v>20</v>
      </c>
      <c r="R2064" t="s">
        <v>6797</v>
      </c>
      <c r="S2064" t="s">
        <v>8247</v>
      </c>
      <c r="T2064" t="s">
        <v>8230</v>
      </c>
      <c r="U2064" t="s">
        <v>7152</v>
      </c>
      <c r="V2064" t="s">
        <v>7153</v>
      </c>
      <c r="W2064" t="s">
        <v>6112</v>
      </c>
      <c r="X2064" t="s">
        <v>6062</v>
      </c>
      <c r="Y2064" t="s">
        <v>6534</v>
      </c>
      <c r="Z2064" t="s">
        <v>6584</v>
      </c>
      <c r="AA2064" t="s">
        <v>6622</v>
      </c>
      <c r="AB2064" t="s">
        <v>8248</v>
      </c>
      <c r="AC2064" t="s">
        <v>4345</v>
      </c>
      <c r="AE2064" t="s">
        <v>3394</v>
      </c>
      <c r="AJ2064" t="s">
        <v>5731</v>
      </c>
      <c r="AK2064" t="s">
        <v>4195</v>
      </c>
      <c r="AL2064" t="s">
        <v>3394</v>
      </c>
      <c r="AM2064" t="s">
        <v>4195</v>
      </c>
      <c r="AN2064" t="s">
        <v>3394</v>
      </c>
      <c r="AO2064" t="s">
        <v>4195</v>
      </c>
      <c r="AP2064" t="s">
        <v>4195</v>
      </c>
      <c r="AQ2064" t="s">
        <v>4195</v>
      </c>
      <c r="AR2064" t="s">
        <v>4195</v>
      </c>
      <c r="AS2064" t="s">
        <v>3394</v>
      </c>
      <c r="AT2064" t="s">
        <v>3394</v>
      </c>
      <c r="AU2064" t="s">
        <v>4195</v>
      </c>
      <c r="AV2064" t="s">
        <v>4195</v>
      </c>
      <c r="AW2064" t="s">
        <v>3394</v>
      </c>
      <c r="AX2064" t="s">
        <v>3394</v>
      </c>
      <c r="AZ2064" t="s">
        <v>3394</v>
      </c>
    </row>
    <row r="2065" spans="1:52" x14ac:dyDescent="0.3">
      <c r="A2065" s="1" t="s">
        <v>1704</v>
      </c>
      <c r="B2065" t="s">
        <v>1705</v>
      </c>
      <c r="C2065" t="s">
        <v>736</v>
      </c>
      <c r="D2065" t="s">
        <v>61</v>
      </c>
      <c r="E2065" t="s">
        <v>1706</v>
      </c>
      <c r="F2065" t="s">
        <v>3393</v>
      </c>
      <c r="G2065" t="s">
        <v>3393</v>
      </c>
      <c r="H2065" t="s">
        <v>3393</v>
      </c>
      <c r="I2065" t="s">
        <v>12116</v>
      </c>
      <c r="J2065" t="s">
        <v>3395</v>
      </c>
      <c r="K2065" t="s">
        <v>4342</v>
      </c>
      <c r="L2065" t="s">
        <v>3396</v>
      </c>
      <c r="M2065" t="s">
        <v>11367</v>
      </c>
      <c r="N2065" t="s">
        <v>11684</v>
      </c>
      <c r="O2065" t="s">
        <v>9836</v>
      </c>
      <c r="P2065" t="s">
        <v>9821</v>
      </c>
      <c r="Q2065">
        <v>20</v>
      </c>
      <c r="R2065" t="s">
        <v>6797</v>
      </c>
      <c r="S2065" t="s">
        <v>8249</v>
      </c>
      <c r="T2065" t="s">
        <v>8250</v>
      </c>
      <c r="U2065" t="s">
        <v>6876</v>
      </c>
      <c r="V2065" t="s">
        <v>6877</v>
      </c>
      <c r="W2065" t="s">
        <v>6878</v>
      </c>
      <c r="X2065" t="s">
        <v>6840</v>
      </c>
      <c r="Y2065" t="s">
        <v>6081</v>
      </c>
      <c r="Z2065" t="s">
        <v>7751</v>
      </c>
      <c r="AA2065" t="s">
        <v>6695</v>
      </c>
      <c r="AB2065" t="s">
        <v>7753</v>
      </c>
      <c r="AC2065" t="s">
        <v>4345</v>
      </c>
      <c r="AE2065" t="s">
        <v>3394</v>
      </c>
      <c r="AJ2065" t="s">
        <v>5731</v>
      </c>
      <c r="AK2065" t="s">
        <v>4195</v>
      </c>
      <c r="AL2065" t="s">
        <v>3394</v>
      </c>
      <c r="AM2065" t="s">
        <v>4195</v>
      </c>
      <c r="AN2065" t="s">
        <v>3394</v>
      </c>
      <c r="AO2065" t="s">
        <v>4195</v>
      </c>
      <c r="AP2065" t="s">
        <v>4195</v>
      </c>
      <c r="AQ2065" t="s">
        <v>4195</v>
      </c>
      <c r="AR2065" t="s">
        <v>4195</v>
      </c>
      <c r="AS2065" t="s">
        <v>3394</v>
      </c>
      <c r="AT2065" t="s">
        <v>3394</v>
      </c>
      <c r="AU2065" t="s">
        <v>4195</v>
      </c>
      <c r="AV2065" t="s">
        <v>4195</v>
      </c>
      <c r="AW2065" t="s">
        <v>3394</v>
      </c>
      <c r="AX2065" t="s">
        <v>3394</v>
      </c>
      <c r="AZ2065" t="s">
        <v>3394</v>
      </c>
    </row>
    <row r="2066" spans="1:52" x14ac:dyDescent="0.3">
      <c r="A2066" s="1" t="s">
        <v>1707</v>
      </c>
      <c r="B2066" t="s">
        <v>1708</v>
      </c>
      <c r="C2066" t="s">
        <v>719</v>
      </c>
      <c r="D2066" t="s">
        <v>68</v>
      </c>
      <c r="E2066" t="s">
        <v>1709</v>
      </c>
      <c r="F2066" t="s">
        <v>3393</v>
      </c>
      <c r="G2066" t="s">
        <v>3393</v>
      </c>
      <c r="H2066" t="s">
        <v>3393</v>
      </c>
      <c r="I2066" t="s">
        <v>11715</v>
      </c>
      <c r="J2066" t="s">
        <v>3395</v>
      </c>
      <c r="K2066" t="s">
        <v>4342</v>
      </c>
      <c r="L2066" t="s">
        <v>3396</v>
      </c>
      <c r="M2066" t="s">
        <v>11367</v>
      </c>
      <c r="N2066" t="s">
        <v>11370</v>
      </c>
      <c r="O2066" t="s">
        <v>9836</v>
      </c>
      <c r="P2066" t="s">
        <v>9821</v>
      </c>
      <c r="Q2066">
        <v>12</v>
      </c>
      <c r="R2066" t="s">
        <v>5735</v>
      </c>
      <c r="S2066" t="s">
        <v>8264</v>
      </c>
      <c r="T2066" t="s">
        <v>8265</v>
      </c>
      <c r="U2066" t="s">
        <v>8266</v>
      </c>
      <c r="V2066" t="s">
        <v>8267</v>
      </c>
      <c r="W2066" t="s">
        <v>6146</v>
      </c>
      <c r="X2066" t="s">
        <v>6450</v>
      </c>
      <c r="Y2066" t="s">
        <v>8268</v>
      </c>
      <c r="Z2066" t="s">
        <v>8269</v>
      </c>
      <c r="AA2066" t="s">
        <v>8270</v>
      </c>
      <c r="AB2066" t="s">
        <v>8271</v>
      </c>
      <c r="AC2066" t="s">
        <v>4345</v>
      </c>
      <c r="AE2066" t="s">
        <v>3394</v>
      </c>
      <c r="AJ2066" t="s">
        <v>5731</v>
      </c>
      <c r="AK2066" t="s">
        <v>4195</v>
      </c>
      <c r="AL2066" t="s">
        <v>3394</v>
      </c>
      <c r="AM2066" t="s">
        <v>4195</v>
      </c>
      <c r="AN2066" t="s">
        <v>3394</v>
      </c>
      <c r="AO2066" t="s">
        <v>4195</v>
      </c>
      <c r="AP2066" t="s">
        <v>4195</v>
      </c>
      <c r="AQ2066" t="s">
        <v>4195</v>
      </c>
      <c r="AR2066" t="s">
        <v>4195</v>
      </c>
      <c r="AS2066" t="s">
        <v>3394</v>
      </c>
      <c r="AT2066" t="s">
        <v>3394</v>
      </c>
      <c r="AU2066" t="s">
        <v>3394</v>
      </c>
      <c r="AV2066" t="s">
        <v>4195</v>
      </c>
      <c r="AW2066" t="s">
        <v>3394</v>
      </c>
      <c r="AX2066" t="s">
        <v>3394</v>
      </c>
      <c r="AZ2066" t="s">
        <v>3394</v>
      </c>
    </row>
    <row r="2067" spans="1:52" x14ac:dyDescent="0.3">
      <c r="A2067" s="1" t="s">
        <v>1710</v>
      </c>
      <c r="B2067" t="s">
        <v>1711</v>
      </c>
      <c r="C2067" t="s">
        <v>719</v>
      </c>
      <c r="D2067" t="s">
        <v>68</v>
      </c>
      <c r="E2067" t="s">
        <v>1712</v>
      </c>
      <c r="F2067" t="s">
        <v>3393</v>
      </c>
      <c r="G2067" t="s">
        <v>3393</v>
      </c>
      <c r="H2067" t="s">
        <v>3393</v>
      </c>
      <c r="I2067" t="s">
        <v>11716</v>
      </c>
      <c r="J2067" t="s">
        <v>3395</v>
      </c>
      <c r="K2067" t="s">
        <v>4342</v>
      </c>
      <c r="L2067" t="s">
        <v>3396</v>
      </c>
      <c r="M2067" t="s">
        <v>11367</v>
      </c>
      <c r="N2067" t="s">
        <v>11370</v>
      </c>
      <c r="O2067" t="s">
        <v>9836</v>
      </c>
      <c r="P2067" t="s">
        <v>9837</v>
      </c>
      <c r="Q2067">
        <v>20</v>
      </c>
      <c r="R2067" t="s">
        <v>8272</v>
      </c>
      <c r="S2067" t="s">
        <v>8273</v>
      </c>
      <c r="T2067" t="s">
        <v>8274</v>
      </c>
      <c r="U2067" t="s">
        <v>8275</v>
      </c>
      <c r="V2067" t="s">
        <v>8206</v>
      </c>
      <c r="W2067" t="s">
        <v>8276</v>
      </c>
      <c r="X2067" t="s">
        <v>6332</v>
      </c>
      <c r="Y2067" t="s">
        <v>6576</v>
      </c>
      <c r="Z2067" t="s">
        <v>8277</v>
      </c>
      <c r="AA2067" t="s">
        <v>6333</v>
      </c>
      <c r="AB2067" t="s">
        <v>8252</v>
      </c>
      <c r="AC2067" t="s">
        <v>4345</v>
      </c>
      <c r="AE2067" t="s">
        <v>3394</v>
      </c>
      <c r="AJ2067" t="s">
        <v>5731</v>
      </c>
      <c r="AK2067" t="s">
        <v>4195</v>
      </c>
      <c r="AL2067" t="s">
        <v>3394</v>
      </c>
      <c r="AM2067" t="s">
        <v>4195</v>
      </c>
      <c r="AN2067" t="s">
        <v>3394</v>
      </c>
      <c r="AO2067" t="s">
        <v>4195</v>
      </c>
      <c r="AP2067" t="s">
        <v>4195</v>
      </c>
      <c r="AQ2067" t="s">
        <v>4195</v>
      </c>
      <c r="AR2067" t="s">
        <v>4195</v>
      </c>
      <c r="AS2067" t="s">
        <v>3394</v>
      </c>
      <c r="AT2067" t="s">
        <v>3394</v>
      </c>
      <c r="AU2067" t="s">
        <v>3394</v>
      </c>
      <c r="AV2067" t="s">
        <v>4195</v>
      </c>
      <c r="AW2067" t="s">
        <v>3394</v>
      </c>
      <c r="AX2067" t="s">
        <v>3394</v>
      </c>
      <c r="AZ2067" t="s">
        <v>3394</v>
      </c>
    </row>
    <row r="2068" spans="1:52" x14ac:dyDescent="0.3">
      <c r="A2068" s="1" t="s">
        <v>1713</v>
      </c>
      <c r="B2068" t="s">
        <v>1714</v>
      </c>
      <c r="C2068" t="s">
        <v>719</v>
      </c>
      <c r="D2068" t="s">
        <v>68</v>
      </c>
      <c r="E2068" t="s">
        <v>1715</v>
      </c>
      <c r="F2068" t="s">
        <v>3393</v>
      </c>
      <c r="G2068" t="s">
        <v>3393</v>
      </c>
      <c r="H2068" t="s">
        <v>3393</v>
      </c>
      <c r="I2068" t="s">
        <v>11717</v>
      </c>
      <c r="J2068" t="s">
        <v>3395</v>
      </c>
      <c r="K2068" t="s">
        <v>4342</v>
      </c>
      <c r="L2068" t="s">
        <v>3396</v>
      </c>
      <c r="M2068" t="s">
        <v>11367</v>
      </c>
      <c r="N2068" t="s">
        <v>11370</v>
      </c>
      <c r="O2068" t="s">
        <v>9836</v>
      </c>
      <c r="P2068" t="s">
        <v>9821</v>
      </c>
      <c r="Q2068">
        <v>12</v>
      </c>
      <c r="R2068" t="s">
        <v>5735</v>
      </c>
      <c r="S2068" t="s">
        <v>8278</v>
      </c>
      <c r="T2068" t="s">
        <v>8279</v>
      </c>
      <c r="U2068" t="s">
        <v>8280</v>
      </c>
      <c r="V2068" t="s">
        <v>8281</v>
      </c>
      <c r="W2068" t="s">
        <v>8282</v>
      </c>
      <c r="X2068" t="s">
        <v>8283</v>
      </c>
      <c r="Y2068" t="s">
        <v>8277</v>
      </c>
      <c r="Z2068" t="s">
        <v>7762</v>
      </c>
      <c r="AA2068" t="s">
        <v>8284</v>
      </c>
      <c r="AB2068" t="s">
        <v>6316</v>
      </c>
      <c r="AC2068" t="s">
        <v>4345</v>
      </c>
      <c r="AE2068" t="s">
        <v>3394</v>
      </c>
      <c r="AJ2068" t="s">
        <v>5731</v>
      </c>
      <c r="AK2068" t="s">
        <v>4195</v>
      </c>
      <c r="AL2068" t="s">
        <v>3394</v>
      </c>
      <c r="AM2068" t="s">
        <v>4195</v>
      </c>
      <c r="AN2068" t="s">
        <v>3394</v>
      </c>
      <c r="AO2068" t="s">
        <v>4195</v>
      </c>
      <c r="AP2068" t="s">
        <v>4195</v>
      </c>
      <c r="AQ2068" t="s">
        <v>4195</v>
      </c>
      <c r="AR2068" t="s">
        <v>4195</v>
      </c>
      <c r="AS2068" t="s">
        <v>3394</v>
      </c>
      <c r="AT2068" t="s">
        <v>3394</v>
      </c>
      <c r="AU2068" t="s">
        <v>4195</v>
      </c>
      <c r="AV2068" t="s">
        <v>4195</v>
      </c>
      <c r="AW2068" t="s">
        <v>3394</v>
      </c>
      <c r="AX2068" t="s">
        <v>3394</v>
      </c>
      <c r="AZ2068" t="s">
        <v>3394</v>
      </c>
    </row>
    <row r="2069" spans="1:52" x14ac:dyDescent="0.3">
      <c r="A2069" s="1" t="s">
        <v>1716</v>
      </c>
      <c r="B2069" t="s">
        <v>1717</v>
      </c>
      <c r="C2069" t="s">
        <v>719</v>
      </c>
      <c r="D2069" t="s">
        <v>68</v>
      </c>
      <c r="E2069" t="s">
        <v>1718</v>
      </c>
      <c r="F2069" t="s">
        <v>3393</v>
      </c>
      <c r="G2069" t="s">
        <v>3393</v>
      </c>
      <c r="H2069" t="s">
        <v>3393</v>
      </c>
      <c r="I2069" t="s">
        <v>11718</v>
      </c>
      <c r="J2069" t="s">
        <v>3395</v>
      </c>
      <c r="K2069" t="s">
        <v>4342</v>
      </c>
      <c r="L2069" t="s">
        <v>3396</v>
      </c>
      <c r="M2069" t="s">
        <v>11367</v>
      </c>
      <c r="N2069" t="s">
        <v>11370</v>
      </c>
      <c r="O2069" t="s">
        <v>9836</v>
      </c>
      <c r="P2069" t="s">
        <v>9821</v>
      </c>
      <c r="Q2069">
        <v>20</v>
      </c>
      <c r="R2069" t="s">
        <v>5787</v>
      </c>
      <c r="S2069" t="s">
        <v>8285</v>
      </c>
      <c r="T2069" t="s">
        <v>8286</v>
      </c>
      <c r="U2069" t="s">
        <v>8287</v>
      </c>
      <c r="V2069" t="s">
        <v>8288</v>
      </c>
      <c r="W2069" t="s">
        <v>8289</v>
      </c>
      <c r="X2069" t="s">
        <v>6304</v>
      </c>
      <c r="Y2069" t="s">
        <v>8290</v>
      </c>
      <c r="Z2069" t="s">
        <v>6459</v>
      </c>
      <c r="AA2069" t="s">
        <v>8291</v>
      </c>
      <c r="AB2069" t="s">
        <v>8292</v>
      </c>
      <c r="AC2069" t="s">
        <v>4345</v>
      </c>
      <c r="AE2069" t="s">
        <v>3394</v>
      </c>
      <c r="AJ2069" t="s">
        <v>5731</v>
      </c>
      <c r="AK2069" t="s">
        <v>4195</v>
      </c>
      <c r="AL2069" t="s">
        <v>3394</v>
      </c>
      <c r="AM2069" t="s">
        <v>4195</v>
      </c>
      <c r="AN2069" t="s">
        <v>3394</v>
      </c>
      <c r="AO2069" t="s">
        <v>4195</v>
      </c>
      <c r="AP2069" t="s">
        <v>4195</v>
      </c>
      <c r="AQ2069" t="s">
        <v>4195</v>
      </c>
      <c r="AR2069" t="s">
        <v>4195</v>
      </c>
      <c r="AS2069" t="s">
        <v>3394</v>
      </c>
      <c r="AT2069" t="s">
        <v>3394</v>
      </c>
      <c r="AU2069" t="s">
        <v>4195</v>
      </c>
      <c r="AV2069" t="s">
        <v>4195</v>
      </c>
      <c r="AW2069" t="s">
        <v>3394</v>
      </c>
      <c r="AX2069" t="s">
        <v>3394</v>
      </c>
      <c r="AZ2069" t="s">
        <v>3394</v>
      </c>
    </row>
    <row r="2070" spans="1:52" x14ac:dyDescent="0.3">
      <c r="A2070" s="1" t="s">
        <v>1719</v>
      </c>
      <c r="B2070" t="s">
        <v>1720</v>
      </c>
      <c r="C2070" t="s">
        <v>719</v>
      </c>
      <c r="D2070" t="s">
        <v>68</v>
      </c>
      <c r="E2070" t="s">
        <v>1721</v>
      </c>
      <c r="F2070" t="s">
        <v>3393</v>
      </c>
      <c r="G2070" t="s">
        <v>3393</v>
      </c>
      <c r="H2070" t="s">
        <v>3393</v>
      </c>
      <c r="I2070" t="s">
        <v>11719</v>
      </c>
      <c r="J2070" t="s">
        <v>3395</v>
      </c>
      <c r="K2070" t="s">
        <v>4342</v>
      </c>
      <c r="L2070" t="s">
        <v>3396</v>
      </c>
      <c r="M2070" t="s">
        <v>11367</v>
      </c>
      <c r="N2070" t="s">
        <v>11370</v>
      </c>
      <c r="O2070" t="s">
        <v>9836</v>
      </c>
      <c r="P2070" t="s">
        <v>9862</v>
      </c>
      <c r="Q2070">
        <v>20</v>
      </c>
      <c r="R2070" t="s">
        <v>8272</v>
      </c>
      <c r="S2070" t="s">
        <v>8294</v>
      </c>
      <c r="T2070" t="s">
        <v>8295</v>
      </c>
      <c r="U2070" t="s">
        <v>8296</v>
      </c>
      <c r="V2070" t="s">
        <v>8297</v>
      </c>
      <c r="W2070" t="s">
        <v>6590</v>
      </c>
      <c r="X2070" t="s">
        <v>8298</v>
      </c>
      <c r="Y2070" t="s">
        <v>8179</v>
      </c>
      <c r="Z2070" t="s">
        <v>8299</v>
      </c>
      <c r="AA2070" t="s">
        <v>8300</v>
      </c>
      <c r="AB2070" t="s">
        <v>8301</v>
      </c>
      <c r="AC2070" t="s">
        <v>4345</v>
      </c>
      <c r="AE2070" t="s">
        <v>3394</v>
      </c>
      <c r="AJ2070" t="s">
        <v>5731</v>
      </c>
      <c r="AK2070" t="s">
        <v>4195</v>
      </c>
      <c r="AL2070" t="s">
        <v>3394</v>
      </c>
      <c r="AM2070" t="s">
        <v>4195</v>
      </c>
      <c r="AN2070" t="s">
        <v>3394</v>
      </c>
      <c r="AO2070" t="s">
        <v>4195</v>
      </c>
      <c r="AP2070" t="s">
        <v>4195</v>
      </c>
      <c r="AQ2070" t="s">
        <v>4195</v>
      </c>
      <c r="AR2070" t="s">
        <v>4195</v>
      </c>
      <c r="AS2070" t="s">
        <v>3394</v>
      </c>
      <c r="AT2070" t="s">
        <v>3394</v>
      </c>
      <c r="AU2070" t="s">
        <v>4195</v>
      </c>
      <c r="AV2070" t="s">
        <v>4195</v>
      </c>
      <c r="AW2070" t="s">
        <v>3394</v>
      </c>
      <c r="AX2070" t="s">
        <v>3394</v>
      </c>
      <c r="AZ2070" t="s">
        <v>3394</v>
      </c>
    </row>
    <row r="2071" spans="1:52" x14ac:dyDescent="0.3">
      <c r="A2071" s="1" t="s">
        <v>1722</v>
      </c>
      <c r="B2071" t="s">
        <v>931</v>
      </c>
      <c r="C2071" t="s">
        <v>208</v>
      </c>
      <c r="D2071" t="s">
        <v>57</v>
      </c>
      <c r="E2071" t="s">
        <v>1724</v>
      </c>
      <c r="F2071" t="s">
        <v>3393</v>
      </c>
      <c r="G2071" t="s">
        <v>3393</v>
      </c>
      <c r="H2071" t="s">
        <v>3393</v>
      </c>
      <c r="I2071" t="s">
        <v>6065</v>
      </c>
      <c r="J2071" t="s">
        <v>3395</v>
      </c>
      <c r="K2071" t="s">
        <v>4342</v>
      </c>
      <c r="L2071" t="s">
        <v>3396</v>
      </c>
      <c r="M2071" t="s">
        <v>11367</v>
      </c>
      <c r="N2071" t="s">
        <v>11681</v>
      </c>
      <c r="O2071" t="s">
        <v>9836</v>
      </c>
      <c r="P2071" t="s">
        <v>9862</v>
      </c>
      <c r="Q2071">
        <v>25</v>
      </c>
      <c r="R2071" t="s">
        <v>5633</v>
      </c>
      <c r="S2071" t="s">
        <v>8302</v>
      </c>
      <c r="T2071" t="s">
        <v>8303</v>
      </c>
      <c r="U2071" t="s">
        <v>8304</v>
      </c>
      <c r="V2071" t="s">
        <v>6951</v>
      </c>
      <c r="W2071" t="s">
        <v>6200</v>
      </c>
      <c r="X2071" t="s">
        <v>5956</v>
      </c>
      <c r="Y2071" t="s">
        <v>6535</v>
      </c>
      <c r="Z2071" t="s">
        <v>6193</v>
      </c>
      <c r="AA2071" t="s">
        <v>6590</v>
      </c>
      <c r="AB2071" t="s">
        <v>6170</v>
      </c>
      <c r="AC2071" t="s">
        <v>4345</v>
      </c>
      <c r="AE2071" t="s">
        <v>3394</v>
      </c>
      <c r="AJ2071" t="s">
        <v>5731</v>
      </c>
      <c r="AK2071" t="s">
        <v>4195</v>
      </c>
      <c r="AL2071" t="s">
        <v>3394</v>
      </c>
      <c r="AM2071" t="s">
        <v>4195</v>
      </c>
      <c r="AN2071" t="s">
        <v>3394</v>
      </c>
      <c r="AO2071" t="s">
        <v>4195</v>
      </c>
      <c r="AP2071" t="s">
        <v>4195</v>
      </c>
      <c r="AQ2071" t="s">
        <v>4195</v>
      </c>
      <c r="AR2071" t="s">
        <v>4195</v>
      </c>
      <c r="AS2071" t="s">
        <v>3394</v>
      </c>
      <c r="AT2071" t="s">
        <v>4195</v>
      </c>
      <c r="AU2071" t="s">
        <v>4195</v>
      </c>
      <c r="AV2071" t="s">
        <v>4195</v>
      </c>
      <c r="AW2071" t="s">
        <v>3394</v>
      </c>
      <c r="AX2071" t="s">
        <v>3394</v>
      </c>
      <c r="AZ2071" t="s">
        <v>3394</v>
      </c>
    </row>
    <row r="2072" spans="1:52" x14ac:dyDescent="0.3">
      <c r="A2072" s="1" t="s">
        <v>1725</v>
      </c>
      <c r="B2072" t="s">
        <v>1726</v>
      </c>
      <c r="C2072" t="s">
        <v>796</v>
      </c>
      <c r="D2072" t="s">
        <v>5819</v>
      </c>
      <c r="E2072" t="s">
        <v>1727</v>
      </c>
      <c r="F2072" t="s">
        <v>3393</v>
      </c>
      <c r="G2072" t="s">
        <v>3393</v>
      </c>
      <c r="H2072" t="s">
        <v>3393</v>
      </c>
      <c r="I2072" t="s">
        <v>10129</v>
      </c>
      <c r="J2072" t="s">
        <v>3395</v>
      </c>
      <c r="K2072" t="s">
        <v>4342</v>
      </c>
      <c r="L2072" t="s">
        <v>3396</v>
      </c>
      <c r="M2072" t="s">
        <v>11383</v>
      </c>
      <c r="N2072" t="s">
        <v>11412</v>
      </c>
      <c r="O2072" t="s">
        <v>9836</v>
      </c>
      <c r="P2072" t="s">
        <v>9821</v>
      </c>
      <c r="Q2072">
        <v>40</v>
      </c>
      <c r="R2072" t="s">
        <v>6454</v>
      </c>
      <c r="S2072" t="s">
        <v>8305</v>
      </c>
      <c r="T2072" t="s">
        <v>8133</v>
      </c>
      <c r="U2072" t="s">
        <v>8306</v>
      </c>
      <c r="V2072" t="s">
        <v>8307</v>
      </c>
      <c r="W2072" t="s">
        <v>7027</v>
      </c>
      <c r="X2072" t="s">
        <v>8308</v>
      </c>
      <c r="Y2072" t="s">
        <v>6450</v>
      </c>
      <c r="Z2072" t="s">
        <v>6062</v>
      </c>
      <c r="AA2072" t="s">
        <v>8309</v>
      </c>
      <c r="AB2072" t="s">
        <v>6362</v>
      </c>
      <c r="AC2072" t="s">
        <v>4345</v>
      </c>
      <c r="AE2072" t="s">
        <v>3394</v>
      </c>
      <c r="AJ2072" t="s">
        <v>4484</v>
      </c>
      <c r="AK2072" t="s">
        <v>4195</v>
      </c>
      <c r="AL2072" t="s">
        <v>3394</v>
      </c>
      <c r="AM2072" t="s">
        <v>3394</v>
      </c>
      <c r="AN2072" t="s">
        <v>3394</v>
      </c>
      <c r="AO2072" t="s">
        <v>4195</v>
      </c>
      <c r="AP2072" t="s">
        <v>4195</v>
      </c>
      <c r="AQ2072" t="s">
        <v>4195</v>
      </c>
      <c r="AR2072" t="s">
        <v>4195</v>
      </c>
      <c r="AS2072" t="s">
        <v>3394</v>
      </c>
      <c r="AT2072" t="s">
        <v>4195</v>
      </c>
      <c r="AU2072" t="s">
        <v>3394</v>
      </c>
      <c r="AV2072" t="s">
        <v>4195</v>
      </c>
      <c r="AW2072" t="s">
        <v>3394</v>
      </c>
      <c r="AX2072" t="s">
        <v>3394</v>
      </c>
      <c r="AZ2072" t="s">
        <v>3394</v>
      </c>
    </row>
    <row r="2073" spans="1:52" x14ac:dyDescent="0.3">
      <c r="A2073" s="1" t="s">
        <v>1728</v>
      </c>
      <c r="B2073" t="s">
        <v>1729</v>
      </c>
      <c r="C2073" t="s">
        <v>796</v>
      </c>
      <c r="D2073" t="s">
        <v>5819</v>
      </c>
      <c r="E2073" t="s">
        <v>1730</v>
      </c>
      <c r="F2073" t="s">
        <v>3393</v>
      </c>
      <c r="G2073" t="s">
        <v>3393</v>
      </c>
      <c r="H2073" t="s">
        <v>3393</v>
      </c>
      <c r="I2073" t="s">
        <v>11720</v>
      </c>
      <c r="J2073" t="s">
        <v>3395</v>
      </c>
      <c r="K2073" t="s">
        <v>4342</v>
      </c>
      <c r="L2073" t="s">
        <v>3396</v>
      </c>
      <c r="M2073" t="s">
        <v>11383</v>
      </c>
      <c r="N2073" t="s">
        <v>11412</v>
      </c>
      <c r="O2073" t="s">
        <v>9836</v>
      </c>
      <c r="P2073" t="s">
        <v>9862</v>
      </c>
      <c r="Q2073">
        <v>25</v>
      </c>
      <c r="R2073" t="s">
        <v>5886</v>
      </c>
      <c r="S2073" t="s">
        <v>8310</v>
      </c>
      <c r="T2073" t="s">
        <v>8133</v>
      </c>
      <c r="U2073" t="s">
        <v>8311</v>
      </c>
      <c r="V2073" t="s">
        <v>8210</v>
      </c>
      <c r="W2073" t="s">
        <v>8312</v>
      </c>
      <c r="X2073" t="s">
        <v>7790</v>
      </c>
      <c r="Y2073" t="s">
        <v>6146</v>
      </c>
      <c r="Z2073" t="s">
        <v>7687</v>
      </c>
      <c r="AA2073" t="s">
        <v>8313</v>
      </c>
      <c r="AB2073" t="s">
        <v>6157</v>
      </c>
      <c r="AC2073" t="s">
        <v>4345</v>
      </c>
      <c r="AE2073" t="s">
        <v>3394</v>
      </c>
      <c r="AJ2073" t="s">
        <v>4484</v>
      </c>
      <c r="AK2073" t="s">
        <v>4195</v>
      </c>
      <c r="AL2073" t="s">
        <v>3394</v>
      </c>
      <c r="AM2073" t="s">
        <v>3394</v>
      </c>
      <c r="AN2073" t="s">
        <v>3394</v>
      </c>
      <c r="AO2073" t="s">
        <v>4195</v>
      </c>
      <c r="AP2073" t="s">
        <v>4195</v>
      </c>
      <c r="AQ2073" t="s">
        <v>4195</v>
      </c>
      <c r="AR2073" t="s">
        <v>4195</v>
      </c>
      <c r="AS2073" t="s">
        <v>3394</v>
      </c>
      <c r="AT2073" t="s">
        <v>4195</v>
      </c>
      <c r="AU2073" t="s">
        <v>3394</v>
      </c>
      <c r="AV2073" t="s">
        <v>4195</v>
      </c>
      <c r="AW2073" t="s">
        <v>3394</v>
      </c>
      <c r="AX2073" t="s">
        <v>3394</v>
      </c>
      <c r="AZ2073" t="s">
        <v>3394</v>
      </c>
    </row>
    <row r="2074" spans="1:52" x14ac:dyDescent="0.3">
      <c r="A2074" s="1" t="s">
        <v>1731</v>
      </c>
      <c r="B2074" t="s">
        <v>1732</v>
      </c>
      <c r="C2074" t="s">
        <v>796</v>
      </c>
      <c r="D2074" t="s">
        <v>5819</v>
      </c>
      <c r="E2074" t="s">
        <v>1733</v>
      </c>
      <c r="F2074" t="s">
        <v>3393</v>
      </c>
      <c r="G2074" t="s">
        <v>3393</v>
      </c>
      <c r="H2074" t="s">
        <v>3393</v>
      </c>
      <c r="I2074" t="s">
        <v>10840</v>
      </c>
      <c r="J2074" t="s">
        <v>3395</v>
      </c>
      <c r="K2074" t="s">
        <v>4342</v>
      </c>
      <c r="L2074" t="s">
        <v>3396</v>
      </c>
      <c r="M2074" t="s">
        <v>11383</v>
      </c>
      <c r="N2074" t="s">
        <v>11412</v>
      </c>
      <c r="O2074" t="s">
        <v>9836</v>
      </c>
      <c r="P2074" t="s">
        <v>9837</v>
      </c>
      <c r="Q2074">
        <v>25</v>
      </c>
      <c r="R2074" t="s">
        <v>6454</v>
      </c>
      <c r="S2074" t="s">
        <v>8314</v>
      </c>
      <c r="T2074" t="s">
        <v>8315</v>
      </c>
      <c r="U2074" t="s">
        <v>8316</v>
      </c>
      <c r="V2074" t="s">
        <v>8317</v>
      </c>
      <c r="W2074" t="s">
        <v>6821</v>
      </c>
      <c r="X2074" t="s">
        <v>7332</v>
      </c>
      <c r="Y2074" t="s">
        <v>6680</v>
      </c>
      <c r="Z2074" t="s">
        <v>6360</v>
      </c>
      <c r="AA2074" t="s">
        <v>6167</v>
      </c>
      <c r="AB2074" t="s">
        <v>8318</v>
      </c>
      <c r="AC2074" t="s">
        <v>4345</v>
      </c>
      <c r="AE2074" t="s">
        <v>3394</v>
      </c>
      <c r="AJ2074" t="s">
        <v>5903</v>
      </c>
      <c r="AK2074" t="s">
        <v>3394</v>
      </c>
      <c r="AL2074" t="s">
        <v>3394</v>
      </c>
      <c r="AM2074" t="s">
        <v>3394</v>
      </c>
      <c r="AN2074" t="s">
        <v>3394</v>
      </c>
      <c r="AO2074" t="s">
        <v>4195</v>
      </c>
      <c r="AP2074" t="s">
        <v>3394</v>
      </c>
      <c r="AQ2074" t="s">
        <v>3394</v>
      </c>
      <c r="AR2074" t="s">
        <v>3394</v>
      </c>
      <c r="AS2074" t="s">
        <v>3394</v>
      </c>
      <c r="AT2074" t="s">
        <v>3394</v>
      </c>
      <c r="AU2074" t="s">
        <v>3394</v>
      </c>
      <c r="AV2074" t="s">
        <v>3394</v>
      </c>
      <c r="AW2074" t="s">
        <v>3394</v>
      </c>
      <c r="AX2074" t="s">
        <v>3394</v>
      </c>
      <c r="AZ2074" t="s">
        <v>3394</v>
      </c>
    </row>
    <row r="2075" spans="1:52" x14ac:dyDescent="0.3">
      <c r="A2075" s="1" t="s">
        <v>1734</v>
      </c>
      <c r="B2075" t="s">
        <v>1735</v>
      </c>
      <c r="C2075" t="s">
        <v>796</v>
      </c>
      <c r="D2075" t="s">
        <v>5819</v>
      </c>
      <c r="E2075" t="s">
        <v>1736</v>
      </c>
      <c r="F2075" t="s">
        <v>3393</v>
      </c>
      <c r="G2075" t="s">
        <v>3393</v>
      </c>
      <c r="H2075" t="s">
        <v>3393</v>
      </c>
      <c r="I2075" t="s">
        <v>10131</v>
      </c>
      <c r="J2075" t="s">
        <v>3395</v>
      </c>
      <c r="K2075" t="s">
        <v>4342</v>
      </c>
      <c r="L2075" t="s">
        <v>3396</v>
      </c>
      <c r="M2075" t="s">
        <v>11383</v>
      </c>
      <c r="N2075" t="s">
        <v>11412</v>
      </c>
      <c r="O2075" t="s">
        <v>9820</v>
      </c>
      <c r="P2075" t="s">
        <v>9837</v>
      </c>
      <c r="Q2075">
        <v>40</v>
      </c>
      <c r="R2075" t="s">
        <v>6454</v>
      </c>
      <c r="S2075" t="s">
        <v>8319</v>
      </c>
      <c r="T2075" t="s">
        <v>8133</v>
      </c>
      <c r="U2075" t="s">
        <v>8320</v>
      </c>
      <c r="V2075" t="s">
        <v>8321</v>
      </c>
      <c r="W2075" t="s">
        <v>6457</v>
      </c>
      <c r="X2075" t="s">
        <v>8322</v>
      </c>
      <c r="Y2075" t="s">
        <v>6598</v>
      </c>
      <c r="Z2075" t="s">
        <v>7728</v>
      </c>
      <c r="AA2075" t="s">
        <v>6200</v>
      </c>
      <c r="AB2075" t="s">
        <v>6116</v>
      </c>
      <c r="AC2075" t="s">
        <v>4345</v>
      </c>
      <c r="AE2075" t="s">
        <v>3394</v>
      </c>
      <c r="AJ2075" t="s">
        <v>5903</v>
      </c>
      <c r="AK2075" t="s">
        <v>3394</v>
      </c>
      <c r="AL2075" t="s">
        <v>3394</v>
      </c>
      <c r="AM2075" t="s">
        <v>3394</v>
      </c>
      <c r="AN2075" t="s">
        <v>3394</v>
      </c>
      <c r="AO2075" t="s">
        <v>3394</v>
      </c>
      <c r="AP2075" t="s">
        <v>3394</v>
      </c>
      <c r="AQ2075" t="s">
        <v>3394</v>
      </c>
      <c r="AR2075" t="s">
        <v>4195</v>
      </c>
      <c r="AS2075" t="s">
        <v>3394</v>
      </c>
      <c r="AT2075" t="s">
        <v>3394</v>
      </c>
      <c r="AU2075" t="s">
        <v>3394</v>
      </c>
      <c r="AV2075" t="s">
        <v>3394</v>
      </c>
      <c r="AW2075" t="s">
        <v>3394</v>
      </c>
      <c r="AX2075" t="s">
        <v>3394</v>
      </c>
      <c r="AZ2075" t="s">
        <v>3394</v>
      </c>
    </row>
    <row r="2076" spans="1:52" x14ac:dyDescent="0.3">
      <c r="A2076" s="1" t="s">
        <v>1737</v>
      </c>
      <c r="B2076" t="s">
        <v>1738</v>
      </c>
      <c r="C2076" t="s">
        <v>796</v>
      </c>
      <c r="D2076" t="s">
        <v>5819</v>
      </c>
      <c r="E2076" t="s">
        <v>1739</v>
      </c>
      <c r="F2076" t="s">
        <v>3393</v>
      </c>
      <c r="G2076" t="s">
        <v>3393</v>
      </c>
      <c r="H2076" t="s">
        <v>3393</v>
      </c>
      <c r="I2076" t="s">
        <v>11721</v>
      </c>
      <c r="J2076" t="s">
        <v>3395</v>
      </c>
      <c r="K2076" t="s">
        <v>4342</v>
      </c>
      <c r="L2076" t="s">
        <v>3396</v>
      </c>
      <c r="M2076" t="s">
        <v>11383</v>
      </c>
      <c r="N2076" t="s">
        <v>11412</v>
      </c>
      <c r="O2076" t="s">
        <v>9836</v>
      </c>
      <c r="P2076" t="s">
        <v>9862</v>
      </c>
      <c r="Q2076">
        <v>20</v>
      </c>
      <c r="R2076" t="s">
        <v>5601</v>
      </c>
      <c r="S2076" t="s">
        <v>8323</v>
      </c>
      <c r="T2076" t="s">
        <v>8324</v>
      </c>
      <c r="U2076" t="s">
        <v>8325</v>
      </c>
      <c r="V2076" t="s">
        <v>8326</v>
      </c>
      <c r="W2076" t="s">
        <v>6141</v>
      </c>
      <c r="X2076" t="s">
        <v>6306</v>
      </c>
      <c r="Y2076" t="s">
        <v>6584</v>
      </c>
      <c r="Z2076" t="s">
        <v>6808</v>
      </c>
      <c r="AA2076" t="s">
        <v>6009</v>
      </c>
      <c r="AB2076" t="s">
        <v>8327</v>
      </c>
      <c r="AC2076" t="s">
        <v>4345</v>
      </c>
      <c r="AE2076" t="s">
        <v>3394</v>
      </c>
      <c r="AJ2076" t="s">
        <v>5903</v>
      </c>
      <c r="AK2076" t="s">
        <v>4195</v>
      </c>
      <c r="AL2076" t="s">
        <v>3394</v>
      </c>
      <c r="AM2076" t="s">
        <v>3394</v>
      </c>
      <c r="AN2076" t="s">
        <v>3394</v>
      </c>
      <c r="AO2076" t="s">
        <v>4195</v>
      </c>
      <c r="AP2076" t="s">
        <v>4195</v>
      </c>
      <c r="AQ2076" t="s">
        <v>3394</v>
      </c>
      <c r="AR2076" t="s">
        <v>3394</v>
      </c>
      <c r="AS2076" t="s">
        <v>3394</v>
      </c>
      <c r="AT2076" t="s">
        <v>3394</v>
      </c>
      <c r="AU2076" t="s">
        <v>4195</v>
      </c>
      <c r="AV2076" t="s">
        <v>3394</v>
      </c>
      <c r="AW2076" t="s">
        <v>3394</v>
      </c>
      <c r="AX2076" t="s">
        <v>3394</v>
      </c>
      <c r="AZ2076" t="s">
        <v>3394</v>
      </c>
    </row>
    <row r="2077" spans="1:52" x14ac:dyDescent="0.3">
      <c r="A2077" s="1" t="s">
        <v>1746</v>
      </c>
      <c r="B2077" t="s">
        <v>1747</v>
      </c>
      <c r="C2077" t="s">
        <v>205</v>
      </c>
      <c r="D2077" t="s">
        <v>55</v>
      </c>
      <c r="E2077" t="s">
        <v>1748</v>
      </c>
      <c r="F2077" t="s">
        <v>3393</v>
      </c>
      <c r="G2077" t="s">
        <v>3393</v>
      </c>
      <c r="H2077" t="s">
        <v>3393</v>
      </c>
      <c r="I2077" t="s">
        <v>7961</v>
      </c>
      <c r="J2077" t="s">
        <v>3395</v>
      </c>
      <c r="K2077" t="s">
        <v>4342</v>
      </c>
      <c r="L2077" t="s">
        <v>3396</v>
      </c>
      <c r="M2077" t="s">
        <v>11367</v>
      </c>
      <c r="N2077" t="s">
        <v>11676</v>
      </c>
      <c r="O2077" t="s">
        <v>9820</v>
      </c>
      <c r="P2077" t="s">
        <v>9821</v>
      </c>
      <c r="Q2077">
        <v>16</v>
      </c>
      <c r="R2077" t="s">
        <v>5633</v>
      </c>
      <c r="S2077" t="s">
        <v>8332</v>
      </c>
      <c r="T2077" t="s">
        <v>8333</v>
      </c>
      <c r="U2077" t="s">
        <v>7933</v>
      </c>
      <c r="V2077" t="s">
        <v>7934</v>
      </c>
      <c r="W2077" t="s">
        <v>6146</v>
      </c>
      <c r="X2077" t="s">
        <v>6304</v>
      </c>
      <c r="Y2077" t="s">
        <v>6451</v>
      </c>
      <c r="Z2077" t="s">
        <v>6680</v>
      </c>
      <c r="AA2077" t="s">
        <v>6307</v>
      </c>
      <c r="AB2077" t="s">
        <v>6527</v>
      </c>
      <c r="AC2077" t="s">
        <v>4345</v>
      </c>
      <c r="AE2077" t="s">
        <v>3394</v>
      </c>
      <c r="AJ2077" t="s">
        <v>6696</v>
      </c>
      <c r="AK2077" t="s">
        <v>3394</v>
      </c>
      <c r="AL2077" t="s">
        <v>3394</v>
      </c>
      <c r="AM2077" t="s">
        <v>4195</v>
      </c>
      <c r="AN2077" t="s">
        <v>3394</v>
      </c>
      <c r="AO2077" t="s">
        <v>3394</v>
      </c>
      <c r="AP2077" t="s">
        <v>3394</v>
      </c>
      <c r="AQ2077" t="s">
        <v>3394</v>
      </c>
      <c r="AR2077" t="s">
        <v>4195</v>
      </c>
      <c r="AS2077" t="s">
        <v>3394</v>
      </c>
      <c r="AT2077" t="s">
        <v>3394</v>
      </c>
      <c r="AU2077" t="s">
        <v>3394</v>
      </c>
      <c r="AV2077" t="s">
        <v>3394</v>
      </c>
      <c r="AW2077" t="s">
        <v>3394</v>
      </c>
      <c r="AX2077" t="s">
        <v>3394</v>
      </c>
      <c r="AZ2077" t="s">
        <v>3394</v>
      </c>
    </row>
    <row r="2078" spans="1:52" x14ac:dyDescent="0.3">
      <c r="A2078" s="1" t="s">
        <v>1749</v>
      </c>
      <c r="B2078" t="s">
        <v>1750</v>
      </c>
      <c r="C2078" t="s">
        <v>205</v>
      </c>
      <c r="D2078" t="s">
        <v>55</v>
      </c>
      <c r="E2078" t="s">
        <v>1751</v>
      </c>
      <c r="F2078" t="s">
        <v>3393</v>
      </c>
      <c r="G2078" t="s">
        <v>3393</v>
      </c>
      <c r="H2078" t="s">
        <v>3393</v>
      </c>
      <c r="I2078" t="s">
        <v>10132</v>
      </c>
      <c r="J2078" t="s">
        <v>3395</v>
      </c>
      <c r="K2078" t="s">
        <v>4342</v>
      </c>
      <c r="L2078" t="s">
        <v>3396</v>
      </c>
      <c r="M2078" t="s">
        <v>11367</v>
      </c>
      <c r="N2078" t="s">
        <v>11676</v>
      </c>
      <c r="O2078" t="s">
        <v>9820</v>
      </c>
      <c r="P2078" t="s">
        <v>9837</v>
      </c>
      <c r="Q2078">
        <v>8</v>
      </c>
      <c r="R2078" t="s">
        <v>5787</v>
      </c>
      <c r="S2078" t="s">
        <v>8334</v>
      </c>
      <c r="T2078" t="s">
        <v>8335</v>
      </c>
      <c r="U2078" t="s">
        <v>7933</v>
      </c>
      <c r="V2078" t="s">
        <v>7934</v>
      </c>
      <c r="W2078" t="s">
        <v>6146</v>
      </c>
      <c r="X2078" t="s">
        <v>6304</v>
      </c>
      <c r="Y2078" t="s">
        <v>6451</v>
      </c>
      <c r="Z2078" t="s">
        <v>6680</v>
      </c>
      <c r="AA2078" t="s">
        <v>6307</v>
      </c>
      <c r="AB2078" t="s">
        <v>6527</v>
      </c>
      <c r="AC2078" t="s">
        <v>4345</v>
      </c>
      <c r="AE2078" t="s">
        <v>3394</v>
      </c>
      <c r="AJ2078" t="s">
        <v>6696</v>
      </c>
      <c r="AK2078" t="s">
        <v>3394</v>
      </c>
      <c r="AL2078" t="s">
        <v>3394</v>
      </c>
      <c r="AM2078" t="s">
        <v>4195</v>
      </c>
      <c r="AN2078" t="s">
        <v>3394</v>
      </c>
      <c r="AO2078" t="s">
        <v>3394</v>
      </c>
      <c r="AP2078" t="s">
        <v>3394</v>
      </c>
      <c r="AQ2078" t="s">
        <v>3394</v>
      </c>
      <c r="AR2078" t="s">
        <v>4195</v>
      </c>
      <c r="AS2078" t="s">
        <v>3394</v>
      </c>
      <c r="AT2078" t="s">
        <v>3394</v>
      </c>
      <c r="AU2078" t="s">
        <v>3394</v>
      </c>
      <c r="AV2078" t="s">
        <v>3394</v>
      </c>
      <c r="AW2078" t="s">
        <v>3394</v>
      </c>
      <c r="AX2078" t="s">
        <v>3394</v>
      </c>
      <c r="AZ2078" t="s">
        <v>3394</v>
      </c>
    </row>
    <row r="2079" spans="1:52" x14ac:dyDescent="0.3">
      <c r="A2079" s="1" t="s">
        <v>1752</v>
      </c>
      <c r="B2079" t="s">
        <v>1753</v>
      </c>
      <c r="C2079" t="s">
        <v>208</v>
      </c>
      <c r="D2079" t="s">
        <v>57</v>
      </c>
      <c r="E2079" t="s">
        <v>1754</v>
      </c>
      <c r="F2079" t="s">
        <v>3393</v>
      </c>
      <c r="G2079" t="s">
        <v>3393</v>
      </c>
      <c r="H2079" t="s">
        <v>3393</v>
      </c>
      <c r="I2079" t="s">
        <v>9731</v>
      </c>
      <c r="J2079" t="s">
        <v>3395</v>
      </c>
      <c r="K2079" t="s">
        <v>4195</v>
      </c>
      <c r="L2079" t="s">
        <v>3396</v>
      </c>
      <c r="M2079" t="s">
        <v>54</v>
      </c>
      <c r="N2079" t="s">
        <v>57</v>
      </c>
      <c r="O2079" t="s">
        <v>9820</v>
      </c>
      <c r="P2079" t="s">
        <v>9821</v>
      </c>
      <c r="Q2079">
        <v>35</v>
      </c>
      <c r="R2079" t="s">
        <v>5682</v>
      </c>
      <c r="S2079" t="s">
        <v>8336</v>
      </c>
      <c r="T2079" t="s">
        <v>8337</v>
      </c>
      <c r="U2079" t="s">
        <v>7823</v>
      </c>
      <c r="V2079" t="s">
        <v>6004</v>
      </c>
      <c r="W2079" t="s">
        <v>7115</v>
      </c>
      <c r="X2079" t="s">
        <v>6622</v>
      </c>
      <c r="Y2079" t="s">
        <v>6148</v>
      </c>
      <c r="Z2079" t="s">
        <v>5979</v>
      </c>
      <c r="AA2079" t="s">
        <v>6141</v>
      </c>
      <c r="AB2079" t="s">
        <v>6719</v>
      </c>
      <c r="AC2079" t="s">
        <v>4345</v>
      </c>
      <c r="AE2079" t="s">
        <v>3394</v>
      </c>
      <c r="AJ2079" t="s">
        <v>2615</v>
      </c>
      <c r="AK2079" t="s">
        <v>3394</v>
      </c>
      <c r="AL2079" t="s">
        <v>3394</v>
      </c>
      <c r="AM2079" t="s">
        <v>3394</v>
      </c>
      <c r="AN2079" t="s">
        <v>3394</v>
      </c>
      <c r="AO2079" t="s">
        <v>3394</v>
      </c>
      <c r="AP2079" t="s">
        <v>3394</v>
      </c>
      <c r="AQ2079" t="s">
        <v>3394</v>
      </c>
      <c r="AR2079" t="s">
        <v>4195</v>
      </c>
      <c r="AS2079" t="s">
        <v>3394</v>
      </c>
      <c r="AT2079" t="s">
        <v>3394</v>
      </c>
      <c r="AU2079" t="s">
        <v>3394</v>
      </c>
      <c r="AV2079" t="s">
        <v>3394</v>
      </c>
      <c r="AW2079" t="s">
        <v>3394</v>
      </c>
      <c r="AX2079" t="s">
        <v>3394</v>
      </c>
      <c r="AZ2079" t="s">
        <v>3394</v>
      </c>
    </row>
    <row r="2080" spans="1:52" x14ac:dyDescent="0.3">
      <c r="A2080" s="1" t="s">
        <v>1755</v>
      </c>
      <c r="B2080" t="s">
        <v>1756</v>
      </c>
      <c r="C2080" t="s">
        <v>1550</v>
      </c>
      <c r="D2080" t="s">
        <v>8338</v>
      </c>
      <c r="E2080" t="s">
        <v>1757</v>
      </c>
      <c r="F2080" t="s">
        <v>3393</v>
      </c>
      <c r="G2080" t="s">
        <v>3393</v>
      </c>
      <c r="H2080" t="s">
        <v>3393</v>
      </c>
      <c r="I2080" t="s">
        <v>9732</v>
      </c>
      <c r="J2080" t="s">
        <v>3395</v>
      </c>
      <c r="K2080" t="s">
        <v>4342</v>
      </c>
      <c r="L2080" t="s">
        <v>3396</v>
      </c>
      <c r="M2080" t="s">
        <v>11381</v>
      </c>
      <c r="N2080" t="s">
        <v>11722</v>
      </c>
      <c r="O2080" t="s">
        <v>9836</v>
      </c>
      <c r="P2080" t="s">
        <v>9821</v>
      </c>
      <c r="Q2080">
        <v>6</v>
      </c>
      <c r="R2080" t="s">
        <v>5716</v>
      </c>
      <c r="S2080" t="s">
        <v>8339</v>
      </c>
      <c r="T2080" t="s">
        <v>8340</v>
      </c>
      <c r="U2080" t="s">
        <v>8341</v>
      </c>
      <c r="V2080" t="s">
        <v>8342</v>
      </c>
      <c r="W2080" t="s">
        <v>5980</v>
      </c>
      <c r="X2080" t="s">
        <v>7287</v>
      </c>
      <c r="Y2080" t="s">
        <v>7027</v>
      </c>
      <c r="Z2080" t="s">
        <v>6807</v>
      </c>
      <c r="AA2080" t="s">
        <v>8343</v>
      </c>
      <c r="AB2080" t="s">
        <v>8344</v>
      </c>
      <c r="AC2080" t="s">
        <v>4345</v>
      </c>
      <c r="AE2080" t="s">
        <v>3394</v>
      </c>
      <c r="AJ2080" t="s">
        <v>6696</v>
      </c>
      <c r="AK2080" t="s">
        <v>3394</v>
      </c>
      <c r="AL2080" t="s">
        <v>3394</v>
      </c>
      <c r="AM2080" t="s">
        <v>3394</v>
      </c>
      <c r="AN2080" t="s">
        <v>3394</v>
      </c>
      <c r="AO2080" t="s">
        <v>3394</v>
      </c>
      <c r="AP2080" t="s">
        <v>3394</v>
      </c>
      <c r="AQ2080" t="s">
        <v>4195</v>
      </c>
      <c r="AR2080" t="s">
        <v>3394</v>
      </c>
      <c r="AS2080" t="s">
        <v>3394</v>
      </c>
      <c r="AT2080" t="s">
        <v>3394</v>
      </c>
      <c r="AU2080" t="s">
        <v>3394</v>
      </c>
      <c r="AV2080" t="s">
        <v>3394</v>
      </c>
      <c r="AW2080" t="s">
        <v>3394</v>
      </c>
      <c r="AX2080" t="s">
        <v>3394</v>
      </c>
      <c r="AZ2080" t="s">
        <v>3394</v>
      </c>
    </row>
    <row r="2081" spans="1:52" x14ac:dyDescent="0.3">
      <c r="A2081" s="1" t="s">
        <v>1758</v>
      </c>
      <c r="B2081" t="s">
        <v>1759</v>
      </c>
      <c r="C2081" t="s">
        <v>1550</v>
      </c>
      <c r="D2081" t="s">
        <v>8338</v>
      </c>
      <c r="E2081" t="s">
        <v>1760</v>
      </c>
      <c r="F2081" t="s">
        <v>3393</v>
      </c>
      <c r="G2081" t="s">
        <v>3393</v>
      </c>
      <c r="H2081" t="s">
        <v>3393</v>
      </c>
      <c r="I2081" t="s">
        <v>10133</v>
      </c>
      <c r="J2081" t="s">
        <v>3395</v>
      </c>
      <c r="K2081" t="s">
        <v>4342</v>
      </c>
      <c r="L2081" t="s">
        <v>3396</v>
      </c>
      <c r="M2081" t="s">
        <v>11381</v>
      </c>
      <c r="N2081" t="s">
        <v>11722</v>
      </c>
      <c r="O2081" t="s">
        <v>9836</v>
      </c>
      <c r="P2081" t="s">
        <v>9821</v>
      </c>
      <c r="Q2081">
        <v>8</v>
      </c>
      <c r="R2081" t="s">
        <v>5735</v>
      </c>
      <c r="S2081" t="s">
        <v>8345</v>
      </c>
      <c r="T2081" t="s">
        <v>8346</v>
      </c>
      <c r="U2081" t="s">
        <v>8347</v>
      </c>
      <c r="V2081" t="s">
        <v>6976</v>
      </c>
      <c r="W2081" t="s">
        <v>8268</v>
      </c>
      <c r="X2081" t="s">
        <v>8348</v>
      </c>
      <c r="Y2081" t="s">
        <v>8348</v>
      </c>
      <c r="Z2081" t="s">
        <v>6284</v>
      </c>
      <c r="AA2081" t="s">
        <v>8349</v>
      </c>
      <c r="AB2081" t="s">
        <v>6563</v>
      </c>
      <c r="AC2081" t="s">
        <v>4345</v>
      </c>
      <c r="AE2081" t="s">
        <v>3394</v>
      </c>
      <c r="AJ2081" t="s">
        <v>2615</v>
      </c>
      <c r="AK2081" t="s">
        <v>3394</v>
      </c>
      <c r="AL2081" t="s">
        <v>3394</v>
      </c>
      <c r="AM2081" t="s">
        <v>3394</v>
      </c>
      <c r="AN2081" t="s">
        <v>3394</v>
      </c>
      <c r="AO2081" t="s">
        <v>4195</v>
      </c>
      <c r="AP2081" t="s">
        <v>4195</v>
      </c>
      <c r="AQ2081" t="s">
        <v>4195</v>
      </c>
      <c r="AR2081" t="s">
        <v>4195</v>
      </c>
      <c r="AS2081" t="s">
        <v>3394</v>
      </c>
      <c r="AT2081" t="s">
        <v>3394</v>
      </c>
      <c r="AU2081" t="s">
        <v>3394</v>
      </c>
      <c r="AV2081" t="s">
        <v>3394</v>
      </c>
      <c r="AW2081" t="s">
        <v>3394</v>
      </c>
      <c r="AX2081" t="s">
        <v>3394</v>
      </c>
      <c r="AZ2081" t="s">
        <v>3394</v>
      </c>
    </row>
    <row r="2082" spans="1:52" x14ac:dyDescent="0.3">
      <c r="A2082" s="1" t="s">
        <v>1761</v>
      </c>
      <c r="B2082" t="s">
        <v>1762</v>
      </c>
      <c r="C2082" t="s">
        <v>1550</v>
      </c>
      <c r="D2082" t="s">
        <v>8338</v>
      </c>
      <c r="E2082" t="s">
        <v>1763</v>
      </c>
      <c r="F2082" t="s">
        <v>3393</v>
      </c>
      <c r="G2082" t="s">
        <v>3393</v>
      </c>
      <c r="H2082" t="s">
        <v>3393</v>
      </c>
      <c r="I2082" t="s">
        <v>10134</v>
      </c>
      <c r="J2082" t="s">
        <v>3395</v>
      </c>
      <c r="K2082" t="s">
        <v>4342</v>
      </c>
      <c r="L2082" t="s">
        <v>3396</v>
      </c>
      <c r="M2082" t="s">
        <v>11381</v>
      </c>
      <c r="N2082" t="s">
        <v>11722</v>
      </c>
      <c r="O2082" t="s">
        <v>9836</v>
      </c>
      <c r="P2082" t="s">
        <v>9821</v>
      </c>
      <c r="Q2082">
        <v>8</v>
      </c>
      <c r="R2082" t="s">
        <v>5735</v>
      </c>
      <c r="S2082" t="s">
        <v>8350</v>
      </c>
      <c r="T2082" t="s">
        <v>8351</v>
      </c>
      <c r="U2082" t="s">
        <v>8352</v>
      </c>
      <c r="V2082" t="s">
        <v>7530</v>
      </c>
      <c r="W2082" t="s">
        <v>6430</v>
      </c>
      <c r="X2082" t="s">
        <v>7700</v>
      </c>
      <c r="Y2082" t="s">
        <v>8353</v>
      </c>
      <c r="Z2082" t="s">
        <v>6128</v>
      </c>
      <c r="AA2082" t="s">
        <v>8354</v>
      </c>
      <c r="AB2082" t="s">
        <v>6180</v>
      </c>
      <c r="AC2082" t="s">
        <v>4345</v>
      </c>
      <c r="AE2082" t="s">
        <v>3394</v>
      </c>
      <c r="AJ2082" t="s">
        <v>2615</v>
      </c>
      <c r="AK2082" t="s">
        <v>3394</v>
      </c>
      <c r="AL2082" t="s">
        <v>3394</v>
      </c>
      <c r="AM2082" t="s">
        <v>3394</v>
      </c>
      <c r="AN2082" t="s">
        <v>3394</v>
      </c>
      <c r="AO2082" t="s">
        <v>4195</v>
      </c>
      <c r="AP2082" t="s">
        <v>4195</v>
      </c>
      <c r="AQ2082" t="s">
        <v>4195</v>
      </c>
      <c r="AR2082" t="s">
        <v>4195</v>
      </c>
      <c r="AS2082" t="s">
        <v>3394</v>
      </c>
      <c r="AT2082" t="s">
        <v>3394</v>
      </c>
      <c r="AU2082" t="s">
        <v>3394</v>
      </c>
      <c r="AV2082" t="s">
        <v>3394</v>
      </c>
      <c r="AW2082" t="s">
        <v>3394</v>
      </c>
      <c r="AX2082" t="s">
        <v>3394</v>
      </c>
      <c r="AZ2082" t="s">
        <v>3394</v>
      </c>
    </row>
    <row r="2083" spans="1:52" x14ac:dyDescent="0.3">
      <c r="A2083" s="1" t="s">
        <v>1773</v>
      </c>
      <c r="B2083" t="s">
        <v>1774</v>
      </c>
      <c r="C2083" t="s">
        <v>763</v>
      </c>
      <c r="D2083" t="s">
        <v>71</v>
      </c>
      <c r="E2083" t="s">
        <v>1775</v>
      </c>
      <c r="F2083" t="s">
        <v>3393</v>
      </c>
      <c r="G2083" t="s">
        <v>3393</v>
      </c>
      <c r="H2083" t="s">
        <v>3393</v>
      </c>
      <c r="I2083" t="s">
        <v>10841</v>
      </c>
      <c r="J2083" t="s">
        <v>3395</v>
      </c>
      <c r="K2083" t="s">
        <v>4342</v>
      </c>
      <c r="L2083" t="s">
        <v>3396</v>
      </c>
      <c r="M2083" t="s">
        <v>11381</v>
      </c>
      <c r="N2083" t="s">
        <v>11501</v>
      </c>
      <c r="O2083" t="s">
        <v>9836</v>
      </c>
      <c r="P2083" t="s">
        <v>9821</v>
      </c>
      <c r="Q2083">
        <v>12</v>
      </c>
      <c r="R2083" t="s">
        <v>5657</v>
      </c>
      <c r="S2083" t="s">
        <v>8355</v>
      </c>
      <c r="T2083" t="s">
        <v>8356</v>
      </c>
      <c r="U2083" t="s">
        <v>8357</v>
      </c>
      <c r="V2083" t="s">
        <v>8358</v>
      </c>
      <c r="W2083" t="s">
        <v>8359</v>
      </c>
      <c r="X2083" t="s">
        <v>7532</v>
      </c>
      <c r="Y2083" t="s">
        <v>6083</v>
      </c>
      <c r="Z2083" t="s">
        <v>8258</v>
      </c>
      <c r="AA2083" t="s">
        <v>6750</v>
      </c>
      <c r="AB2083" t="s">
        <v>8360</v>
      </c>
      <c r="AC2083" t="s">
        <v>4345</v>
      </c>
      <c r="AE2083" t="s">
        <v>3394</v>
      </c>
      <c r="AJ2083" t="s">
        <v>6690</v>
      </c>
      <c r="AK2083" t="s">
        <v>3394</v>
      </c>
      <c r="AL2083" t="s">
        <v>3394</v>
      </c>
      <c r="AM2083" t="s">
        <v>4195</v>
      </c>
      <c r="AN2083" t="s">
        <v>3394</v>
      </c>
      <c r="AO2083" t="s">
        <v>3394</v>
      </c>
      <c r="AP2083" t="s">
        <v>3394</v>
      </c>
      <c r="AQ2083" t="s">
        <v>4195</v>
      </c>
      <c r="AR2083" t="s">
        <v>3394</v>
      </c>
      <c r="AS2083" t="s">
        <v>3394</v>
      </c>
      <c r="AT2083" t="s">
        <v>3394</v>
      </c>
      <c r="AU2083" t="s">
        <v>3394</v>
      </c>
      <c r="AV2083" t="s">
        <v>3394</v>
      </c>
      <c r="AW2083" t="s">
        <v>3394</v>
      </c>
      <c r="AX2083" t="s">
        <v>3394</v>
      </c>
      <c r="AZ2083" t="s">
        <v>3394</v>
      </c>
    </row>
    <row r="2084" spans="1:52" x14ac:dyDescent="0.3">
      <c r="A2084" s="1" t="s">
        <v>1785</v>
      </c>
      <c r="B2084" t="s">
        <v>1786</v>
      </c>
      <c r="C2084" t="s">
        <v>719</v>
      </c>
      <c r="D2084" t="s">
        <v>68</v>
      </c>
      <c r="E2084" t="s">
        <v>1787</v>
      </c>
      <c r="F2084" t="s">
        <v>3393</v>
      </c>
      <c r="G2084" t="s">
        <v>3393</v>
      </c>
      <c r="H2084" t="s">
        <v>3393</v>
      </c>
      <c r="I2084" t="s">
        <v>11723</v>
      </c>
      <c r="J2084" t="s">
        <v>3395</v>
      </c>
      <c r="K2084" t="s">
        <v>4342</v>
      </c>
      <c r="L2084" t="s">
        <v>3396</v>
      </c>
      <c r="M2084" t="s">
        <v>11381</v>
      </c>
      <c r="N2084" t="s">
        <v>11387</v>
      </c>
      <c r="O2084" t="s">
        <v>9836</v>
      </c>
      <c r="P2084" t="s">
        <v>9821</v>
      </c>
      <c r="Q2084">
        <v>4</v>
      </c>
      <c r="R2084" t="s">
        <v>5650</v>
      </c>
      <c r="S2084" t="s">
        <v>11724</v>
      </c>
      <c r="T2084" t="s">
        <v>8366</v>
      </c>
      <c r="U2084" t="s">
        <v>8367</v>
      </c>
      <c r="V2084" t="s">
        <v>8368</v>
      </c>
      <c r="W2084" t="s">
        <v>8369</v>
      </c>
      <c r="X2084" t="s">
        <v>8370</v>
      </c>
      <c r="Y2084" t="s">
        <v>8371</v>
      </c>
      <c r="Z2084" t="s">
        <v>8372</v>
      </c>
      <c r="AA2084" t="s">
        <v>6168</v>
      </c>
      <c r="AB2084" t="s">
        <v>8373</v>
      </c>
      <c r="AC2084" t="s">
        <v>4345</v>
      </c>
      <c r="AE2084" t="s">
        <v>3394</v>
      </c>
      <c r="AJ2084" t="s">
        <v>6690</v>
      </c>
      <c r="AK2084" t="s">
        <v>3394</v>
      </c>
      <c r="AL2084" t="s">
        <v>3394</v>
      </c>
      <c r="AM2084" t="s">
        <v>4195</v>
      </c>
      <c r="AN2084" t="s">
        <v>3394</v>
      </c>
      <c r="AO2084" t="s">
        <v>3394</v>
      </c>
      <c r="AP2084" t="s">
        <v>3394</v>
      </c>
      <c r="AQ2084" t="s">
        <v>4195</v>
      </c>
      <c r="AR2084" t="s">
        <v>4195</v>
      </c>
      <c r="AS2084" t="s">
        <v>3394</v>
      </c>
      <c r="AT2084" t="s">
        <v>3394</v>
      </c>
      <c r="AU2084" t="s">
        <v>3394</v>
      </c>
      <c r="AV2084" t="s">
        <v>3394</v>
      </c>
      <c r="AW2084" t="s">
        <v>3394</v>
      </c>
      <c r="AX2084" t="s">
        <v>3394</v>
      </c>
      <c r="AZ2084" t="s">
        <v>3394</v>
      </c>
    </row>
    <row r="2085" spans="1:52" x14ac:dyDescent="0.3">
      <c r="A2085" s="1" t="s">
        <v>1788</v>
      </c>
      <c r="B2085" t="s">
        <v>1789</v>
      </c>
      <c r="C2085" t="s">
        <v>719</v>
      </c>
      <c r="D2085" t="s">
        <v>68</v>
      </c>
      <c r="E2085" t="s">
        <v>1790</v>
      </c>
      <c r="F2085" t="s">
        <v>3393</v>
      </c>
      <c r="G2085" t="s">
        <v>3393</v>
      </c>
      <c r="H2085" t="s">
        <v>3393</v>
      </c>
      <c r="I2085" t="s">
        <v>11725</v>
      </c>
      <c r="J2085" t="s">
        <v>3395</v>
      </c>
      <c r="K2085" t="s">
        <v>4342</v>
      </c>
      <c r="L2085" t="s">
        <v>3396</v>
      </c>
      <c r="M2085" t="s">
        <v>11381</v>
      </c>
      <c r="N2085" t="s">
        <v>11387</v>
      </c>
      <c r="O2085" t="s">
        <v>9836</v>
      </c>
      <c r="P2085" t="s">
        <v>9821</v>
      </c>
      <c r="Q2085">
        <v>4</v>
      </c>
      <c r="R2085" t="s">
        <v>5650</v>
      </c>
      <c r="S2085" t="s">
        <v>8374</v>
      </c>
      <c r="T2085" t="s">
        <v>8375</v>
      </c>
      <c r="U2085" t="s">
        <v>8376</v>
      </c>
      <c r="V2085" t="s">
        <v>8377</v>
      </c>
      <c r="W2085" t="s">
        <v>8378</v>
      </c>
      <c r="X2085" t="s">
        <v>7905</v>
      </c>
      <c r="Y2085" t="s">
        <v>8379</v>
      </c>
      <c r="Z2085" t="s">
        <v>8380</v>
      </c>
      <c r="AA2085" t="s">
        <v>8381</v>
      </c>
      <c r="AB2085" t="s">
        <v>6689</v>
      </c>
      <c r="AC2085" t="s">
        <v>4345</v>
      </c>
      <c r="AE2085" t="s">
        <v>3394</v>
      </c>
      <c r="AJ2085" t="s">
        <v>6690</v>
      </c>
      <c r="AK2085" t="s">
        <v>3394</v>
      </c>
      <c r="AL2085" t="s">
        <v>3394</v>
      </c>
      <c r="AM2085" t="s">
        <v>3394</v>
      </c>
      <c r="AN2085" t="s">
        <v>3394</v>
      </c>
      <c r="AO2085" t="s">
        <v>3394</v>
      </c>
      <c r="AP2085" t="s">
        <v>3394</v>
      </c>
      <c r="AQ2085" t="s">
        <v>4195</v>
      </c>
      <c r="AR2085" t="s">
        <v>4195</v>
      </c>
      <c r="AS2085" t="s">
        <v>3394</v>
      </c>
      <c r="AT2085" t="s">
        <v>3394</v>
      </c>
      <c r="AU2085" t="s">
        <v>3394</v>
      </c>
      <c r="AV2085" t="s">
        <v>3394</v>
      </c>
      <c r="AW2085" t="s">
        <v>3394</v>
      </c>
      <c r="AX2085" t="s">
        <v>3394</v>
      </c>
      <c r="AZ2085" t="s">
        <v>3394</v>
      </c>
    </row>
    <row r="2086" spans="1:52" x14ac:dyDescent="0.3">
      <c r="A2086" s="1" t="s">
        <v>1797</v>
      </c>
      <c r="B2086" t="s">
        <v>1798</v>
      </c>
      <c r="C2086" t="s">
        <v>220</v>
      </c>
      <c r="D2086" t="s">
        <v>59</v>
      </c>
      <c r="E2086" t="s">
        <v>1799</v>
      </c>
      <c r="F2086" t="s">
        <v>3393</v>
      </c>
      <c r="G2086" t="s">
        <v>3393</v>
      </c>
      <c r="H2086" t="s">
        <v>3393</v>
      </c>
      <c r="I2086" t="s">
        <v>12117</v>
      </c>
      <c r="J2086" t="s">
        <v>3395</v>
      </c>
      <c r="K2086" t="s">
        <v>4342</v>
      </c>
      <c r="L2086" t="s">
        <v>3396</v>
      </c>
      <c r="M2086" t="s">
        <v>11367</v>
      </c>
      <c r="N2086" t="s">
        <v>11437</v>
      </c>
      <c r="O2086" t="s">
        <v>9836</v>
      </c>
      <c r="P2086" t="s">
        <v>9821</v>
      </c>
      <c r="Q2086">
        <v>28</v>
      </c>
      <c r="R2086" t="s">
        <v>5829</v>
      </c>
      <c r="S2086" t="s">
        <v>8382</v>
      </c>
      <c r="T2086" t="s">
        <v>7806</v>
      </c>
      <c r="U2086" t="s">
        <v>8383</v>
      </c>
      <c r="V2086" t="s">
        <v>6330</v>
      </c>
      <c r="W2086" t="s">
        <v>6344</v>
      </c>
      <c r="X2086" t="s">
        <v>7778</v>
      </c>
      <c r="Y2086" t="s">
        <v>6584</v>
      </c>
      <c r="Z2086" t="s">
        <v>6159</v>
      </c>
      <c r="AA2086" t="s">
        <v>6981</v>
      </c>
      <c r="AB2086" t="s">
        <v>5992</v>
      </c>
      <c r="AC2086" t="s">
        <v>4345</v>
      </c>
      <c r="AE2086" t="s">
        <v>3394</v>
      </c>
      <c r="AJ2086" t="s">
        <v>2615</v>
      </c>
      <c r="AK2086" t="s">
        <v>3394</v>
      </c>
      <c r="AL2086" t="s">
        <v>3394</v>
      </c>
      <c r="AM2086" t="s">
        <v>4195</v>
      </c>
      <c r="AN2086" t="s">
        <v>3394</v>
      </c>
      <c r="AO2086" t="s">
        <v>3394</v>
      </c>
      <c r="AP2086" t="s">
        <v>3394</v>
      </c>
      <c r="AQ2086" t="s">
        <v>4195</v>
      </c>
      <c r="AR2086" t="s">
        <v>4195</v>
      </c>
      <c r="AS2086" t="s">
        <v>3394</v>
      </c>
      <c r="AT2086" t="s">
        <v>3394</v>
      </c>
      <c r="AU2086" t="s">
        <v>3394</v>
      </c>
      <c r="AV2086" t="s">
        <v>4195</v>
      </c>
      <c r="AW2086" t="s">
        <v>3394</v>
      </c>
      <c r="AX2086" t="s">
        <v>3394</v>
      </c>
      <c r="AZ2086" t="s">
        <v>3394</v>
      </c>
    </row>
    <row r="2087" spans="1:52" x14ac:dyDescent="0.3">
      <c r="A2087" s="1" t="s">
        <v>1800</v>
      </c>
      <c r="B2087" t="s">
        <v>1801</v>
      </c>
      <c r="C2087" t="s">
        <v>220</v>
      </c>
      <c r="D2087" t="s">
        <v>59</v>
      </c>
      <c r="E2087" t="s">
        <v>1802</v>
      </c>
      <c r="F2087" t="s">
        <v>3393</v>
      </c>
      <c r="G2087" t="s">
        <v>3393</v>
      </c>
      <c r="H2087" t="s">
        <v>3393</v>
      </c>
      <c r="I2087" t="s">
        <v>12118</v>
      </c>
      <c r="J2087" t="s">
        <v>3395</v>
      </c>
      <c r="K2087" t="s">
        <v>4342</v>
      </c>
      <c r="L2087" t="s">
        <v>3396</v>
      </c>
      <c r="M2087" t="s">
        <v>11367</v>
      </c>
      <c r="N2087" t="s">
        <v>11437</v>
      </c>
      <c r="O2087" t="s">
        <v>9836</v>
      </c>
      <c r="P2087" t="s">
        <v>9821</v>
      </c>
      <c r="Q2087">
        <v>28</v>
      </c>
      <c r="R2087" t="s">
        <v>5829</v>
      </c>
      <c r="S2087" t="s">
        <v>8384</v>
      </c>
      <c r="T2087" t="s">
        <v>8385</v>
      </c>
      <c r="U2087" t="s">
        <v>8386</v>
      </c>
      <c r="V2087" t="s">
        <v>6127</v>
      </c>
      <c r="W2087" t="s">
        <v>6533</v>
      </c>
      <c r="X2087" t="s">
        <v>7778</v>
      </c>
      <c r="Y2087" t="s">
        <v>6159</v>
      </c>
      <c r="Z2087" t="s">
        <v>6589</v>
      </c>
      <c r="AA2087" t="s">
        <v>7339</v>
      </c>
      <c r="AB2087" t="s">
        <v>6879</v>
      </c>
      <c r="AC2087" t="s">
        <v>4345</v>
      </c>
      <c r="AE2087" t="s">
        <v>3394</v>
      </c>
      <c r="AJ2087" t="s">
        <v>6696</v>
      </c>
      <c r="AK2087" t="s">
        <v>3394</v>
      </c>
      <c r="AL2087" t="s">
        <v>3394</v>
      </c>
      <c r="AM2087" t="s">
        <v>4195</v>
      </c>
      <c r="AN2087" t="s">
        <v>3394</v>
      </c>
      <c r="AO2087" t="s">
        <v>4195</v>
      </c>
      <c r="AP2087" t="s">
        <v>3394</v>
      </c>
      <c r="AQ2087" t="s">
        <v>4195</v>
      </c>
      <c r="AR2087" t="s">
        <v>4195</v>
      </c>
      <c r="AS2087" t="s">
        <v>3394</v>
      </c>
      <c r="AT2087" t="s">
        <v>3394</v>
      </c>
      <c r="AU2087" t="s">
        <v>3394</v>
      </c>
      <c r="AV2087" t="s">
        <v>3394</v>
      </c>
      <c r="AW2087" t="s">
        <v>3394</v>
      </c>
      <c r="AX2087" t="s">
        <v>3394</v>
      </c>
      <c r="AZ2087" t="s">
        <v>3394</v>
      </c>
    </row>
    <row r="2088" spans="1:52" x14ac:dyDescent="0.3">
      <c r="A2088" s="1" t="s">
        <v>1803</v>
      </c>
      <c r="B2088" t="s">
        <v>1804</v>
      </c>
      <c r="C2088" t="s">
        <v>220</v>
      </c>
      <c r="D2088" t="s">
        <v>59</v>
      </c>
      <c r="E2088" t="s">
        <v>1805</v>
      </c>
      <c r="F2088" t="s">
        <v>3393</v>
      </c>
      <c r="G2088" t="s">
        <v>3393</v>
      </c>
      <c r="H2088" t="s">
        <v>3393</v>
      </c>
      <c r="I2088" t="s">
        <v>6556</v>
      </c>
      <c r="J2088" t="s">
        <v>3395</v>
      </c>
      <c r="K2088" t="s">
        <v>4342</v>
      </c>
      <c r="L2088" t="s">
        <v>3396</v>
      </c>
      <c r="M2088" t="s">
        <v>11367</v>
      </c>
      <c r="N2088" t="s">
        <v>11437</v>
      </c>
      <c r="O2088" t="s">
        <v>9836</v>
      </c>
      <c r="P2088" t="s">
        <v>9821</v>
      </c>
      <c r="Q2088">
        <v>28</v>
      </c>
      <c r="R2088" t="s">
        <v>5829</v>
      </c>
      <c r="S2088" t="s">
        <v>8387</v>
      </c>
      <c r="T2088" t="s">
        <v>8388</v>
      </c>
      <c r="U2088" t="s">
        <v>8389</v>
      </c>
      <c r="V2088" t="s">
        <v>6933</v>
      </c>
      <c r="W2088" t="s">
        <v>6694</v>
      </c>
      <c r="X2088" t="s">
        <v>6450</v>
      </c>
      <c r="Y2088" t="s">
        <v>7278</v>
      </c>
      <c r="Z2088" t="s">
        <v>6361</v>
      </c>
      <c r="AA2088" t="s">
        <v>6009</v>
      </c>
      <c r="AB2088" t="s">
        <v>6170</v>
      </c>
      <c r="AC2088" t="s">
        <v>4345</v>
      </c>
      <c r="AE2088" t="s">
        <v>3394</v>
      </c>
      <c r="AJ2088" t="s">
        <v>6696</v>
      </c>
      <c r="AK2088" t="s">
        <v>3394</v>
      </c>
      <c r="AL2088" t="s">
        <v>3394</v>
      </c>
      <c r="AM2088" t="s">
        <v>4195</v>
      </c>
      <c r="AN2088" t="s">
        <v>3394</v>
      </c>
      <c r="AO2088" t="s">
        <v>4195</v>
      </c>
      <c r="AP2088" t="s">
        <v>3394</v>
      </c>
      <c r="AQ2088" t="s">
        <v>4195</v>
      </c>
      <c r="AR2088" t="s">
        <v>4195</v>
      </c>
      <c r="AS2088" t="s">
        <v>3394</v>
      </c>
      <c r="AT2088" t="s">
        <v>3394</v>
      </c>
      <c r="AU2088" t="s">
        <v>3394</v>
      </c>
      <c r="AV2088" t="s">
        <v>3394</v>
      </c>
      <c r="AW2088" t="s">
        <v>3394</v>
      </c>
      <c r="AX2088" t="s">
        <v>3394</v>
      </c>
      <c r="AZ2088" t="s">
        <v>3394</v>
      </c>
    </row>
    <row r="2089" spans="1:52" x14ac:dyDescent="0.3">
      <c r="A2089" s="1" t="s">
        <v>1806</v>
      </c>
      <c r="B2089" t="s">
        <v>1807</v>
      </c>
      <c r="C2089" t="s">
        <v>220</v>
      </c>
      <c r="D2089" t="s">
        <v>59</v>
      </c>
      <c r="E2089" t="s">
        <v>1808</v>
      </c>
      <c r="F2089" t="s">
        <v>3393</v>
      </c>
      <c r="G2089" t="s">
        <v>3393</v>
      </c>
      <c r="H2089" t="s">
        <v>3393</v>
      </c>
      <c r="I2089" t="s">
        <v>11726</v>
      </c>
      <c r="J2089" t="s">
        <v>3395</v>
      </c>
      <c r="K2089" t="s">
        <v>4342</v>
      </c>
      <c r="L2089" t="s">
        <v>3396</v>
      </c>
      <c r="M2089" t="s">
        <v>11367</v>
      </c>
      <c r="N2089" t="s">
        <v>11437</v>
      </c>
      <c r="O2089" t="s">
        <v>9836</v>
      </c>
      <c r="P2089" t="s">
        <v>9821</v>
      </c>
      <c r="Q2089">
        <v>28</v>
      </c>
      <c r="R2089" t="s">
        <v>5829</v>
      </c>
      <c r="S2089" t="s">
        <v>8391</v>
      </c>
      <c r="T2089" t="s">
        <v>8392</v>
      </c>
      <c r="U2089" t="s">
        <v>7892</v>
      </c>
      <c r="V2089" t="s">
        <v>7893</v>
      </c>
      <c r="W2089" t="s">
        <v>6594</v>
      </c>
      <c r="X2089" t="s">
        <v>7433</v>
      </c>
      <c r="Y2089" t="s">
        <v>6149</v>
      </c>
      <c r="Z2089" t="s">
        <v>6359</v>
      </c>
      <c r="AA2089" t="s">
        <v>6112</v>
      </c>
      <c r="AB2089" t="s">
        <v>6170</v>
      </c>
      <c r="AC2089" t="s">
        <v>4345</v>
      </c>
      <c r="AE2089" t="s">
        <v>3394</v>
      </c>
      <c r="AJ2089" t="s">
        <v>6696</v>
      </c>
      <c r="AK2089" t="s">
        <v>3394</v>
      </c>
      <c r="AL2089" t="s">
        <v>3394</v>
      </c>
      <c r="AM2089" t="s">
        <v>4195</v>
      </c>
      <c r="AN2089" t="s">
        <v>3394</v>
      </c>
      <c r="AO2089" t="s">
        <v>4195</v>
      </c>
      <c r="AP2089" t="s">
        <v>3394</v>
      </c>
      <c r="AQ2089" t="s">
        <v>4195</v>
      </c>
      <c r="AR2089" t="s">
        <v>4195</v>
      </c>
      <c r="AS2089" t="s">
        <v>3394</v>
      </c>
      <c r="AT2089" t="s">
        <v>3394</v>
      </c>
      <c r="AU2089" t="s">
        <v>3394</v>
      </c>
      <c r="AV2089" t="s">
        <v>3394</v>
      </c>
      <c r="AW2089" t="s">
        <v>3394</v>
      </c>
      <c r="AX2089" t="s">
        <v>3394</v>
      </c>
      <c r="AZ2089" t="s">
        <v>3394</v>
      </c>
    </row>
    <row r="2090" spans="1:52" x14ac:dyDescent="0.3">
      <c r="A2090" s="1" t="s">
        <v>1812</v>
      </c>
      <c r="B2090" t="s">
        <v>1813</v>
      </c>
      <c r="C2090" t="s">
        <v>220</v>
      </c>
      <c r="D2090" t="s">
        <v>59</v>
      </c>
      <c r="E2090" t="s">
        <v>1814</v>
      </c>
      <c r="F2090" t="s">
        <v>3393</v>
      </c>
      <c r="G2090" t="s">
        <v>3393</v>
      </c>
      <c r="H2090" t="s">
        <v>3393</v>
      </c>
      <c r="I2090" t="s">
        <v>12119</v>
      </c>
      <c r="J2090" t="s">
        <v>3395</v>
      </c>
      <c r="K2090" t="s">
        <v>4342</v>
      </c>
      <c r="L2090" t="s">
        <v>3396</v>
      </c>
      <c r="M2090" t="s">
        <v>11367</v>
      </c>
      <c r="N2090" t="s">
        <v>11437</v>
      </c>
      <c r="O2090" t="s">
        <v>9836</v>
      </c>
      <c r="P2090" t="s">
        <v>9821</v>
      </c>
      <c r="Q2090">
        <v>28</v>
      </c>
      <c r="R2090" t="s">
        <v>5829</v>
      </c>
      <c r="S2090" t="s">
        <v>8393</v>
      </c>
      <c r="T2090" t="s">
        <v>8394</v>
      </c>
      <c r="U2090" t="s">
        <v>8395</v>
      </c>
      <c r="V2090" t="s">
        <v>8396</v>
      </c>
      <c r="W2090" t="s">
        <v>6598</v>
      </c>
      <c r="X2090" t="s">
        <v>6284</v>
      </c>
      <c r="Y2090" t="s">
        <v>6149</v>
      </c>
      <c r="Z2090" t="s">
        <v>6657</v>
      </c>
      <c r="AA2090" t="s">
        <v>6788</v>
      </c>
      <c r="AB2090" t="s">
        <v>6084</v>
      </c>
      <c r="AC2090" t="s">
        <v>4345</v>
      </c>
      <c r="AE2090" t="s">
        <v>3394</v>
      </c>
      <c r="AJ2090" t="s">
        <v>4592</v>
      </c>
      <c r="AK2090" t="s">
        <v>3394</v>
      </c>
      <c r="AL2090" t="s">
        <v>3394</v>
      </c>
      <c r="AM2090" t="s">
        <v>4195</v>
      </c>
      <c r="AN2090" t="s">
        <v>3394</v>
      </c>
      <c r="AO2090" t="s">
        <v>4195</v>
      </c>
      <c r="AP2090" t="s">
        <v>3394</v>
      </c>
      <c r="AQ2090" t="s">
        <v>4195</v>
      </c>
      <c r="AR2090" t="s">
        <v>4195</v>
      </c>
      <c r="AS2090" t="s">
        <v>3394</v>
      </c>
      <c r="AT2090" t="s">
        <v>3394</v>
      </c>
      <c r="AU2090" t="s">
        <v>4195</v>
      </c>
      <c r="AV2090" t="s">
        <v>3394</v>
      </c>
      <c r="AW2090" t="s">
        <v>3394</v>
      </c>
      <c r="AX2090" t="s">
        <v>3394</v>
      </c>
      <c r="AZ2090" t="s">
        <v>3394</v>
      </c>
    </row>
    <row r="2091" spans="1:52" x14ac:dyDescent="0.3">
      <c r="A2091" s="1" t="s">
        <v>1818</v>
      </c>
      <c r="B2091" t="s">
        <v>1819</v>
      </c>
      <c r="C2091" t="s">
        <v>220</v>
      </c>
      <c r="D2091" t="s">
        <v>59</v>
      </c>
      <c r="E2091" t="s">
        <v>1820</v>
      </c>
      <c r="F2091" t="s">
        <v>3393</v>
      </c>
      <c r="G2091" t="s">
        <v>3393</v>
      </c>
      <c r="H2091" t="s">
        <v>3393</v>
      </c>
      <c r="I2091" t="s">
        <v>12120</v>
      </c>
      <c r="J2091" t="s">
        <v>3395</v>
      </c>
      <c r="K2091" t="s">
        <v>4342</v>
      </c>
      <c r="L2091" t="s">
        <v>3396</v>
      </c>
      <c r="M2091" t="s">
        <v>11367</v>
      </c>
      <c r="N2091" t="s">
        <v>11437</v>
      </c>
      <c r="O2091" t="s">
        <v>9836</v>
      </c>
      <c r="P2091" t="s">
        <v>9821</v>
      </c>
      <c r="Q2091">
        <v>28</v>
      </c>
      <c r="R2091" t="s">
        <v>5829</v>
      </c>
      <c r="S2091" t="s">
        <v>8397</v>
      </c>
      <c r="T2091" t="s">
        <v>8398</v>
      </c>
      <c r="U2091" t="s">
        <v>8068</v>
      </c>
      <c r="V2091" t="s">
        <v>7594</v>
      </c>
      <c r="W2091" t="s">
        <v>6694</v>
      </c>
      <c r="X2091" t="s">
        <v>8399</v>
      </c>
      <c r="Y2091" t="s">
        <v>6149</v>
      </c>
      <c r="Z2091" t="s">
        <v>6451</v>
      </c>
      <c r="AA2091" t="s">
        <v>6112</v>
      </c>
      <c r="AB2091" t="s">
        <v>6170</v>
      </c>
      <c r="AC2091" t="s">
        <v>4345</v>
      </c>
      <c r="AE2091" t="s">
        <v>3394</v>
      </c>
      <c r="AJ2091" t="s">
        <v>6696</v>
      </c>
      <c r="AK2091" t="s">
        <v>3394</v>
      </c>
      <c r="AL2091" t="s">
        <v>3394</v>
      </c>
      <c r="AM2091" t="s">
        <v>4195</v>
      </c>
      <c r="AN2091" t="s">
        <v>3394</v>
      </c>
      <c r="AO2091" t="s">
        <v>4195</v>
      </c>
      <c r="AP2091" t="s">
        <v>3394</v>
      </c>
      <c r="AQ2091" t="s">
        <v>4195</v>
      </c>
      <c r="AR2091" t="s">
        <v>4195</v>
      </c>
      <c r="AS2091" t="s">
        <v>3394</v>
      </c>
      <c r="AT2091" t="s">
        <v>3394</v>
      </c>
      <c r="AU2091" t="s">
        <v>3394</v>
      </c>
      <c r="AV2091" t="s">
        <v>3394</v>
      </c>
      <c r="AW2091" t="s">
        <v>3394</v>
      </c>
      <c r="AX2091" t="s">
        <v>3394</v>
      </c>
      <c r="AZ2091" t="s">
        <v>3394</v>
      </c>
    </row>
    <row r="2092" spans="1:52" x14ac:dyDescent="0.3">
      <c r="A2092" s="1" t="s">
        <v>1821</v>
      </c>
      <c r="B2092" t="s">
        <v>1822</v>
      </c>
      <c r="C2092" t="s">
        <v>220</v>
      </c>
      <c r="D2092" t="s">
        <v>59</v>
      </c>
      <c r="E2092" t="s">
        <v>1823</v>
      </c>
      <c r="F2092" t="s">
        <v>3393</v>
      </c>
      <c r="G2092" t="s">
        <v>3393</v>
      </c>
      <c r="H2092" t="s">
        <v>3393</v>
      </c>
      <c r="I2092" t="s">
        <v>11727</v>
      </c>
      <c r="J2092" t="s">
        <v>3395</v>
      </c>
      <c r="K2092" t="s">
        <v>4342</v>
      </c>
      <c r="L2092" t="s">
        <v>3396</v>
      </c>
      <c r="M2092" t="s">
        <v>11367</v>
      </c>
      <c r="N2092" t="s">
        <v>11437</v>
      </c>
      <c r="O2092" t="s">
        <v>9836</v>
      </c>
      <c r="P2092" t="s">
        <v>9821</v>
      </c>
      <c r="Q2092">
        <v>50</v>
      </c>
      <c r="R2092" t="s">
        <v>5829</v>
      </c>
      <c r="S2092" t="s">
        <v>8400</v>
      </c>
      <c r="T2092" t="s">
        <v>8401</v>
      </c>
      <c r="U2092" t="s">
        <v>8402</v>
      </c>
      <c r="V2092" t="s">
        <v>8108</v>
      </c>
      <c r="W2092" t="s">
        <v>7062</v>
      </c>
      <c r="X2092" t="s">
        <v>6718</v>
      </c>
      <c r="Y2092" t="s">
        <v>7489</v>
      </c>
      <c r="Z2092" t="s">
        <v>7278</v>
      </c>
      <c r="AA2092" t="s">
        <v>6112</v>
      </c>
      <c r="AB2092" t="s">
        <v>5992</v>
      </c>
      <c r="AC2092" t="s">
        <v>4345</v>
      </c>
      <c r="AE2092" t="s">
        <v>3394</v>
      </c>
      <c r="AJ2092" t="s">
        <v>6696</v>
      </c>
      <c r="AK2092" t="s">
        <v>3394</v>
      </c>
      <c r="AL2092" t="s">
        <v>3394</v>
      </c>
      <c r="AM2092" t="s">
        <v>4195</v>
      </c>
      <c r="AN2092" t="s">
        <v>3394</v>
      </c>
      <c r="AO2092" t="s">
        <v>4195</v>
      </c>
      <c r="AP2092" t="s">
        <v>3394</v>
      </c>
      <c r="AQ2092" t="s">
        <v>4195</v>
      </c>
      <c r="AR2092" t="s">
        <v>4195</v>
      </c>
      <c r="AS2092" t="s">
        <v>3394</v>
      </c>
      <c r="AT2092" t="s">
        <v>3394</v>
      </c>
      <c r="AU2092" t="s">
        <v>3394</v>
      </c>
      <c r="AV2092" t="s">
        <v>3394</v>
      </c>
      <c r="AW2092" t="s">
        <v>3394</v>
      </c>
      <c r="AX2092" t="s">
        <v>3394</v>
      </c>
      <c r="AZ2092" t="s">
        <v>3394</v>
      </c>
    </row>
    <row r="2093" spans="1:52" x14ac:dyDescent="0.3">
      <c r="A2093" s="1" t="s">
        <v>1824</v>
      </c>
      <c r="B2093" t="s">
        <v>1825</v>
      </c>
      <c r="C2093" t="s">
        <v>220</v>
      </c>
      <c r="D2093" t="s">
        <v>59</v>
      </c>
      <c r="E2093" t="s">
        <v>1826</v>
      </c>
      <c r="F2093" t="s">
        <v>3393</v>
      </c>
      <c r="G2093" t="s">
        <v>3393</v>
      </c>
      <c r="H2093" t="s">
        <v>3393</v>
      </c>
      <c r="I2093" t="s">
        <v>11728</v>
      </c>
      <c r="J2093" t="s">
        <v>3395</v>
      </c>
      <c r="K2093" t="s">
        <v>4342</v>
      </c>
      <c r="L2093" t="s">
        <v>3396</v>
      </c>
      <c r="M2093" t="s">
        <v>11367</v>
      </c>
      <c r="N2093" t="s">
        <v>11437</v>
      </c>
      <c r="O2093" t="s">
        <v>9836</v>
      </c>
      <c r="P2093" t="s">
        <v>9821</v>
      </c>
      <c r="Q2093">
        <v>15</v>
      </c>
      <c r="R2093" t="s">
        <v>6797</v>
      </c>
      <c r="S2093" t="s">
        <v>8403</v>
      </c>
      <c r="T2093" t="s">
        <v>7806</v>
      </c>
      <c r="U2093" t="s">
        <v>8383</v>
      </c>
      <c r="V2093" t="s">
        <v>6330</v>
      </c>
      <c r="W2093" t="s">
        <v>6344</v>
      </c>
      <c r="X2093" t="s">
        <v>7778</v>
      </c>
      <c r="Y2093" t="s">
        <v>6584</v>
      </c>
      <c r="Z2093" t="s">
        <v>6159</v>
      </c>
      <c r="AA2093" t="s">
        <v>6981</v>
      </c>
      <c r="AB2093" t="s">
        <v>5992</v>
      </c>
      <c r="AC2093" t="s">
        <v>4345</v>
      </c>
      <c r="AE2093" t="s">
        <v>3394</v>
      </c>
      <c r="AJ2093" t="s">
        <v>2615</v>
      </c>
      <c r="AK2093" t="s">
        <v>3394</v>
      </c>
      <c r="AL2093" t="s">
        <v>3394</v>
      </c>
      <c r="AM2093" t="s">
        <v>4195</v>
      </c>
      <c r="AN2093" t="s">
        <v>3394</v>
      </c>
      <c r="AO2093" t="s">
        <v>3394</v>
      </c>
      <c r="AP2093" t="s">
        <v>3394</v>
      </c>
      <c r="AQ2093" t="s">
        <v>4195</v>
      </c>
      <c r="AR2093" t="s">
        <v>4195</v>
      </c>
      <c r="AS2093" t="s">
        <v>3394</v>
      </c>
      <c r="AT2093" t="s">
        <v>3394</v>
      </c>
      <c r="AU2093" t="s">
        <v>3394</v>
      </c>
      <c r="AV2093" t="s">
        <v>4195</v>
      </c>
      <c r="AW2093" t="s">
        <v>3394</v>
      </c>
      <c r="AX2093" t="s">
        <v>3394</v>
      </c>
      <c r="AZ2093" t="s">
        <v>3394</v>
      </c>
    </row>
    <row r="2094" spans="1:52" x14ac:dyDescent="0.3">
      <c r="A2094" s="1" t="s">
        <v>1827</v>
      </c>
      <c r="B2094" t="s">
        <v>1828</v>
      </c>
      <c r="C2094" t="s">
        <v>220</v>
      </c>
      <c r="D2094" t="s">
        <v>59</v>
      </c>
      <c r="E2094" t="s">
        <v>1829</v>
      </c>
      <c r="F2094" t="s">
        <v>3393</v>
      </c>
      <c r="G2094" t="s">
        <v>3393</v>
      </c>
      <c r="H2094" t="s">
        <v>3393</v>
      </c>
      <c r="I2094" t="s">
        <v>11729</v>
      </c>
      <c r="J2094" t="s">
        <v>3395</v>
      </c>
      <c r="K2094" t="s">
        <v>4342</v>
      </c>
      <c r="L2094" t="s">
        <v>3396</v>
      </c>
      <c r="M2094" t="s">
        <v>11367</v>
      </c>
      <c r="N2094" t="s">
        <v>11437</v>
      </c>
      <c r="O2094" t="s">
        <v>9836</v>
      </c>
      <c r="P2094" t="s">
        <v>9821</v>
      </c>
      <c r="Q2094">
        <v>15</v>
      </c>
      <c r="R2094" t="s">
        <v>6797</v>
      </c>
      <c r="S2094" t="s">
        <v>8404</v>
      </c>
      <c r="T2094" t="s">
        <v>8398</v>
      </c>
      <c r="U2094" t="s">
        <v>8068</v>
      </c>
      <c r="V2094" t="s">
        <v>7594</v>
      </c>
      <c r="W2094" t="s">
        <v>6694</v>
      </c>
      <c r="X2094" t="s">
        <v>8399</v>
      </c>
      <c r="Y2094" t="s">
        <v>6149</v>
      </c>
      <c r="Z2094" t="s">
        <v>6451</v>
      </c>
      <c r="AA2094" t="s">
        <v>6112</v>
      </c>
      <c r="AB2094" t="s">
        <v>6170</v>
      </c>
      <c r="AC2094" t="s">
        <v>4345</v>
      </c>
      <c r="AE2094" t="s">
        <v>3394</v>
      </c>
      <c r="AJ2094" t="s">
        <v>6696</v>
      </c>
      <c r="AK2094" t="s">
        <v>3394</v>
      </c>
      <c r="AL2094" t="s">
        <v>3394</v>
      </c>
      <c r="AM2094" t="s">
        <v>4195</v>
      </c>
      <c r="AN2094" t="s">
        <v>3394</v>
      </c>
      <c r="AO2094" t="s">
        <v>4195</v>
      </c>
      <c r="AP2094" t="s">
        <v>3394</v>
      </c>
      <c r="AQ2094" t="s">
        <v>4195</v>
      </c>
      <c r="AR2094" t="s">
        <v>4195</v>
      </c>
      <c r="AS2094" t="s">
        <v>3394</v>
      </c>
      <c r="AT2094" t="s">
        <v>3394</v>
      </c>
      <c r="AU2094" t="s">
        <v>3394</v>
      </c>
      <c r="AV2094" t="s">
        <v>3394</v>
      </c>
      <c r="AW2094" t="s">
        <v>3394</v>
      </c>
      <c r="AX2094" t="s">
        <v>3394</v>
      </c>
      <c r="AZ2094" t="s">
        <v>3394</v>
      </c>
    </row>
    <row r="2095" spans="1:52" x14ac:dyDescent="0.3">
      <c r="A2095" s="1" t="s">
        <v>1833</v>
      </c>
      <c r="B2095" t="s">
        <v>1834</v>
      </c>
      <c r="C2095" t="s">
        <v>4987</v>
      </c>
      <c r="D2095" t="s">
        <v>4988</v>
      </c>
      <c r="E2095" t="s">
        <v>1835</v>
      </c>
      <c r="F2095" t="s">
        <v>3393</v>
      </c>
      <c r="G2095" t="s">
        <v>3393</v>
      </c>
      <c r="H2095" t="s">
        <v>3393</v>
      </c>
      <c r="I2095" t="s">
        <v>11730</v>
      </c>
      <c r="J2095" t="s">
        <v>3395</v>
      </c>
      <c r="K2095" t="s">
        <v>4342</v>
      </c>
      <c r="L2095" t="s">
        <v>3396</v>
      </c>
      <c r="M2095" t="s">
        <v>11383</v>
      </c>
      <c r="N2095" t="s">
        <v>11692</v>
      </c>
      <c r="O2095" t="s">
        <v>9836</v>
      </c>
      <c r="P2095" t="s">
        <v>9862</v>
      </c>
      <c r="Q2095">
        <v>30</v>
      </c>
      <c r="R2095" t="s">
        <v>5657</v>
      </c>
      <c r="T2095" t="s">
        <v>8405</v>
      </c>
      <c r="U2095" t="s">
        <v>7478</v>
      </c>
      <c r="V2095" t="s">
        <v>7479</v>
      </c>
      <c r="W2095" t="s">
        <v>6167</v>
      </c>
      <c r="X2095" t="s">
        <v>6179</v>
      </c>
      <c r="Y2095" t="s">
        <v>8406</v>
      </c>
      <c r="Z2095" t="s">
        <v>6535</v>
      </c>
      <c r="AA2095" t="s">
        <v>6228</v>
      </c>
      <c r="AB2095" t="s">
        <v>6334</v>
      </c>
      <c r="AC2095" t="s">
        <v>4345</v>
      </c>
      <c r="AE2095" t="s">
        <v>3394</v>
      </c>
      <c r="AJ2095" t="s">
        <v>2615</v>
      </c>
      <c r="AK2095" t="s">
        <v>3394</v>
      </c>
      <c r="AL2095" t="s">
        <v>3394</v>
      </c>
      <c r="AM2095" t="s">
        <v>3394</v>
      </c>
      <c r="AN2095" t="s">
        <v>3394</v>
      </c>
      <c r="AO2095" t="s">
        <v>4195</v>
      </c>
      <c r="AP2095" t="s">
        <v>4195</v>
      </c>
      <c r="AQ2095" t="s">
        <v>4195</v>
      </c>
      <c r="AR2095" t="s">
        <v>4195</v>
      </c>
      <c r="AS2095" t="s">
        <v>3394</v>
      </c>
      <c r="AT2095" t="s">
        <v>3394</v>
      </c>
      <c r="AU2095" t="s">
        <v>3394</v>
      </c>
      <c r="AV2095" t="s">
        <v>4195</v>
      </c>
      <c r="AW2095" t="s">
        <v>3394</v>
      </c>
      <c r="AX2095" t="s">
        <v>3394</v>
      </c>
      <c r="AZ2095" t="s">
        <v>3394</v>
      </c>
    </row>
    <row r="2096" spans="1:52" x14ac:dyDescent="0.3">
      <c r="A2096" s="1" t="s">
        <v>1836</v>
      </c>
      <c r="B2096" t="s">
        <v>1837</v>
      </c>
      <c r="C2096" t="s">
        <v>4828</v>
      </c>
      <c r="D2096" t="s">
        <v>4829</v>
      </c>
      <c r="E2096" t="s">
        <v>1838</v>
      </c>
      <c r="F2096" t="s">
        <v>3393</v>
      </c>
      <c r="G2096" t="s">
        <v>3393</v>
      </c>
      <c r="H2096" t="s">
        <v>3393</v>
      </c>
      <c r="I2096" t="s">
        <v>10842</v>
      </c>
      <c r="J2096" t="s">
        <v>3395</v>
      </c>
      <c r="K2096" t="s">
        <v>4195</v>
      </c>
      <c r="L2096" t="s">
        <v>3396</v>
      </c>
      <c r="M2096" t="s">
        <v>4829</v>
      </c>
      <c r="N2096" t="s">
        <v>4829</v>
      </c>
      <c r="O2096" t="s">
        <v>9820</v>
      </c>
      <c r="P2096" t="s">
        <v>9821</v>
      </c>
      <c r="Q2096">
        <v>15</v>
      </c>
      <c r="R2096" t="s">
        <v>5629</v>
      </c>
      <c r="S2096" t="s">
        <v>8407</v>
      </c>
      <c r="T2096" t="s">
        <v>8194</v>
      </c>
      <c r="U2096" t="s">
        <v>8197</v>
      </c>
      <c r="V2096" t="s">
        <v>6532</v>
      </c>
      <c r="W2096" t="s">
        <v>5982</v>
      </c>
      <c r="X2096" t="s">
        <v>6282</v>
      </c>
      <c r="Y2096" t="s">
        <v>6621</v>
      </c>
      <c r="Z2096" t="s">
        <v>8408</v>
      </c>
      <c r="AA2096" t="s">
        <v>5956</v>
      </c>
      <c r="AB2096" t="s">
        <v>7289</v>
      </c>
      <c r="AC2096" t="s">
        <v>4345</v>
      </c>
      <c r="AE2096" t="s">
        <v>3394</v>
      </c>
      <c r="AJ2096" t="s">
        <v>5903</v>
      </c>
      <c r="AK2096" t="s">
        <v>4195</v>
      </c>
      <c r="AL2096" t="s">
        <v>3394</v>
      </c>
      <c r="AM2096" t="s">
        <v>3394</v>
      </c>
      <c r="AN2096" t="s">
        <v>3394</v>
      </c>
      <c r="AO2096" t="s">
        <v>3394</v>
      </c>
      <c r="AP2096" t="s">
        <v>3394</v>
      </c>
      <c r="AQ2096" t="s">
        <v>3394</v>
      </c>
      <c r="AR2096" t="s">
        <v>3394</v>
      </c>
      <c r="AS2096" t="s">
        <v>3394</v>
      </c>
      <c r="AT2096" t="s">
        <v>3394</v>
      </c>
      <c r="AU2096" t="s">
        <v>3394</v>
      </c>
      <c r="AV2096" t="s">
        <v>4195</v>
      </c>
      <c r="AW2096" t="s">
        <v>3394</v>
      </c>
      <c r="AX2096" t="s">
        <v>3394</v>
      </c>
      <c r="AZ2096" t="s">
        <v>3394</v>
      </c>
    </row>
    <row r="2097" spans="1:52" x14ac:dyDescent="0.3">
      <c r="A2097" s="1" t="s">
        <v>1839</v>
      </c>
      <c r="B2097" t="s">
        <v>1840</v>
      </c>
      <c r="C2097" t="s">
        <v>4828</v>
      </c>
      <c r="D2097" t="s">
        <v>4829</v>
      </c>
      <c r="E2097" t="s">
        <v>1841</v>
      </c>
      <c r="F2097" t="s">
        <v>3393</v>
      </c>
      <c r="G2097" t="s">
        <v>3393</v>
      </c>
      <c r="H2097" t="s">
        <v>3393</v>
      </c>
      <c r="I2097" t="s">
        <v>11731</v>
      </c>
      <c r="J2097" t="s">
        <v>3395</v>
      </c>
      <c r="K2097" t="s">
        <v>4342</v>
      </c>
      <c r="L2097" t="s">
        <v>3396</v>
      </c>
      <c r="M2097" t="s">
        <v>11385</v>
      </c>
      <c r="N2097" t="s">
        <v>11598</v>
      </c>
      <c r="O2097" t="s">
        <v>9836</v>
      </c>
      <c r="P2097" t="s">
        <v>9837</v>
      </c>
      <c r="Q2097">
        <v>23</v>
      </c>
      <c r="R2097" t="s">
        <v>5633</v>
      </c>
      <c r="S2097" t="s">
        <v>8409</v>
      </c>
      <c r="T2097" t="s">
        <v>8194</v>
      </c>
      <c r="U2097" t="s">
        <v>8188</v>
      </c>
      <c r="V2097" t="s">
        <v>6370</v>
      </c>
      <c r="W2097" t="s">
        <v>5955</v>
      </c>
      <c r="X2097" t="s">
        <v>6156</v>
      </c>
      <c r="Y2097" t="s">
        <v>6193</v>
      </c>
      <c r="Z2097" t="s">
        <v>6009</v>
      </c>
      <c r="AA2097" t="s">
        <v>5956</v>
      </c>
      <c r="AB2097" t="s">
        <v>7289</v>
      </c>
      <c r="AC2097" t="s">
        <v>4345</v>
      </c>
      <c r="AE2097" t="s">
        <v>3394</v>
      </c>
      <c r="AJ2097" t="s">
        <v>8410</v>
      </c>
      <c r="AK2097" t="s">
        <v>4195</v>
      </c>
      <c r="AL2097" t="s">
        <v>3394</v>
      </c>
      <c r="AM2097" t="s">
        <v>3394</v>
      </c>
      <c r="AN2097" t="s">
        <v>3394</v>
      </c>
      <c r="AO2097" t="s">
        <v>3394</v>
      </c>
      <c r="AP2097" t="s">
        <v>3394</v>
      </c>
      <c r="AQ2097" t="s">
        <v>3394</v>
      </c>
      <c r="AR2097" t="s">
        <v>3394</v>
      </c>
      <c r="AS2097" t="s">
        <v>3394</v>
      </c>
      <c r="AT2097" t="s">
        <v>3394</v>
      </c>
      <c r="AU2097" t="s">
        <v>3394</v>
      </c>
      <c r="AV2097" t="s">
        <v>4195</v>
      </c>
      <c r="AW2097" t="s">
        <v>3394</v>
      </c>
      <c r="AX2097" t="s">
        <v>3394</v>
      </c>
      <c r="AZ2097" t="s">
        <v>3394</v>
      </c>
    </row>
    <row r="2098" spans="1:52" x14ac:dyDescent="0.3">
      <c r="A2098" s="1" t="s">
        <v>1843</v>
      </c>
      <c r="B2098" t="s">
        <v>1844</v>
      </c>
      <c r="C2098" t="s">
        <v>4828</v>
      </c>
      <c r="D2098" t="s">
        <v>4829</v>
      </c>
      <c r="E2098" t="s">
        <v>1845</v>
      </c>
      <c r="F2098" t="s">
        <v>3393</v>
      </c>
      <c r="G2098" t="s">
        <v>3393</v>
      </c>
      <c r="H2098" t="s">
        <v>3393</v>
      </c>
      <c r="I2098" t="s">
        <v>11732</v>
      </c>
      <c r="J2098" t="s">
        <v>3395</v>
      </c>
      <c r="K2098" t="s">
        <v>4342</v>
      </c>
      <c r="L2098" t="s">
        <v>3396</v>
      </c>
      <c r="M2098" t="s">
        <v>11385</v>
      </c>
      <c r="N2098" t="s">
        <v>11598</v>
      </c>
      <c r="O2098" t="s">
        <v>9836</v>
      </c>
      <c r="P2098" t="s">
        <v>9862</v>
      </c>
      <c r="Q2098">
        <v>10</v>
      </c>
      <c r="R2098" t="s">
        <v>5633</v>
      </c>
      <c r="S2098" t="s">
        <v>8411</v>
      </c>
      <c r="T2098" t="s">
        <v>8412</v>
      </c>
      <c r="U2098" t="s">
        <v>8413</v>
      </c>
      <c r="V2098" t="s">
        <v>8414</v>
      </c>
      <c r="W2098" t="s">
        <v>7062</v>
      </c>
      <c r="X2098" t="s">
        <v>6595</v>
      </c>
      <c r="Y2098" t="s">
        <v>6359</v>
      </c>
      <c r="Z2098" t="s">
        <v>6167</v>
      </c>
      <c r="AA2098" t="s">
        <v>5956</v>
      </c>
      <c r="AB2098" t="s">
        <v>6282</v>
      </c>
      <c r="AC2098" t="s">
        <v>4345</v>
      </c>
      <c r="AE2098" t="s">
        <v>3394</v>
      </c>
      <c r="AJ2098" t="s">
        <v>3230</v>
      </c>
      <c r="AK2098" t="s">
        <v>4195</v>
      </c>
      <c r="AL2098" t="s">
        <v>3394</v>
      </c>
      <c r="AM2098" t="s">
        <v>3394</v>
      </c>
      <c r="AN2098" t="s">
        <v>3394</v>
      </c>
      <c r="AO2098" t="s">
        <v>3394</v>
      </c>
      <c r="AP2098" t="s">
        <v>3394</v>
      </c>
      <c r="AQ2098" t="s">
        <v>4195</v>
      </c>
      <c r="AR2098" t="s">
        <v>3394</v>
      </c>
      <c r="AS2098" t="s">
        <v>3394</v>
      </c>
      <c r="AT2098" t="s">
        <v>3394</v>
      </c>
      <c r="AU2098" t="s">
        <v>3394</v>
      </c>
      <c r="AV2098" t="s">
        <v>4195</v>
      </c>
      <c r="AW2098" t="s">
        <v>3394</v>
      </c>
      <c r="AX2098" t="s">
        <v>3394</v>
      </c>
      <c r="AZ2098" t="s">
        <v>3394</v>
      </c>
    </row>
    <row r="2099" spans="1:52" x14ac:dyDescent="0.3">
      <c r="A2099" s="1" t="s">
        <v>1849</v>
      </c>
      <c r="B2099" t="s">
        <v>1850</v>
      </c>
      <c r="C2099" t="s">
        <v>380</v>
      </c>
      <c r="D2099" t="s">
        <v>4528</v>
      </c>
      <c r="E2099" t="s">
        <v>1851</v>
      </c>
      <c r="F2099" t="s">
        <v>3393</v>
      </c>
      <c r="G2099" t="s">
        <v>3393</v>
      </c>
      <c r="H2099" t="s">
        <v>3393</v>
      </c>
      <c r="I2099" t="s">
        <v>8415</v>
      </c>
      <c r="J2099" t="s">
        <v>3395</v>
      </c>
      <c r="K2099" t="s">
        <v>3394</v>
      </c>
      <c r="L2099" t="s">
        <v>3396</v>
      </c>
      <c r="M2099" t="s">
        <v>64</v>
      </c>
      <c r="N2099" t="s">
        <v>4528</v>
      </c>
      <c r="O2099" t="s">
        <v>9820</v>
      </c>
      <c r="P2099" t="s">
        <v>9821</v>
      </c>
      <c r="Q2099">
        <v>40</v>
      </c>
      <c r="R2099" t="s">
        <v>5829</v>
      </c>
      <c r="S2099" t="s">
        <v>8416</v>
      </c>
      <c r="T2099" t="s">
        <v>8417</v>
      </c>
      <c r="U2099" t="s">
        <v>8418</v>
      </c>
      <c r="V2099" t="s">
        <v>6775</v>
      </c>
      <c r="W2099" t="s">
        <v>8419</v>
      </c>
      <c r="X2099" t="s">
        <v>8420</v>
      </c>
      <c r="Y2099" t="s">
        <v>6282</v>
      </c>
      <c r="Z2099" t="s">
        <v>6282</v>
      </c>
      <c r="AA2099" t="s">
        <v>8421</v>
      </c>
      <c r="AB2099" t="s">
        <v>8422</v>
      </c>
      <c r="AC2099" t="s">
        <v>4345</v>
      </c>
      <c r="AE2099" t="s">
        <v>3394</v>
      </c>
      <c r="AJ2099" t="s">
        <v>2615</v>
      </c>
      <c r="AK2099" t="s">
        <v>3394</v>
      </c>
      <c r="AL2099" t="s">
        <v>3394</v>
      </c>
      <c r="AM2099" t="s">
        <v>3394</v>
      </c>
      <c r="AN2099" t="s">
        <v>3394</v>
      </c>
      <c r="AO2099" t="s">
        <v>3394</v>
      </c>
      <c r="AP2099" t="s">
        <v>3394</v>
      </c>
      <c r="AQ2099" t="s">
        <v>4195</v>
      </c>
      <c r="AR2099" t="s">
        <v>3394</v>
      </c>
      <c r="AS2099" t="s">
        <v>3394</v>
      </c>
      <c r="AT2099" t="s">
        <v>3394</v>
      </c>
      <c r="AU2099" t="s">
        <v>3394</v>
      </c>
      <c r="AV2099" t="s">
        <v>3394</v>
      </c>
      <c r="AW2099" t="s">
        <v>3394</v>
      </c>
      <c r="AX2099" t="s">
        <v>3394</v>
      </c>
      <c r="AZ2099" t="s">
        <v>3394</v>
      </c>
    </row>
    <row r="2100" spans="1:52" x14ac:dyDescent="0.3">
      <c r="A2100" s="1" t="s">
        <v>1858</v>
      </c>
      <c r="B2100" t="s">
        <v>1859</v>
      </c>
      <c r="C2100" t="s">
        <v>310</v>
      </c>
      <c r="D2100" t="s">
        <v>4636</v>
      </c>
      <c r="E2100" t="s">
        <v>1860</v>
      </c>
      <c r="F2100" t="s">
        <v>3394</v>
      </c>
      <c r="G2100" t="s">
        <v>3393</v>
      </c>
      <c r="H2100" t="s">
        <v>3393</v>
      </c>
      <c r="I2100" t="s">
        <v>12057</v>
      </c>
      <c r="J2100" t="s">
        <v>3395</v>
      </c>
      <c r="K2100" t="s">
        <v>4342</v>
      </c>
      <c r="L2100" t="s">
        <v>3396</v>
      </c>
      <c r="M2100" t="s">
        <v>11383</v>
      </c>
      <c r="N2100" t="s">
        <v>11420</v>
      </c>
      <c r="O2100" t="s">
        <v>9836</v>
      </c>
      <c r="P2100" t="s">
        <v>9821</v>
      </c>
      <c r="Q2100">
        <v>6</v>
      </c>
      <c r="R2100" t="s">
        <v>5735</v>
      </c>
      <c r="S2100" t="s">
        <v>8423</v>
      </c>
      <c r="T2100" t="s">
        <v>8133</v>
      </c>
      <c r="U2100" t="s">
        <v>5938</v>
      </c>
      <c r="V2100" t="s">
        <v>6582</v>
      </c>
      <c r="W2100" t="s">
        <v>6583</v>
      </c>
      <c r="X2100" t="s">
        <v>5956</v>
      </c>
      <c r="Y2100" t="s">
        <v>6584</v>
      </c>
      <c r="Z2100" t="s">
        <v>6131</v>
      </c>
      <c r="AA2100" t="s">
        <v>6009</v>
      </c>
      <c r="AB2100" t="s">
        <v>5951</v>
      </c>
      <c r="AC2100" t="s">
        <v>4345</v>
      </c>
      <c r="AE2100" t="s">
        <v>3394</v>
      </c>
      <c r="AJ2100" t="s">
        <v>4484</v>
      </c>
      <c r="AK2100" t="s">
        <v>3394</v>
      </c>
      <c r="AL2100" t="s">
        <v>3394</v>
      </c>
      <c r="AM2100" t="s">
        <v>3394</v>
      </c>
      <c r="AN2100" t="s">
        <v>3394</v>
      </c>
      <c r="AO2100" t="s">
        <v>3394</v>
      </c>
      <c r="AP2100" t="s">
        <v>3394</v>
      </c>
      <c r="AQ2100" t="s">
        <v>3394</v>
      </c>
      <c r="AR2100" t="s">
        <v>4195</v>
      </c>
      <c r="AS2100" t="s">
        <v>3394</v>
      </c>
      <c r="AT2100" t="s">
        <v>3394</v>
      </c>
      <c r="AU2100" t="s">
        <v>3394</v>
      </c>
      <c r="AV2100" t="s">
        <v>3394</v>
      </c>
      <c r="AW2100" t="s">
        <v>3394</v>
      </c>
      <c r="AX2100" t="s">
        <v>3394</v>
      </c>
      <c r="AZ2100" t="s">
        <v>3394</v>
      </c>
    </row>
    <row r="2101" spans="1:52" x14ac:dyDescent="0.3">
      <c r="A2101" s="1" t="s">
        <v>9733</v>
      </c>
      <c r="B2101" t="s">
        <v>9734</v>
      </c>
      <c r="C2101" t="s">
        <v>690</v>
      </c>
      <c r="D2101" t="s">
        <v>6625</v>
      </c>
      <c r="E2101" t="s">
        <v>9735</v>
      </c>
      <c r="F2101" t="s">
        <v>3393</v>
      </c>
      <c r="G2101" t="s">
        <v>3393</v>
      </c>
      <c r="H2101" t="s">
        <v>3393</v>
      </c>
      <c r="I2101" t="s">
        <v>4821</v>
      </c>
      <c r="J2101" t="s">
        <v>3395</v>
      </c>
      <c r="K2101" t="s">
        <v>4342</v>
      </c>
      <c r="L2101" t="s">
        <v>3396</v>
      </c>
      <c r="M2101" t="s">
        <v>11392</v>
      </c>
      <c r="N2101" t="s">
        <v>11419</v>
      </c>
      <c r="O2101" t="s">
        <v>9836</v>
      </c>
      <c r="P2101" t="s">
        <v>9821</v>
      </c>
      <c r="Q2101">
        <v>40</v>
      </c>
      <c r="R2101" t="s">
        <v>5657</v>
      </c>
      <c r="S2101" t="s">
        <v>9736</v>
      </c>
      <c r="T2101" t="s">
        <v>9737</v>
      </c>
      <c r="U2101" t="s">
        <v>9703</v>
      </c>
      <c r="V2101" t="s">
        <v>9704</v>
      </c>
      <c r="W2101" t="s">
        <v>6084</v>
      </c>
      <c r="X2101" t="s">
        <v>6084</v>
      </c>
      <c r="Y2101" t="s">
        <v>9705</v>
      </c>
      <c r="Z2101" t="s">
        <v>9706</v>
      </c>
      <c r="AA2101" t="s">
        <v>6282</v>
      </c>
      <c r="AB2101" t="s">
        <v>7289</v>
      </c>
      <c r="AC2101" t="s">
        <v>4345</v>
      </c>
      <c r="AE2101" t="s">
        <v>3394</v>
      </c>
      <c r="AJ2101" t="s">
        <v>2615</v>
      </c>
      <c r="AK2101" t="s">
        <v>3394</v>
      </c>
      <c r="AL2101" t="s">
        <v>3394</v>
      </c>
      <c r="AM2101" t="s">
        <v>3394</v>
      </c>
      <c r="AN2101" t="s">
        <v>3394</v>
      </c>
      <c r="AO2101" t="s">
        <v>3394</v>
      </c>
      <c r="AP2101" t="s">
        <v>3394</v>
      </c>
      <c r="AQ2101" t="s">
        <v>3394</v>
      </c>
      <c r="AR2101" t="s">
        <v>3394</v>
      </c>
      <c r="AS2101" t="s">
        <v>3394</v>
      </c>
      <c r="AT2101" t="s">
        <v>3394</v>
      </c>
      <c r="AU2101" t="s">
        <v>3394</v>
      </c>
      <c r="AV2101" t="s">
        <v>4195</v>
      </c>
      <c r="AW2101" t="s">
        <v>3394</v>
      </c>
      <c r="AX2101" t="s">
        <v>3394</v>
      </c>
      <c r="AZ2101" t="s">
        <v>3394</v>
      </c>
    </row>
    <row r="2102" spans="1:52" x14ac:dyDescent="0.3">
      <c r="A2102" s="1" t="s">
        <v>9738</v>
      </c>
      <c r="B2102" t="s">
        <v>9739</v>
      </c>
      <c r="C2102" t="s">
        <v>690</v>
      </c>
      <c r="D2102" t="s">
        <v>6625</v>
      </c>
      <c r="E2102" t="s">
        <v>9740</v>
      </c>
      <c r="F2102" t="s">
        <v>3393</v>
      </c>
      <c r="G2102" t="s">
        <v>3393</v>
      </c>
      <c r="H2102" t="s">
        <v>3393</v>
      </c>
      <c r="I2102" t="s">
        <v>9711</v>
      </c>
      <c r="J2102" t="s">
        <v>3395</v>
      </c>
      <c r="K2102" t="s">
        <v>4342</v>
      </c>
      <c r="L2102" t="s">
        <v>3396</v>
      </c>
      <c r="M2102" t="s">
        <v>11392</v>
      </c>
      <c r="N2102" t="s">
        <v>11419</v>
      </c>
      <c r="O2102" t="s">
        <v>9836</v>
      </c>
      <c r="P2102" t="s">
        <v>9821</v>
      </c>
      <c r="Q2102">
        <v>20</v>
      </c>
      <c r="R2102" t="s">
        <v>6337</v>
      </c>
      <c r="S2102" t="s">
        <v>9741</v>
      </c>
      <c r="T2102" t="s">
        <v>9737</v>
      </c>
      <c r="U2102" t="s">
        <v>9703</v>
      </c>
      <c r="V2102" t="s">
        <v>9704</v>
      </c>
      <c r="W2102" t="s">
        <v>6084</v>
      </c>
      <c r="X2102" t="s">
        <v>6084</v>
      </c>
      <c r="Y2102" t="s">
        <v>9705</v>
      </c>
      <c r="Z2102" t="s">
        <v>9706</v>
      </c>
      <c r="AA2102" t="s">
        <v>6282</v>
      </c>
      <c r="AB2102" t="s">
        <v>7289</v>
      </c>
      <c r="AC2102" t="s">
        <v>4345</v>
      </c>
      <c r="AE2102" t="s">
        <v>3394</v>
      </c>
      <c r="AJ2102" t="s">
        <v>2615</v>
      </c>
      <c r="AK2102" t="s">
        <v>3394</v>
      </c>
      <c r="AL2102" t="s">
        <v>3394</v>
      </c>
      <c r="AM2102" t="s">
        <v>3394</v>
      </c>
      <c r="AN2102" t="s">
        <v>3394</v>
      </c>
      <c r="AO2102" t="s">
        <v>3394</v>
      </c>
      <c r="AP2102" t="s">
        <v>3394</v>
      </c>
      <c r="AQ2102" t="s">
        <v>3394</v>
      </c>
      <c r="AR2102" t="s">
        <v>3394</v>
      </c>
      <c r="AS2102" t="s">
        <v>3394</v>
      </c>
      <c r="AT2102" t="s">
        <v>3394</v>
      </c>
      <c r="AU2102" t="s">
        <v>3394</v>
      </c>
      <c r="AV2102" t="s">
        <v>4195</v>
      </c>
      <c r="AW2102" t="s">
        <v>3394</v>
      </c>
      <c r="AX2102" t="s">
        <v>3394</v>
      </c>
      <c r="AZ2102" t="s">
        <v>3394</v>
      </c>
    </row>
    <row r="2103" spans="1:52" x14ac:dyDescent="0.3">
      <c r="A2103" s="1" t="s">
        <v>9646</v>
      </c>
      <c r="B2103" t="s">
        <v>9647</v>
      </c>
      <c r="C2103" t="s">
        <v>8614</v>
      </c>
      <c r="D2103" t="s">
        <v>8615</v>
      </c>
      <c r="E2103" t="s">
        <v>10135</v>
      </c>
      <c r="F2103" t="s">
        <v>3393</v>
      </c>
      <c r="G2103" t="s">
        <v>3393</v>
      </c>
      <c r="H2103" t="s">
        <v>3393</v>
      </c>
      <c r="I2103" t="s">
        <v>10843</v>
      </c>
      <c r="J2103" t="s">
        <v>3395</v>
      </c>
      <c r="K2103" t="s">
        <v>4342</v>
      </c>
      <c r="L2103" t="s">
        <v>3396</v>
      </c>
      <c r="M2103" t="s">
        <v>11663</v>
      </c>
      <c r="N2103" t="s">
        <v>11733</v>
      </c>
      <c r="O2103" t="s">
        <v>9836</v>
      </c>
      <c r="P2103" t="s">
        <v>9842</v>
      </c>
      <c r="Q2103">
        <v>10</v>
      </c>
      <c r="R2103" t="s">
        <v>5735</v>
      </c>
      <c r="S2103" t="s">
        <v>10136</v>
      </c>
      <c r="T2103" t="s">
        <v>10137</v>
      </c>
      <c r="U2103" t="s">
        <v>10138</v>
      </c>
      <c r="V2103" t="s">
        <v>8220</v>
      </c>
      <c r="W2103" t="s">
        <v>6167</v>
      </c>
      <c r="X2103" t="s">
        <v>6718</v>
      </c>
      <c r="Y2103" t="s">
        <v>6236</v>
      </c>
      <c r="Z2103" t="s">
        <v>6148</v>
      </c>
      <c r="AA2103" t="s">
        <v>8343</v>
      </c>
      <c r="AB2103" t="s">
        <v>6170</v>
      </c>
      <c r="AC2103" t="s">
        <v>4345</v>
      </c>
      <c r="AE2103" t="s">
        <v>3394</v>
      </c>
      <c r="AJ2103" t="s">
        <v>5903</v>
      </c>
      <c r="AK2103" t="s">
        <v>3394</v>
      </c>
      <c r="AL2103" t="s">
        <v>3394</v>
      </c>
      <c r="AM2103" t="s">
        <v>4195</v>
      </c>
      <c r="AN2103" t="s">
        <v>3394</v>
      </c>
      <c r="AO2103" t="s">
        <v>3394</v>
      </c>
      <c r="AP2103" t="s">
        <v>3394</v>
      </c>
      <c r="AQ2103" t="s">
        <v>3394</v>
      </c>
      <c r="AR2103" t="s">
        <v>4195</v>
      </c>
      <c r="AS2103" t="s">
        <v>3394</v>
      </c>
      <c r="AT2103" t="s">
        <v>3394</v>
      </c>
      <c r="AU2103" t="s">
        <v>3394</v>
      </c>
      <c r="AV2103" t="s">
        <v>3394</v>
      </c>
      <c r="AW2103" t="s">
        <v>3394</v>
      </c>
      <c r="AX2103" t="s">
        <v>3394</v>
      </c>
      <c r="AZ2103" t="s">
        <v>3394</v>
      </c>
    </row>
    <row r="2104" spans="1:52" x14ac:dyDescent="0.3">
      <c r="A2104" s="1" t="s">
        <v>9648</v>
      </c>
      <c r="B2104" t="s">
        <v>9649</v>
      </c>
      <c r="C2104" t="s">
        <v>8614</v>
      </c>
      <c r="D2104" t="s">
        <v>8615</v>
      </c>
      <c r="E2104" t="s">
        <v>10139</v>
      </c>
      <c r="F2104" t="s">
        <v>3393</v>
      </c>
      <c r="G2104" t="s">
        <v>3393</v>
      </c>
      <c r="H2104" t="s">
        <v>3393</v>
      </c>
      <c r="I2104" t="s">
        <v>10844</v>
      </c>
      <c r="J2104" t="s">
        <v>3395</v>
      </c>
      <c r="K2104" t="s">
        <v>4342</v>
      </c>
      <c r="L2104" t="s">
        <v>3396</v>
      </c>
      <c r="M2104" t="s">
        <v>11663</v>
      </c>
      <c r="N2104" t="s">
        <v>11733</v>
      </c>
      <c r="O2104" t="s">
        <v>9836</v>
      </c>
      <c r="P2104" t="s">
        <v>9842</v>
      </c>
      <c r="Q2104">
        <v>12</v>
      </c>
      <c r="R2104" t="s">
        <v>5601</v>
      </c>
      <c r="S2104" t="s">
        <v>10140</v>
      </c>
      <c r="T2104" t="s">
        <v>10116</v>
      </c>
      <c r="U2104" t="s">
        <v>10141</v>
      </c>
      <c r="V2104" t="s">
        <v>7175</v>
      </c>
      <c r="W2104" t="s">
        <v>6200</v>
      </c>
      <c r="X2104" t="s">
        <v>6450</v>
      </c>
      <c r="Y2104" t="s">
        <v>7338</v>
      </c>
      <c r="Z2104" t="s">
        <v>5979</v>
      </c>
      <c r="AA2104" t="s">
        <v>6009</v>
      </c>
      <c r="AB2104" t="s">
        <v>5951</v>
      </c>
      <c r="AC2104" t="s">
        <v>4345</v>
      </c>
      <c r="AE2104" t="s">
        <v>3394</v>
      </c>
      <c r="AJ2104" t="s">
        <v>2615</v>
      </c>
      <c r="AK2104" t="s">
        <v>4195</v>
      </c>
      <c r="AL2104" t="s">
        <v>3394</v>
      </c>
      <c r="AM2104" t="s">
        <v>4195</v>
      </c>
      <c r="AN2104" t="s">
        <v>3394</v>
      </c>
      <c r="AO2104" t="s">
        <v>4195</v>
      </c>
      <c r="AP2104" t="s">
        <v>4195</v>
      </c>
      <c r="AQ2104" t="s">
        <v>3394</v>
      </c>
      <c r="AR2104" t="s">
        <v>4195</v>
      </c>
      <c r="AS2104" t="s">
        <v>3394</v>
      </c>
      <c r="AT2104" t="s">
        <v>3394</v>
      </c>
      <c r="AU2104" t="s">
        <v>3394</v>
      </c>
      <c r="AV2104" t="s">
        <v>3394</v>
      </c>
      <c r="AW2104" t="s">
        <v>3394</v>
      </c>
      <c r="AX2104" t="s">
        <v>3394</v>
      </c>
      <c r="AZ2104" t="s">
        <v>3394</v>
      </c>
    </row>
    <row r="2105" spans="1:52" x14ac:dyDescent="0.3">
      <c r="A2105" s="1" t="s">
        <v>9650</v>
      </c>
      <c r="B2105" t="s">
        <v>9651</v>
      </c>
      <c r="C2105" t="s">
        <v>8614</v>
      </c>
      <c r="D2105" t="s">
        <v>8615</v>
      </c>
      <c r="E2105" t="s">
        <v>10142</v>
      </c>
      <c r="F2105" t="s">
        <v>3393</v>
      </c>
      <c r="G2105" t="s">
        <v>3393</v>
      </c>
      <c r="H2105" t="s">
        <v>3393</v>
      </c>
      <c r="I2105" t="s">
        <v>10042</v>
      </c>
      <c r="J2105" t="s">
        <v>3395</v>
      </c>
      <c r="K2105" t="s">
        <v>4342</v>
      </c>
      <c r="L2105" t="s">
        <v>3396</v>
      </c>
      <c r="M2105" t="s">
        <v>11663</v>
      </c>
      <c r="N2105" t="s">
        <v>11733</v>
      </c>
      <c r="O2105" t="s">
        <v>9836</v>
      </c>
      <c r="P2105" t="s">
        <v>9842</v>
      </c>
      <c r="Q2105">
        <v>12</v>
      </c>
      <c r="R2105" t="s">
        <v>5667</v>
      </c>
      <c r="S2105" t="s">
        <v>10143</v>
      </c>
      <c r="T2105" t="s">
        <v>10144</v>
      </c>
      <c r="U2105" t="s">
        <v>10145</v>
      </c>
      <c r="V2105" t="s">
        <v>10146</v>
      </c>
      <c r="W2105" t="s">
        <v>5955</v>
      </c>
      <c r="X2105" t="s">
        <v>5956</v>
      </c>
      <c r="Y2105" t="s">
        <v>6149</v>
      </c>
      <c r="Z2105" t="s">
        <v>6149</v>
      </c>
      <c r="AA2105" t="s">
        <v>6009</v>
      </c>
      <c r="AB2105" t="s">
        <v>5951</v>
      </c>
      <c r="AC2105" t="s">
        <v>4345</v>
      </c>
      <c r="AE2105" t="s">
        <v>3394</v>
      </c>
      <c r="AJ2105" t="s">
        <v>10147</v>
      </c>
      <c r="AK2105" t="s">
        <v>3394</v>
      </c>
      <c r="AL2105" t="s">
        <v>3394</v>
      </c>
      <c r="AM2105" t="s">
        <v>4195</v>
      </c>
      <c r="AN2105" t="s">
        <v>3394</v>
      </c>
      <c r="AO2105" t="s">
        <v>3394</v>
      </c>
      <c r="AP2105" t="s">
        <v>3394</v>
      </c>
      <c r="AQ2105" t="s">
        <v>3394</v>
      </c>
      <c r="AR2105" t="s">
        <v>4195</v>
      </c>
      <c r="AS2105" t="s">
        <v>3394</v>
      </c>
      <c r="AT2105" t="s">
        <v>3394</v>
      </c>
      <c r="AU2105" t="s">
        <v>3394</v>
      </c>
      <c r="AV2105" t="s">
        <v>3394</v>
      </c>
      <c r="AW2105" t="s">
        <v>3394</v>
      </c>
      <c r="AX2105" t="s">
        <v>3394</v>
      </c>
      <c r="AZ2105" t="s">
        <v>3394</v>
      </c>
    </row>
    <row r="2106" spans="1:52" x14ac:dyDescent="0.3">
      <c r="A2106" s="1" t="s">
        <v>9652</v>
      </c>
      <c r="B2106" t="s">
        <v>9653</v>
      </c>
      <c r="C2106" t="s">
        <v>8614</v>
      </c>
      <c r="D2106" t="s">
        <v>8615</v>
      </c>
      <c r="E2106" t="s">
        <v>10148</v>
      </c>
      <c r="F2106" t="s">
        <v>3393</v>
      </c>
      <c r="G2106" t="s">
        <v>3393</v>
      </c>
      <c r="H2106" t="s">
        <v>3393</v>
      </c>
      <c r="I2106" t="s">
        <v>10844</v>
      </c>
      <c r="J2106" t="s">
        <v>3395</v>
      </c>
      <c r="K2106" t="s">
        <v>4342</v>
      </c>
      <c r="L2106" t="s">
        <v>3396</v>
      </c>
      <c r="M2106" t="s">
        <v>11663</v>
      </c>
      <c r="N2106" t="s">
        <v>11733</v>
      </c>
      <c r="O2106" t="s">
        <v>9836</v>
      </c>
      <c r="P2106" t="s">
        <v>9842</v>
      </c>
      <c r="Q2106">
        <v>12</v>
      </c>
      <c r="R2106" t="s">
        <v>7095</v>
      </c>
      <c r="S2106" t="s">
        <v>10149</v>
      </c>
      <c r="T2106" t="s">
        <v>10144</v>
      </c>
      <c r="U2106" t="s">
        <v>10150</v>
      </c>
      <c r="V2106" t="s">
        <v>6891</v>
      </c>
      <c r="W2106" t="s">
        <v>7062</v>
      </c>
      <c r="X2106" t="s">
        <v>6422</v>
      </c>
      <c r="Y2106" t="s">
        <v>6148</v>
      </c>
      <c r="Z2106" t="s">
        <v>6149</v>
      </c>
      <c r="AA2106" t="s">
        <v>5959</v>
      </c>
      <c r="AB2106" t="s">
        <v>5951</v>
      </c>
      <c r="AC2106" t="s">
        <v>4345</v>
      </c>
      <c r="AE2106" t="s">
        <v>3394</v>
      </c>
      <c r="AJ2106" t="s">
        <v>5903</v>
      </c>
      <c r="AK2106" t="s">
        <v>3394</v>
      </c>
      <c r="AL2106" t="s">
        <v>3394</v>
      </c>
      <c r="AM2106" t="s">
        <v>4195</v>
      </c>
      <c r="AN2106" t="s">
        <v>3394</v>
      </c>
      <c r="AO2106" t="s">
        <v>3394</v>
      </c>
      <c r="AP2106" t="s">
        <v>3394</v>
      </c>
      <c r="AQ2106" t="s">
        <v>3394</v>
      </c>
      <c r="AR2106" t="s">
        <v>4195</v>
      </c>
      <c r="AS2106" t="s">
        <v>3394</v>
      </c>
      <c r="AT2106" t="s">
        <v>3394</v>
      </c>
      <c r="AU2106" t="s">
        <v>3394</v>
      </c>
      <c r="AV2106" t="s">
        <v>3394</v>
      </c>
      <c r="AW2106" t="s">
        <v>3394</v>
      </c>
      <c r="AX2106" t="s">
        <v>3394</v>
      </c>
      <c r="AZ2106" t="s">
        <v>3394</v>
      </c>
    </row>
    <row r="2107" spans="1:52" x14ac:dyDescent="0.3">
      <c r="A2107" s="1" t="s">
        <v>9654</v>
      </c>
      <c r="B2107" t="s">
        <v>9655</v>
      </c>
      <c r="C2107" t="s">
        <v>8614</v>
      </c>
      <c r="D2107" t="s">
        <v>8615</v>
      </c>
      <c r="E2107" t="s">
        <v>10151</v>
      </c>
      <c r="F2107" t="s">
        <v>3393</v>
      </c>
      <c r="G2107" t="s">
        <v>3393</v>
      </c>
      <c r="H2107" t="s">
        <v>3393</v>
      </c>
      <c r="I2107" t="s">
        <v>9732</v>
      </c>
      <c r="J2107" t="s">
        <v>3395</v>
      </c>
      <c r="K2107" t="s">
        <v>4342</v>
      </c>
      <c r="L2107" t="s">
        <v>3396</v>
      </c>
      <c r="M2107" t="s">
        <v>11663</v>
      </c>
      <c r="N2107" t="s">
        <v>11733</v>
      </c>
      <c r="O2107" t="s">
        <v>9836</v>
      </c>
      <c r="P2107" t="s">
        <v>9842</v>
      </c>
      <c r="Q2107">
        <v>12</v>
      </c>
      <c r="R2107" t="s">
        <v>5667</v>
      </c>
      <c r="S2107" t="s">
        <v>10152</v>
      </c>
      <c r="T2107" t="s">
        <v>10153</v>
      </c>
      <c r="U2107" t="s">
        <v>10154</v>
      </c>
      <c r="V2107" t="s">
        <v>10155</v>
      </c>
      <c r="W2107" t="s">
        <v>7115</v>
      </c>
      <c r="X2107" t="s">
        <v>8399</v>
      </c>
      <c r="Y2107" t="s">
        <v>6305</v>
      </c>
      <c r="Z2107" t="s">
        <v>6392</v>
      </c>
      <c r="AA2107" t="s">
        <v>6009</v>
      </c>
      <c r="AB2107" t="s">
        <v>6527</v>
      </c>
      <c r="AC2107" t="s">
        <v>4345</v>
      </c>
      <c r="AE2107" t="s">
        <v>3394</v>
      </c>
      <c r="AJ2107" t="s">
        <v>5903</v>
      </c>
      <c r="AK2107" t="s">
        <v>3394</v>
      </c>
      <c r="AL2107" t="s">
        <v>3394</v>
      </c>
      <c r="AM2107" t="s">
        <v>4195</v>
      </c>
      <c r="AN2107" t="s">
        <v>3394</v>
      </c>
      <c r="AO2107" t="s">
        <v>4195</v>
      </c>
      <c r="AP2107" t="s">
        <v>3394</v>
      </c>
      <c r="AQ2107" t="s">
        <v>3394</v>
      </c>
      <c r="AR2107" t="s">
        <v>4195</v>
      </c>
      <c r="AS2107" t="s">
        <v>3394</v>
      </c>
      <c r="AT2107" t="s">
        <v>3394</v>
      </c>
      <c r="AU2107" t="s">
        <v>3394</v>
      </c>
      <c r="AV2107" t="s">
        <v>3394</v>
      </c>
      <c r="AW2107" t="s">
        <v>3394</v>
      </c>
      <c r="AX2107" t="s">
        <v>3394</v>
      </c>
      <c r="AZ2107" t="s">
        <v>3394</v>
      </c>
    </row>
    <row r="2108" spans="1:52" x14ac:dyDescent="0.3">
      <c r="A2108" s="1" t="s">
        <v>9656</v>
      </c>
      <c r="B2108" t="s">
        <v>10156</v>
      </c>
      <c r="C2108" t="s">
        <v>8614</v>
      </c>
      <c r="D2108" t="s">
        <v>8615</v>
      </c>
      <c r="E2108" t="s">
        <v>10845</v>
      </c>
      <c r="F2108" t="s">
        <v>3393</v>
      </c>
      <c r="G2108" t="s">
        <v>3393</v>
      </c>
      <c r="H2108" t="s">
        <v>3393</v>
      </c>
      <c r="I2108" t="s">
        <v>8236</v>
      </c>
      <c r="J2108" t="s">
        <v>3395</v>
      </c>
      <c r="K2108" t="s">
        <v>4342</v>
      </c>
      <c r="L2108" t="s">
        <v>3396</v>
      </c>
      <c r="M2108" t="s">
        <v>11663</v>
      </c>
      <c r="N2108" t="s">
        <v>11733</v>
      </c>
      <c r="O2108" t="s">
        <v>9836</v>
      </c>
      <c r="P2108" t="s">
        <v>9842</v>
      </c>
      <c r="Q2108">
        <v>12</v>
      </c>
      <c r="R2108" t="s">
        <v>5821</v>
      </c>
      <c r="S2108" t="s">
        <v>10157</v>
      </c>
      <c r="T2108" t="s">
        <v>10144</v>
      </c>
      <c r="U2108" t="s">
        <v>10158</v>
      </c>
      <c r="V2108" t="s">
        <v>10159</v>
      </c>
      <c r="W2108" t="s">
        <v>6583</v>
      </c>
      <c r="X2108" t="s">
        <v>8399</v>
      </c>
      <c r="Y2108" t="s">
        <v>6589</v>
      </c>
      <c r="Z2108" t="s">
        <v>6844</v>
      </c>
      <c r="AA2108" t="s">
        <v>6202</v>
      </c>
      <c r="AB2108" t="s">
        <v>6194</v>
      </c>
      <c r="AC2108" t="s">
        <v>4345</v>
      </c>
      <c r="AE2108" t="s">
        <v>3394</v>
      </c>
      <c r="AJ2108" t="s">
        <v>5903</v>
      </c>
      <c r="AK2108" t="s">
        <v>3394</v>
      </c>
      <c r="AL2108" t="s">
        <v>3394</v>
      </c>
      <c r="AM2108" t="s">
        <v>4195</v>
      </c>
      <c r="AN2108" t="s">
        <v>3394</v>
      </c>
      <c r="AO2108" t="s">
        <v>3394</v>
      </c>
      <c r="AP2108" t="s">
        <v>3394</v>
      </c>
      <c r="AQ2108" t="s">
        <v>3394</v>
      </c>
      <c r="AR2108" t="s">
        <v>4195</v>
      </c>
      <c r="AS2108" t="s">
        <v>3394</v>
      </c>
      <c r="AT2108" t="s">
        <v>3394</v>
      </c>
      <c r="AU2108" t="s">
        <v>3394</v>
      </c>
      <c r="AV2108" t="s">
        <v>3394</v>
      </c>
      <c r="AW2108" t="s">
        <v>3394</v>
      </c>
      <c r="AX2108" t="s">
        <v>3394</v>
      </c>
      <c r="AZ2108" t="s">
        <v>3394</v>
      </c>
    </row>
    <row r="2109" spans="1:52" x14ac:dyDescent="0.3">
      <c r="A2109" s="1" t="s">
        <v>9657</v>
      </c>
      <c r="B2109" t="s">
        <v>9658</v>
      </c>
      <c r="C2109" t="s">
        <v>8614</v>
      </c>
      <c r="D2109" t="s">
        <v>8615</v>
      </c>
      <c r="E2109" t="s">
        <v>10846</v>
      </c>
      <c r="F2109" t="s">
        <v>3393</v>
      </c>
      <c r="G2109" t="s">
        <v>3393</v>
      </c>
      <c r="H2109" t="s">
        <v>3393</v>
      </c>
      <c r="I2109" t="s">
        <v>8236</v>
      </c>
      <c r="J2109" t="s">
        <v>3395</v>
      </c>
      <c r="K2109" t="s">
        <v>4342</v>
      </c>
      <c r="L2109" t="s">
        <v>3396</v>
      </c>
      <c r="M2109" t="s">
        <v>11663</v>
      </c>
      <c r="N2109" t="s">
        <v>11733</v>
      </c>
      <c r="O2109" t="s">
        <v>9836</v>
      </c>
      <c r="P2109" t="s">
        <v>9842</v>
      </c>
      <c r="Q2109">
        <v>12</v>
      </c>
      <c r="R2109" t="s">
        <v>7095</v>
      </c>
      <c r="S2109" t="s">
        <v>10160</v>
      </c>
      <c r="T2109" t="s">
        <v>10144</v>
      </c>
      <c r="U2109" t="s">
        <v>10161</v>
      </c>
      <c r="V2109" t="s">
        <v>10162</v>
      </c>
      <c r="W2109" t="s">
        <v>6178</v>
      </c>
      <c r="X2109" t="s">
        <v>7905</v>
      </c>
      <c r="Y2109" t="s">
        <v>6361</v>
      </c>
      <c r="Z2109" t="s">
        <v>6657</v>
      </c>
      <c r="AA2109" t="s">
        <v>5959</v>
      </c>
      <c r="AB2109" t="s">
        <v>6180</v>
      </c>
      <c r="AC2109" t="s">
        <v>4345</v>
      </c>
      <c r="AE2109" t="s">
        <v>3394</v>
      </c>
      <c r="AJ2109" t="s">
        <v>5903</v>
      </c>
      <c r="AK2109" t="s">
        <v>3394</v>
      </c>
      <c r="AL2109" t="s">
        <v>3394</v>
      </c>
      <c r="AM2109" t="s">
        <v>4195</v>
      </c>
      <c r="AN2109" t="s">
        <v>3394</v>
      </c>
      <c r="AO2109" t="s">
        <v>3394</v>
      </c>
      <c r="AP2109" t="s">
        <v>3394</v>
      </c>
      <c r="AQ2109" t="s">
        <v>3394</v>
      </c>
      <c r="AR2109" t="s">
        <v>4195</v>
      </c>
      <c r="AS2109" t="s">
        <v>3394</v>
      </c>
      <c r="AT2109" t="s">
        <v>3394</v>
      </c>
      <c r="AU2109" t="s">
        <v>3394</v>
      </c>
      <c r="AV2109" t="s">
        <v>3394</v>
      </c>
      <c r="AW2109" t="s">
        <v>3394</v>
      </c>
      <c r="AX2109" t="s">
        <v>3394</v>
      </c>
      <c r="AZ2109" t="s">
        <v>3394</v>
      </c>
    </row>
    <row r="2110" spans="1:52" x14ac:dyDescent="0.3">
      <c r="A2110" s="1" t="s">
        <v>10163</v>
      </c>
      <c r="B2110" t="s">
        <v>9476</v>
      </c>
      <c r="C2110" t="s">
        <v>719</v>
      </c>
      <c r="D2110" t="s">
        <v>68</v>
      </c>
      <c r="E2110" t="s">
        <v>10164</v>
      </c>
      <c r="F2110" t="s">
        <v>3393</v>
      </c>
      <c r="G2110" t="s">
        <v>3393</v>
      </c>
      <c r="H2110" t="s">
        <v>3393</v>
      </c>
      <c r="I2110" t="s">
        <v>11734</v>
      </c>
      <c r="J2110" t="s">
        <v>3395</v>
      </c>
      <c r="K2110" t="s">
        <v>4342</v>
      </c>
      <c r="L2110" t="s">
        <v>3396</v>
      </c>
      <c r="M2110" t="s">
        <v>11489</v>
      </c>
      <c r="N2110" t="s">
        <v>11490</v>
      </c>
      <c r="O2110" t="s">
        <v>9836</v>
      </c>
      <c r="P2110" t="s">
        <v>9842</v>
      </c>
      <c r="Q2110">
        <v>6</v>
      </c>
      <c r="R2110" t="s">
        <v>5846</v>
      </c>
      <c r="S2110" t="s">
        <v>9959</v>
      </c>
      <c r="T2110" t="s">
        <v>10165</v>
      </c>
      <c r="U2110" t="s">
        <v>10166</v>
      </c>
      <c r="V2110" t="s">
        <v>9961</v>
      </c>
      <c r="W2110" t="s">
        <v>9962</v>
      </c>
      <c r="X2110" t="s">
        <v>8360</v>
      </c>
      <c r="Y2110" t="s">
        <v>9963</v>
      </c>
      <c r="Z2110" t="s">
        <v>9964</v>
      </c>
      <c r="AA2110" t="s">
        <v>9965</v>
      </c>
      <c r="AB2110" t="s">
        <v>6180</v>
      </c>
      <c r="AC2110" t="s">
        <v>4345</v>
      </c>
      <c r="AE2110" t="s">
        <v>3394</v>
      </c>
      <c r="AJ2110" t="s">
        <v>1873</v>
      </c>
      <c r="AK2110" t="s">
        <v>3394</v>
      </c>
      <c r="AL2110" t="s">
        <v>3394</v>
      </c>
      <c r="AM2110" t="s">
        <v>3394</v>
      </c>
      <c r="AN2110" t="s">
        <v>3394</v>
      </c>
      <c r="AO2110" t="s">
        <v>3394</v>
      </c>
      <c r="AP2110" t="s">
        <v>3394</v>
      </c>
      <c r="AQ2110" t="s">
        <v>4195</v>
      </c>
      <c r="AR2110" t="s">
        <v>4195</v>
      </c>
      <c r="AS2110" t="s">
        <v>3394</v>
      </c>
      <c r="AT2110" t="s">
        <v>3394</v>
      </c>
      <c r="AU2110" t="s">
        <v>3394</v>
      </c>
      <c r="AV2110" t="s">
        <v>4195</v>
      </c>
      <c r="AW2110" t="s">
        <v>3394</v>
      </c>
      <c r="AX2110" t="s">
        <v>3394</v>
      </c>
      <c r="AZ2110" t="s">
        <v>3394</v>
      </c>
    </row>
    <row r="2111" spans="1:52" x14ac:dyDescent="0.3">
      <c r="A2111" s="1" t="s">
        <v>9907</v>
      </c>
      <c r="B2111" t="s">
        <v>10847</v>
      </c>
      <c r="C2111" t="s">
        <v>796</v>
      </c>
      <c r="D2111" t="s">
        <v>5819</v>
      </c>
      <c r="E2111" t="s">
        <v>9908</v>
      </c>
      <c r="F2111" t="s">
        <v>3394</v>
      </c>
      <c r="G2111" t="s">
        <v>3393</v>
      </c>
      <c r="H2111" t="s">
        <v>3393</v>
      </c>
      <c r="I2111" t="s">
        <v>10848</v>
      </c>
      <c r="J2111" t="s">
        <v>3395</v>
      </c>
      <c r="K2111" t="s">
        <v>4342</v>
      </c>
      <c r="L2111" t="s">
        <v>3396</v>
      </c>
      <c r="M2111" t="s">
        <v>11383</v>
      </c>
      <c r="N2111" t="s">
        <v>11412</v>
      </c>
      <c r="O2111" t="s">
        <v>9836</v>
      </c>
      <c r="P2111" t="s">
        <v>9842</v>
      </c>
      <c r="Q2111">
        <v>25</v>
      </c>
      <c r="R2111" t="s">
        <v>5829</v>
      </c>
      <c r="S2111" t="s">
        <v>10338</v>
      </c>
      <c r="T2111" t="s">
        <v>7806</v>
      </c>
      <c r="U2111" t="s">
        <v>10339</v>
      </c>
      <c r="V2111" t="s">
        <v>10340</v>
      </c>
      <c r="W2111" t="s">
        <v>6603</v>
      </c>
      <c r="X2111" t="s">
        <v>6622</v>
      </c>
      <c r="Y2111" t="s">
        <v>6112</v>
      </c>
      <c r="Z2111" t="s">
        <v>6284</v>
      </c>
      <c r="AA2111" t="s">
        <v>6583</v>
      </c>
      <c r="AB2111" t="s">
        <v>6140</v>
      </c>
      <c r="AC2111" t="s">
        <v>4345</v>
      </c>
      <c r="AE2111" t="s">
        <v>3394</v>
      </c>
      <c r="AJ2111" t="s">
        <v>5903</v>
      </c>
      <c r="AK2111" t="s">
        <v>3394</v>
      </c>
      <c r="AL2111" t="s">
        <v>3394</v>
      </c>
      <c r="AM2111" t="s">
        <v>3394</v>
      </c>
      <c r="AN2111" t="s">
        <v>3394</v>
      </c>
      <c r="AO2111" t="s">
        <v>4195</v>
      </c>
      <c r="AP2111" t="s">
        <v>3394</v>
      </c>
      <c r="AQ2111" t="s">
        <v>3394</v>
      </c>
      <c r="AR2111" t="s">
        <v>4195</v>
      </c>
      <c r="AS2111" t="s">
        <v>3394</v>
      </c>
      <c r="AT2111" t="s">
        <v>3394</v>
      </c>
      <c r="AU2111" t="s">
        <v>3394</v>
      </c>
      <c r="AV2111" t="s">
        <v>3394</v>
      </c>
      <c r="AW2111" t="s">
        <v>3394</v>
      </c>
      <c r="AX2111" t="s">
        <v>3394</v>
      </c>
      <c r="AZ2111" t="s">
        <v>3394</v>
      </c>
    </row>
    <row r="2112" spans="1:52" x14ac:dyDescent="0.3">
      <c r="A2112" s="1" t="s">
        <v>9909</v>
      </c>
      <c r="B2112" t="s">
        <v>10341</v>
      </c>
      <c r="C2112" t="s">
        <v>796</v>
      </c>
      <c r="D2112" t="s">
        <v>5819</v>
      </c>
      <c r="E2112" t="s">
        <v>9910</v>
      </c>
      <c r="F2112" t="s">
        <v>3394</v>
      </c>
      <c r="G2112" t="s">
        <v>3393</v>
      </c>
      <c r="H2112" t="s">
        <v>3393</v>
      </c>
      <c r="I2112" t="s">
        <v>12121</v>
      </c>
      <c r="J2112" t="s">
        <v>3395</v>
      </c>
      <c r="K2112" t="s">
        <v>4342</v>
      </c>
      <c r="L2112" t="s">
        <v>3396</v>
      </c>
      <c r="M2112" t="s">
        <v>11383</v>
      </c>
      <c r="N2112" t="s">
        <v>11412</v>
      </c>
      <c r="O2112" t="s">
        <v>9836</v>
      </c>
      <c r="P2112" t="s">
        <v>9842</v>
      </c>
      <c r="Q2112">
        <v>25</v>
      </c>
      <c r="R2112" t="s">
        <v>6454</v>
      </c>
      <c r="S2112" t="s">
        <v>10342</v>
      </c>
      <c r="T2112" t="s">
        <v>8315</v>
      </c>
      <c r="U2112" t="s">
        <v>10343</v>
      </c>
      <c r="V2112" t="s">
        <v>10344</v>
      </c>
      <c r="W2112" t="s">
        <v>6146</v>
      </c>
      <c r="X2112" t="s">
        <v>10345</v>
      </c>
      <c r="Y2112" t="s">
        <v>6359</v>
      </c>
      <c r="Z2112" t="s">
        <v>6422</v>
      </c>
      <c r="AA2112" t="s">
        <v>6141</v>
      </c>
      <c r="AB2112" t="s">
        <v>6686</v>
      </c>
      <c r="AC2112" t="s">
        <v>4345</v>
      </c>
      <c r="AE2112" t="s">
        <v>3394</v>
      </c>
      <c r="AJ2112" t="s">
        <v>5903</v>
      </c>
      <c r="AK2112" t="s">
        <v>3394</v>
      </c>
      <c r="AL2112" t="s">
        <v>3394</v>
      </c>
      <c r="AM2112" t="s">
        <v>3394</v>
      </c>
      <c r="AN2112" t="s">
        <v>3394</v>
      </c>
      <c r="AO2112" t="s">
        <v>4195</v>
      </c>
      <c r="AP2112" t="s">
        <v>3394</v>
      </c>
      <c r="AQ2112" t="s">
        <v>3394</v>
      </c>
      <c r="AR2112" t="s">
        <v>4195</v>
      </c>
      <c r="AS2112" t="s">
        <v>3394</v>
      </c>
      <c r="AT2112" t="s">
        <v>3394</v>
      </c>
      <c r="AU2112" t="s">
        <v>3394</v>
      </c>
      <c r="AV2112" t="s">
        <v>3394</v>
      </c>
      <c r="AW2112" t="s">
        <v>3394</v>
      </c>
      <c r="AX2112" t="s">
        <v>3394</v>
      </c>
      <c r="AZ2112" t="s">
        <v>3394</v>
      </c>
    </row>
    <row r="2113" spans="1:52" x14ac:dyDescent="0.3">
      <c r="A2113" s="1" t="s">
        <v>10167</v>
      </c>
      <c r="B2113" t="s">
        <v>10168</v>
      </c>
      <c r="C2113" t="s">
        <v>208</v>
      </c>
      <c r="D2113" t="s">
        <v>57</v>
      </c>
      <c r="E2113" t="s">
        <v>10169</v>
      </c>
      <c r="F2113" t="s">
        <v>3393</v>
      </c>
      <c r="G2113" t="s">
        <v>3393</v>
      </c>
      <c r="H2113" t="s">
        <v>3393</v>
      </c>
      <c r="I2113" t="s">
        <v>9273</v>
      </c>
      <c r="J2113" t="s">
        <v>3395</v>
      </c>
      <c r="K2113" t="s">
        <v>4342</v>
      </c>
      <c r="L2113" t="s">
        <v>3396</v>
      </c>
      <c r="M2113" t="s">
        <v>11367</v>
      </c>
      <c r="N2113" t="s">
        <v>11681</v>
      </c>
      <c r="O2113" t="s">
        <v>9836</v>
      </c>
      <c r="P2113" t="s">
        <v>9842</v>
      </c>
      <c r="Q2113">
        <v>18</v>
      </c>
      <c r="R2113" t="s">
        <v>6797</v>
      </c>
      <c r="S2113" t="s">
        <v>10170</v>
      </c>
      <c r="T2113" t="s">
        <v>10171</v>
      </c>
      <c r="U2113" t="s">
        <v>8234</v>
      </c>
      <c r="V2113" t="s">
        <v>8235</v>
      </c>
      <c r="W2113" t="s">
        <v>6392</v>
      </c>
      <c r="X2113" t="s">
        <v>6284</v>
      </c>
      <c r="Y2113" t="s">
        <v>7115</v>
      </c>
      <c r="Z2113" t="s">
        <v>6178</v>
      </c>
      <c r="AA2113" t="s">
        <v>6307</v>
      </c>
      <c r="AB2113" t="s">
        <v>6879</v>
      </c>
      <c r="AC2113" t="s">
        <v>4345</v>
      </c>
      <c r="AE2113" t="s">
        <v>3394</v>
      </c>
      <c r="AJ2113" t="s">
        <v>5731</v>
      </c>
      <c r="AK2113" t="s">
        <v>4195</v>
      </c>
      <c r="AL2113" t="s">
        <v>3394</v>
      </c>
      <c r="AM2113" t="s">
        <v>4195</v>
      </c>
      <c r="AN2113" t="s">
        <v>3394</v>
      </c>
      <c r="AO2113" t="s">
        <v>4195</v>
      </c>
      <c r="AP2113" t="s">
        <v>4195</v>
      </c>
      <c r="AQ2113" t="s">
        <v>4195</v>
      </c>
      <c r="AR2113" t="s">
        <v>4195</v>
      </c>
      <c r="AS2113" t="s">
        <v>3394</v>
      </c>
      <c r="AT2113" t="s">
        <v>4195</v>
      </c>
      <c r="AU2113" t="s">
        <v>4195</v>
      </c>
      <c r="AV2113" t="s">
        <v>4195</v>
      </c>
      <c r="AW2113" t="s">
        <v>3394</v>
      </c>
      <c r="AX2113" t="s">
        <v>3394</v>
      </c>
      <c r="AZ2113" t="s">
        <v>3394</v>
      </c>
    </row>
    <row r="2114" spans="1:52" x14ac:dyDescent="0.3">
      <c r="A2114" s="1" t="s">
        <v>9949</v>
      </c>
      <c r="B2114" t="s">
        <v>10849</v>
      </c>
      <c r="C2114" t="s">
        <v>796</v>
      </c>
      <c r="D2114" t="s">
        <v>5819</v>
      </c>
      <c r="E2114" t="s">
        <v>9950</v>
      </c>
      <c r="F2114" t="s">
        <v>3394</v>
      </c>
      <c r="G2114" t="s">
        <v>3393</v>
      </c>
      <c r="H2114" t="s">
        <v>3393</v>
      </c>
      <c r="I2114" t="s">
        <v>4640</v>
      </c>
      <c r="J2114" t="s">
        <v>3395</v>
      </c>
      <c r="K2114" t="s">
        <v>4195</v>
      </c>
      <c r="L2114" t="s">
        <v>3396</v>
      </c>
      <c r="M2114" t="s">
        <v>56</v>
      </c>
      <c r="N2114" t="s">
        <v>5819</v>
      </c>
      <c r="O2114" t="s">
        <v>9836</v>
      </c>
      <c r="P2114" t="s">
        <v>4518</v>
      </c>
      <c r="Q2114">
        <v>1</v>
      </c>
      <c r="R2114" t="s">
        <v>5671</v>
      </c>
      <c r="S2114" t="s">
        <v>8328</v>
      </c>
      <c r="T2114" t="s">
        <v>8329</v>
      </c>
      <c r="U2114" t="s">
        <v>7495</v>
      </c>
      <c r="V2114" t="s">
        <v>8330</v>
      </c>
      <c r="W2114" t="s">
        <v>6167</v>
      </c>
      <c r="X2114" t="s">
        <v>7905</v>
      </c>
      <c r="Y2114" t="s">
        <v>6193</v>
      </c>
      <c r="Z2114" t="s">
        <v>6344</v>
      </c>
      <c r="AA2114" t="s">
        <v>6009</v>
      </c>
      <c r="AB2114" t="s">
        <v>8331</v>
      </c>
      <c r="AC2114" t="s">
        <v>4345</v>
      </c>
      <c r="AE2114" t="s">
        <v>3394</v>
      </c>
      <c r="AJ2114" t="s">
        <v>4484</v>
      </c>
      <c r="AK2114" t="s">
        <v>4195</v>
      </c>
      <c r="AL2114" t="s">
        <v>3394</v>
      </c>
      <c r="AM2114" t="s">
        <v>3394</v>
      </c>
      <c r="AN2114" t="s">
        <v>3394</v>
      </c>
      <c r="AO2114" t="s">
        <v>4195</v>
      </c>
      <c r="AP2114" t="s">
        <v>4195</v>
      </c>
      <c r="AQ2114" t="s">
        <v>4195</v>
      </c>
      <c r="AR2114" t="s">
        <v>3394</v>
      </c>
      <c r="AS2114" t="s">
        <v>3394</v>
      </c>
      <c r="AT2114" t="s">
        <v>3394</v>
      </c>
      <c r="AU2114" t="s">
        <v>3394</v>
      </c>
      <c r="AV2114" t="s">
        <v>3394</v>
      </c>
      <c r="AW2114" t="s">
        <v>3394</v>
      </c>
      <c r="AX2114" t="s">
        <v>3394</v>
      </c>
      <c r="AZ2114" t="s">
        <v>3394</v>
      </c>
    </row>
    <row r="2115" spans="1:52" x14ac:dyDescent="0.3">
      <c r="A2115" s="1" t="s">
        <v>9951</v>
      </c>
      <c r="B2115" t="s">
        <v>10850</v>
      </c>
      <c r="C2115" t="s">
        <v>4987</v>
      </c>
      <c r="D2115" t="s">
        <v>4988</v>
      </c>
      <c r="E2115" t="s">
        <v>9952</v>
      </c>
      <c r="F2115" t="s">
        <v>3394</v>
      </c>
      <c r="G2115" t="s">
        <v>3393</v>
      </c>
      <c r="H2115" t="s">
        <v>3393</v>
      </c>
      <c r="I2115" t="s">
        <v>9081</v>
      </c>
      <c r="J2115" t="s">
        <v>3395</v>
      </c>
      <c r="K2115" t="s">
        <v>4342</v>
      </c>
      <c r="L2115" t="s">
        <v>3396</v>
      </c>
      <c r="M2115" t="s">
        <v>56</v>
      </c>
      <c r="N2115" t="s">
        <v>4988</v>
      </c>
      <c r="O2115" t="s">
        <v>9836</v>
      </c>
      <c r="P2115" t="s">
        <v>4518</v>
      </c>
      <c r="Q2115">
        <v>1</v>
      </c>
      <c r="R2115" t="s">
        <v>10346</v>
      </c>
      <c r="T2115" t="s">
        <v>8473</v>
      </c>
      <c r="U2115" t="s">
        <v>7478</v>
      </c>
      <c r="V2115" t="s">
        <v>7479</v>
      </c>
      <c r="W2115" t="s">
        <v>6167</v>
      </c>
      <c r="X2115" t="s">
        <v>6179</v>
      </c>
      <c r="Y2115" t="s">
        <v>8406</v>
      </c>
      <c r="Z2115" t="s">
        <v>6535</v>
      </c>
      <c r="AA2115" t="s">
        <v>6228</v>
      </c>
      <c r="AB2115" t="s">
        <v>6334</v>
      </c>
      <c r="AC2115" t="s">
        <v>4345</v>
      </c>
      <c r="AE2115" t="s">
        <v>3394</v>
      </c>
      <c r="AJ2115" t="s">
        <v>4484</v>
      </c>
      <c r="AK2115" t="s">
        <v>3394</v>
      </c>
      <c r="AL2115" t="s">
        <v>3394</v>
      </c>
      <c r="AM2115" t="s">
        <v>3394</v>
      </c>
      <c r="AN2115" t="s">
        <v>3394</v>
      </c>
      <c r="AO2115" t="s">
        <v>4195</v>
      </c>
      <c r="AP2115" t="s">
        <v>4195</v>
      </c>
      <c r="AQ2115" t="s">
        <v>4195</v>
      </c>
      <c r="AR2115" t="s">
        <v>4195</v>
      </c>
      <c r="AS2115" t="s">
        <v>3394</v>
      </c>
      <c r="AT2115" t="s">
        <v>3394</v>
      </c>
      <c r="AU2115" t="s">
        <v>3394</v>
      </c>
      <c r="AV2115" t="s">
        <v>3394</v>
      </c>
      <c r="AW2115" t="s">
        <v>3394</v>
      </c>
      <c r="AX2115" t="s">
        <v>3394</v>
      </c>
      <c r="AZ2115" t="s">
        <v>3394</v>
      </c>
    </row>
    <row r="2116" spans="1:52" x14ac:dyDescent="0.3">
      <c r="A2116" s="1" t="s">
        <v>10851</v>
      </c>
      <c r="B2116" t="s">
        <v>10852</v>
      </c>
      <c r="C2116" t="s">
        <v>5051</v>
      </c>
      <c r="D2116" t="s">
        <v>5052</v>
      </c>
      <c r="E2116" t="s">
        <v>10853</v>
      </c>
      <c r="F2116" t="s">
        <v>3393</v>
      </c>
      <c r="G2116" t="s">
        <v>3393</v>
      </c>
      <c r="H2116" t="s">
        <v>3393</v>
      </c>
      <c r="I2116" t="s">
        <v>11735</v>
      </c>
      <c r="J2116" t="s">
        <v>3395</v>
      </c>
      <c r="K2116" t="s">
        <v>4342</v>
      </c>
      <c r="L2116" t="s">
        <v>3396</v>
      </c>
      <c r="M2116" t="s">
        <v>11489</v>
      </c>
      <c r="N2116" t="s">
        <v>11679</v>
      </c>
      <c r="O2116" t="s">
        <v>9836</v>
      </c>
      <c r="P2116" t="s">
        <v>4518</v>
      </c>
      <c r="Q2116">
        <v>16</v>
      </c>
      <c r="R2116" t="s">
        <v>5716</v>
      </c>
      <c r="S2116" t="s">
        <v>10854</v>
      </c>
      <c r="T2116" t="s">
        <v>10790</v>
      </c>
      <c r="U2116" t="s">
        <v>10855</v>
      </c>
      <c r="W2116" t="s">
        <v>10856</v>
      </c>
      <c r="X2116" t="s">
        <v>10857</v>
      </c>
      <c r="Y2116" t="s">
        <v>10858</v>
      </c>
      <c r="Z2116" t="s">
        <v>10859</v>
      </c>
      <c r="AA2116" t="s">
        <v>10860</v>
      </c>
      <c r="AB2116" t="s">
        <v>10861</v>
      </c>
      <c r="AC2116" t="s">
        <v>4345</v>
      </c>
      <c r="AE2116" t="s">
        <v>3394</v>
      </c>
      <c r="AJ2116" t="s">
        <v>4828</v>
      </c>
      <c r="AK2116" t="s">
        <v>3394</v>
      </c>
      <c r="AL2116" t="s">
        <v>3394</v>
      </c>
      <c r="AM2116" t="s">
        <v>3394</v>
      </c>
      <c r="AN2116" t="s">
        <v>3394</v>
      </c>
      <c r="AO2116" t="s">
        <v>3394</v>
      </c>
      <c r="AP2116" t="s">
        <v>3394</v>
      </c>
      <c r="AQ2116" t="s">
        <v>3394</v>
      </c>
      <c r="AR2116" t="s">
        <v>4195</v>
      </c>
      <c r="AS2116" t="s">
        <v>3394</v>
      </c>
      <c r="AT2116" t="s">
        <v>3394</v>
      </c>
      <c r="AU2116" t="s">
        <v>3394</v>
      </c>
      <c r="AV2116" t="s">
        <v>4195</v>
      </c>
      <c r="AW2116" t="s">
        <v>3394</v>
      </c>
      <c r="AX2116" t="s">
        <v>3394</v>
      </c>
      <c r="AZ2116" t="s">
        <v>3394</v>
      </c>
    </row>
    <row r="2117" spans="1:52" x14ac:dyDescent="0.3">
      <c r="A2117" s="1" t="s">
        <v>10862</v>
      </c>
      <c r="B2117" t="s">
        <v>10863</v>
      </c>
      <c r="C2117" t="s">
        <v>4983</v>
      </c>
      <c r="D2117" t="s">
        <v>62</v>
      </c>
      <c r="E2117" t="s">
        <v>10864</v>
      </c>
      <c r="F2117" t="s">
        <v>3394</v>
      </c>
      <c r="G2117" t="s">
        <v>3393</v>
      </c>
      <c r="H2117" t="s">
        <v>3393</v>
      </c>
      <c r="I2117" t="s">
        <v>11736</v>
      </c>
      <c r="J2117" t="s">
        <v>3395</v>
      </c>
      <c r="K2117" t="s">
        <v>4342</v>
      </c>
      <c r="L2117" t="s">
        <v>3396</v>
      </c>
      <c r="M2117" t="s">
        <v>11383</v>
      </c>
      <c r="N2117" t="s">
        <v>11414</v>
      </c>
      <c r="O2117" t="s">
        <v>9836</v>
      </c>
      <c r="P2117" t="s">
        <v>9842</v>
      </c>
      <c r="Q2117">
        <v>24</v>
      </c>
      <c r="R2117" t="s">
        <v>5671</v>
      </c>
      <c r="S2117" t="s">
        <v>7838</v>
      </c>
      <c r="T2117" t="s">
        <v>7806</v>
      </c>
      <c r="U2117" t="s">
        <v>7839</v>
      </c>
      <c r="V2117" t="s">
        <v>6267</v>
      </c>
      <c r="W2117" t="s">
        <v>7798</v>
      </c>
      <c r="X2117" t="s">
        <v>6026</v>
      </c>
      <c r="Y2117" t="s">
        <v>6032</v>
      </c>
      <c r="Z2117" t="s">
        <v>7654</v>
      </c>
      <c r="AA2117" t="s">
        <v>7824</v>
      </c>
      <c r="AB2117" t="s">
        <v>6035</v>
      </c>
      <c r="AC2117" t="s">
        <v>4345</v>
      </c>
      <c r="AE2117" t="s">
        <v>3394</v>
      </c>
      <c r="AK2117" t="s">
        <v>3394</v>
      </c>
      <c r="AL2117" t="s">
        <v>3394</v>
      </c>
      <c r="AM2117" t="s">
        <v>3394</v>
      </c>
      <c r="AN2117" t="s">
        <v>3394</v>
      </c>
      <c r="AO2117" t="s">
        <v>3394</v>
      </c>
      <c r="AP2117" t="s">
        <v>3394</v>
      </c>
      <c r="AQ2117" t="s">
        <v>3394</v>
      </c>
      <c r="AR2117" t="s">
        <v>3394</v>
      </c>
      <c r="AS2117" t="s">
        <v>3394</v>
      </c>
      <c r="AT2117" t="s">
        <v>3394</v>
      </c>
      <c r="AU2117" t="s">
        <v>3394</v>
      </c>
      <c r="AV2117" t="s">
        <v>3394</v>
      </c>
      <c r="AW2117" t="s">
        <v>3394</v>
      </c>
      <c r="AX2117" t="s">
        <v>3394</v>
      </c>
      <c r="AZ2117" t="s">
        <v>3394</v>
      </c>
    </row>
    <row r="2118" spans="1:52" x14ac:dyDescent="0.3">
      <c r="A2118" s="1" t="s">
        <v>10865</v>
      </c>
      <c r="B2118" t="s">
        <v>10866</v>
      </c>
      <c r="C2118" t="s">
        <v>4983</v>
      </c>
      <c r="D2118" t="s">
        <v>62</v>
      </c>
      <c r="E2118" t="s">
        <v>10867</v>
      </c>
      <c r="F2118" t="s">
        <v>3394</v>
      </c>
      <c r="G2118" t="s">
        <v>3393</v>
      </c>
      <c r="H2118" t="s">
        <v>3393</v>
      </c>
      <c r="I2118" t="s">
        <v>12122</v>
      </c>
      <c r="J2118" t="s">
        <v>3395</v>
      </c>
      <c r="K2118" t="s">
        <v>4342</v>
      </c>
      <c r="L2118" t="s">
        <v>3396</v>
      </c>
      <c r="M2118" t="s">
        <v>11383</v>
      </c>
      <c r="N2118" t="s">
        <v>11414</v>
      </c>
      <c r="O2118" t="s">
        <v>9836</v>
      </c>
      <c r="P2118" t="s">
        <v>9842</v>
      </c>
      <c r="Q2118">
        <v>50</v>
      </c>
      <c r="R2118" t="s">
        <v>5633</v>
      </c>
      <c r="S2118" t="s">
        <v>8856</v>
      </c>
      <c r="T2118" t="s">
        <v>7806</v>
      </c>
      <c r="U2118" t="s">
        <v>7839</v>
      </c>
      <c r="V2118" t="s">
        <v>6267</v>
      </c>
      <c r="W2118" t="s">
        <v>7798</v>
      </c>
      <c r="X2118" t="s">
        <v>6026</v>
      </c>
      <c r="Y2118" t="s">
        <v>6032</v>
      </c>
      <c r="Z2118" t="s">
        <v>7654</v>
      </c>
      <c r="AA2118" t="s">
        <v>7824</v>
      </c>
      <c r="AB2118" t="s">
        <v>6035</v>
      </c>
      <c r="AC2118" t="s">
        <v>4345</v>
      </c>
      <c r="AE2118" t="s">
        <v>3394</v>
      </c>
      <c r="AK2118" t="s">
        <v>3394</v>
      </c>
      <c r="AL2118" t="s">
        <v>3394</v>
      </c>
      <c r="AM2118" t="s">
        <v>3394</v>
      </c>
      <c r="AN2118" t="s">
        <v>3394</v>
      </c>
      <c r="AO2118" t="s">
        <v>3394</v>
      </c>
      <c r="AP2118" t="s">
        <v>3394</v>
      </c>
      <c r="AQ2118" t="s">
        <v>3394</v>
      </c>
      <c r="AR2118" t="s">
        <v>3394</v>
      </c>
      <c r="AS2118" t="s">
        <v>3394</v>
      </c>
      <c r="AT2118" t="s">
        <v>3394</v>
      </c>
      <c r="AU2118" t="s">
        <v>3394</v>
      </c>
      <c r="AV2118" t="s">
        <v>3394</v>
      </c>
      <c r="AW2118" t="s">
        <v>3394</v>
      </c>
      <c r="AX2118" t="s">
        <v>3394</v>
      </c>
      <c r="AZ2118" t="s">
        <v>3394</v>
      </c>
    </row>
    <row r="2119" spans="1:52" x14ac:dyDescent="0.3">
      <c r="A2119" s="1" t="s">
        <v>10868</v>
      </c>
      <c r="B2119" t="s">
        <v>10869</v>
      </c>
      <c r="C2119" t="s">
        <v>4983</v>
      </c>
      <c r="D2119" t="s">
        <v>62</v>
      </c>
      <c r="E2119" t="s">
        <v>10870</v>
      </c>
      <c r="F2119" t="s">
        <v>3394</v>
      </c>
      <c r="G2119" t="s">
        <v>3393</v>
      </c>
      <c r="H2119" t="s">
        <v>3393</v>
      </c>
      <c r="I2119" t="s">
        <v>12123</v>
      </c>
      <c r="J2119" t="s">
        <v>3395</v>
      </c>
      <c r="K2119" t="s">
        <v>4342</v>
      </c>
      <c r="L2119" t="s">
        <v>3396</v>
      </c>
      <c r="M2119" t="s">
        <v>11383</v>
      </c>
      <c r="N2119" t="s">
        <v>11414</v>
      </c>
      <c r="O2119" t="s">
        <v>9836</v>
      </c>
      <c r="P2119" t="s">
        <v>9842</v>
      </c>
      <c r="Q2119">
        <v>50</v>
      </c>
      <c r="R2119" t="s">
        <v>5633</v>
      </c>
      <c r="S2119" t="s">
        <v>7655</v>
      </c>
      <c r="T2119" t="s">
        <v>7656</v>
      </c>
      <c r="U2119" t="s">
        <v>7657</v>
      </c>
      <c r="V2119" t="s">
        <v>7658</v>
      </c>
      <c r="W2119" t="s">
        <v>6031</v>
      </c>
      <c r="X2119" t="s">
        <v>6026</v>
      </c>
      <c r="Y2119" t="s">
        <v>7659</v>
      </c>
      <c r="Z2119" t="s">
        <v>7660</v>
      </c>
      <c r="AA2119" t="s">
        <v>7661</v>
      </c>
      <c r="AB2119" t="s">
        <v>6035</v>
      </c>
      <c r="AC2119" t="s">
        <v>4345</v>
      </c>
      <c r="AE2119" t="s">
        <v>3394</v>
      </c>
      <c r="AK2119" t="s">
        <v>3394</v>
      </c>
      <c r="AL2119" t="s">
        <v>3394</v>
      </c>
      <c r="AM2119" t="s">
        <v>3394</v>
      </c>
      <c r="AN2119" t="s">
        <v>3394</v>
      </c>
      <c r="AO2119" t="s">
        <v>3394</v>
      </c>
      <c r="AP2119" t="s">
        <v>3394</v>
      </c>
      <c r="AQ2119" t="s">
        <v>3394</v>
      </c>
      <c r="AR2119" t="s">
        <v>3394</v>
      </c>
      <c r="AS2119" t="s">
        <v>3394</v>
      </c>
      <c r="AT2119" t="s">
        <v>3394</v>
      </c>
      <c r="AU2119" t="s">
        <v>3394</v>
      </c>
      <c r="AV2119" t="s">
        <v>3394</v>
      </c>
      <c r="AW2119" t="s">
        <v>3394</v>
      </c>
      <c r="AX2119" t="s">
        <v>3394</v>
      </c>
      <c r="AZ2119" t="s">
        <v>3394</v>
      </c>
    </row>
    <row r="2120" spans="1:52" x14ac:dyDescent="0.3">
      <c r="A2120" s="1" t="s">
        <v>10871</v>
      </c>
      <c r="B2120" t="s">
        <v>10872</v>
      </c>
      <c r="C2120" t="s">
        <v>4983</v>
      </c>
      <c r="D2120" t="s">
        <v>62</v>
      </c>
      <c r="E2120" t="s">
        <v>10873</v>
      </c>
      <c r="F2120" t="s">
        <v>3394</v>
      </c>
      <c r="G2120" t="s">
        <v>3393</v>
      </c>
      <c r="H2120" t="s">
        <v>3393</v>
      </c>
      <c r="I2120" t="s">
        <v>12124</v>
      </c>
      <c r="J2120" t="s">
        <v>3395</v>
      </c>
      <c r="K2120" t="s">
        <v>4342</v>
      </c>
      <c r="L2120" t="s">
        <v>3396</v>
      </c>
      <c r="M2120" t="s">
        <v>11383</v>
      </c>
      <c r="N2120" t="s">
        <v>11414</v>
      </c>
      <c r="O2120" t="s">
        <v>9836</v>
      </c>
      <c r="P2120" t="s">
        <v>9842</v>
      </c>
      <c r="Q2120">
        <v>50</v>
      </c>
      <c r="R2120" t="s">
        <v>5633</v>
      </c>
      <c r="S2120" t="s">
        <v>8827</v>
      </c>
      <c r="T2120" t="s">
        <v>7822</v>
      </c>
      <c r="U2120" t="s">
        <v>7823</v>
      </c>
      <c r="V2120" t="s">
        <v>6004</v>
      </c>
      <c r="W2120" t="s">
        <v>7798</v>
      </c>
      <c r="X2120" t="s">
        <v>6728</v>
      </c>
      <c r="Y2120" t="s">
        <v>6032</v>
      </c>
      <c r="Z2120" t="s">
        <v>7808</v>
      </c>
      <c r="AA2120" t="s">
        <v>7824</v>
      </c>
      <c r="AB2120" t="s">
        <v>6035</v>
      </c>
      <c r="AC2120" t="s">
        <v>4345</v>
      </c>
      <c r="AE2120" t="s">
        <v>3394</v>
      </c>
      <c r="AK2120" t="s">
        <v>3394</v>
      </c>
      <c r="AL2120" t="s">
        <v>3394</v>
      </c>
      <c r="AM2120" t="s">
        <v>3394</v>
      </c>
      <c r="AN2120" t="s">
        <v>3394</v>
      </c>
      <c r="AO2120" t="s">
        <v>3394</v>
      </c>
      <c r="AP2120" t="s">
        <v>3394</v>
      </c>
      <c r="AQ2120" t="s">
        <v>3394</v>
      </c>
      <c r="AR2120" t="s">
        <v>3394</v>
      </c>
      <c r="AS2120" t="s">
        <v>3394</v>
      </c>
      <c r="AT2120" t="s">
        <v>3394</v>
      </c>
      <c r="AU2120" t="s">
        <v>3394</v>
      </c>
      <c r="AV2120" t="s">
        <v>3394</v>
      </c>
      <c r="AW2120" t="s">
        <v>3394</v>
      </c>
      <c r="AX2120" t="s">
        <v>3394</v>
      </c>
      <c r="AZ2120" t="s">
        <v>3394</v>
      </c>
    </row>
    <row r="2121" spans="1:52" x14ac:dyDescent="0.3">
      <c r="A2121" s="1" t="s">
        <v>10874</v>
      </c>
      <c r="B2121" t="s">
        <v>10875</v>
      </c>
      <c r="C2121" t="s">
        <v>4983</v>
      </c>
      <c r="D2121" t="s">
        <v>62</v>
      </c>
      <c r="E2121" t="s">
        <v>10876</v>
      </c>
      <c r="F2121" t="s">
        <v>3394</v>
      </c>
      <c r="G2121" t="s">
        <v>3393</v>
      </c>
      <c r="H2121" t="s">
        <v>3393</v>
      </c>
      <c r="I2121" t="s">
        <v>12125</v>
      </c>
      <c r="J2121" t="s">
        <v>3395</v>
      </c>
      <c r="K2121" t="s">
        <v>4342</v>
      </c>
      <c r="L2121" t="s">
        <v>3396</v>
      </c>
      <c r="M2121" t="s">
        <v>11383</v>
      </c>
      <c r="N2121" t="s">
        <v>11414</v>
      </c>
      <c r="O2121" t="s">
        <v>9836</v>
      </c>
      <c r="P2121" t="s">
        <v>9842</v>
      </c>
      <c r="Q2121">
        <v>50</v>
      </c>
      <c r="R2121" t="s">
        <v>5633</v>
      </c>
      <c r="S2121" t="s">
        <v>6608</v>
      </c>
      <c r="T2121" t="s">
        <v>8820</v>
      </c>
      <c r="U2121" t="s">
        <v>8821</v>
      </c>
      <c r="V2121" t="s">
        <v>10702</v>
      </c>
      <c r="W2121" t="s">
        <v>6050</v>
      </c>
      <c r="X2121" t="s">
        <v>8120</v>
      </c>
      <c r="Y2121" t="s">
        <v>6032</v>
      </c>
      <c r="Z2121" t="s">
        <v>8104</v>
      </c>
      <c r="AA2121" t="s">
        <v>7813</v>
      </c>
      <c r="AB2121" t="s">
        <v>6035</v>
      </c>
      <c r="AC2121" t="s">
        <v>4345</v>
      </c>
      <c r="AE2121" t="s">
        <v>3394</v>
      </c>
      <c r="AK2121" t="s">
        <v>3394</v>
      </c>
      <c r="AL2121" t="s">
        <v>3394</v>
      </c>
      <c r="AM2121" t="s">
        <v>3394</v>
      </c>
      <c r="AN2121" t="s">
        <v>3394</v>
      </c>
      <c r="AO2121" t="s">
        <v>3394</v>
      </c>
      <c r="AP2121" t="s">
        <v>3394</v>
      </c>
      <c r="AQ2121" t="s">
        <v>3394</v>
      </c>
      <c r="AR2121" t="s">
        <v>3394</v>
      </c>
      <c r="AS2121" t="s">
        <v>3394</v>
      </c>
      <c r="AT2121" t="s">
        <v>3394</v>
      </c>
      <c r="AU2121" t="s">
        <v>3394</v>
      </c>
      <c r="AV2121" t="s">
        <v>3394</v>
      </c>
      <c r="AW2121" t="s">
        <v>3394</v>
      </c>
      <c r="AX2121" t="s">
        <v>3394</v>
      </c>
      <c r="AZ2121" t="s">
        <v>3394</v>
      </c>
    </row>
    <row r="2122" spans="1:52" x14ac:dyDescent="0.3">
      <c r="A2122" s="1" t="s">
        <v>10877</v>
      </c>
      <c r="B2122" t="s">
        <v>10878</v>
      </c>
      <c r="C2122" t="s">
        <v>4983</v>
      </c>
      <c r="D2122" t="s">
        <v>62</v>
      </c>
      <c r="E2122" t="s">
        <v>10879</v>
      </c>
      <c r="F2122" t="s">
        <v>3394</v>
      </c>
      <c r="G2122" t="s">
        <v>3393</v>
      </c>
      <c r="H2122" t="s">
        <v>3393</v>
      </c>
      <c r="I2122" t="s">
        <v>12126</v>
      </c>
      <c r="J2122" t="s">
        <v>3395</v>
      </c>
      <c r="K2122" t="s">
        <v>4342</v>
      </c>
      <c r="L2122" t="s">
        <v>3396</v>
      </c>
      <c r="M2122" t="s">
        <v>11383</v>
      </c>
      <c r="N2122" t="s">
        <v>11414</v>
      </c>
      <c r="O2122" t="s">
        <v>9836</v>
      </c>
      <c r="P2122" t="s">
        <v>9842</v>
      </c>
      <c r="Q2122">
        <v>50</v>
      </c>
      <c r="R2122" t="s">
        <v>5633</v>
      </c>
      <c r="S2122" t="s">
        <v>6591</v>
      </c>
      <c r="T2122" t="s">
        <v>7649</v>
      </c>
      <c r="U2122" t="s">
        <v>7429</v>
      </c>
      <c r="V2122" t="s">
        <v>7650</v>
      </c>
      <c r="W2122" t="s">
        <v>7651</v>
      </c>
      <c r="X2122" t="s">
        <v>7652</v>
      </c>
      <c r="Y2122" t="s">
        <v>7653</v>
      </c>
      <c r="Z2122" t="s">
        <v>7654</v>
      </c>
      <c r="AA2122" t="s">
        <v>6728</v>
      </c>
      <c r="AB2122" t="s">
        <v>5951</v>
      </c>
      <c r="AC2122" t="s">
        <v>4345</v>
      </c>
      <c r="AE2122" t="s">
        <v>3394</v>
      </c>
      <c r="AK2122" t="s">
        <v>3394</v>
      </c>
      <c r="AL2122" t="s">
        <v>3394</v>
      </c>
      <c r="AM2122" t="s">
        <v>3394</v>
      </c>
      <c r="AN2122" t="s">
        <v>3394</v>
      </c>
      <c r="AO2122" t="s">
        <v>3394</v>
      </c>
      <c r="AP2122" t="s">
        <v>3394</v>
      </c>
      <c r="AQ2122" t="s">
        <v>3394</v>
      </c>
      <c r="AR2122" t="s">
        <v>3394</v>
      </c>
      <c r="AS2122" t="s">
        <v>3394</v>
      </c>
      <c r="AT2122" t="s">
        <v>3394</v>
      </c>
      <c r="AU2122" t="s">
        <v>3394</v>
      </c>
      <c r="AV2122" t="s">
        <v>3394</v>
      </c>
      <c r="AW2122" t="s">
        <v>3394</v>
      </c>
      <c r="AX2122" t="s">
        <v>3394</v>
      </c>
      <c r="AZ2122" t="s">
        <v>3394</v>
      </c>
    </row>
    <row r="2123" spans="1:52" x14ac:dyDescent="0.3">
      <c r="A2123" s="1" t="s">
        <v>10880</v>
      </c>
      <c r="B2123" t="s">
        <v>10881</v>
      </c>
      <c r="C2123" t="s">
        <v>4983</v>
      </c>
      <c r="D2123" t="s">
        <v>62</v>
      </c>
      <c r="E2123" t="s">
        <v>10882</v>
      </c>
      <c r="F2123" t="s">
        <v>3394</v>
      </c>
      <c r="G2123" t="s">
        <v>3393</v>
      </c>
      <c r="H2123" t="s">
        <v>3393</v>
      </c>
      <c r="I2123" t="s">
        <v>12127</v>
      </c>
      <c r="J2123" t="s">
        <v>3395</v>
      </c>
      <c r="K2123" t="s">
        <v>4342</v>
      </c>
      <c r="L2123" t="s">
        <v>3396</v>
      </c>
      <c r="M2123" t="s">
        <v>11383</v>
      </c>
      <c r="N2123" t="s">
        <v>11414</v>
      </c>
      <c r="O2123" t="s">
        <v>9836</v>
      </c>
      <c r="P2123" t="s">
        <v>9842</v>
      </c>
      <c r="Q2123">
        <v>50</v>
      </c>
      <c r="R2123" t="s">
        <v>5633</v>
      </c>
      <c r="S2123" t="s">
        <v>6455</v>
      </c>
      <c r="T2123" t="s">
        <v>10883</v>
      </c>
      <c r="U2123" t="s">
        <v>10703</v>
      </c>
      <c r="V2123" t="s">
        <v>6456</v>
      </c>
      <c r="W2123" t="s">
        <v>6457</v>
      </c>
      <c r="X2123" t="s">
        <v>6458</v>
      </c>
      <c r="Y2123" t="s">
        <v>6459</v>
      </c>
      <c r="Z2123" t="s">
        <v>6128</v>
      </c>
      <c r="AA2123" t="s">
        <v>6460</v>
      </c>
      <c r="AB2123" t="s">
        <v>6461</v>
      </c>
      <c r="AC2123" t="s">
        <v>4345</v>
      </c>
      <c r="AE2123" t="s">
        <v>3394</v>
      </c>
      <c r="AK2123" t="s">
        <v>3394</v>
      </c>
      <c r="AL2123" t="s">
        <v>3394</v>
      </c>
      <c r="AM2123" t="s">
        <v>3394</v>
      </c>
      <c r="AN2123" t="s">
        <v>3394</v>
      </c>
      <c r="AO2123" t="s">
        <v>3394</v>
      </c>
      <c r="AP2123" t="s">
        <v>3394</v>
      </c>
      <c r="AQ2123" t="s">
        <v>3394</v>
      </c>
      <c r="AR2123" t="s">
        <v>3394</v>
      </c>
      <c r="AS2123" t="s">
        <v>3394</v>
      </c>
      <c r="AT2123" t="s">
        <v>3394</v>
      </c>
      <c r="AU2123" t="s">
        <v>3394</v>
      </c>
      <c r="AV2123" t="s">
        <v>3394</v>
      </c>
      <c r="AW2123" t="s">
        <v>3394</v>
      </c>
      <c r="AX2123" t="s">
        <v>3394</v>
      </c>
      <c r="AZ2123" t="s">
        <v>3394</v>
      </c>
    </row>
    <row r="2124" spans="1:52" x14ac:dyDescent="0.3">
      <c r="A2124" s="1" t="s">
        <v>10884</v>
      </c>
      <c r="B2124" t="s">
        <v>10885</v>
      </c>
      <c r="C2124" t="s">
        <v>4983</v>
      </c>
      <c r="D2124" t="s">
        <v>62</v>
      </c>
      <c r="E2124" t="s">
        <v>10886</v>
      </c>
      <c r="F2124" t="s">
        <v>3394</v>
      </c>
      <c r="G2124" t="s">
        <v>3393</v>
      </c>
      <c r="H2124" t="s">
        <v>3393</v>
      </c>
      <c r="I2124" t="s">
        <v>6957</v>
      </c>
      <c r="J2124" t="s">
        <v>3395</v>
      </c>
      <c r="K2124" t="s">
        <v>4342</v>
      </c>
      <c r="L2124" t="s">
        <v>3396</v>
      </c>
      <c r="M2124" t="s">
        <v>11383</v>
      </c>
      <c r="N2124" t="s">
        <v>11414</v>
      </c>
      <c r="O2124" t="s">
        <v>9836</v>
      </c>
      <c r="P2124" t="s">
        <v>9842</v>
      </c>
      <c r="Q2124">
        <v>50</v>
      </c>
      <c r="R2124" t="s">
        <v>5633</v>
      </c>
      <c r="S2124" t="s">
        <v>6144</v>
      </c>
      <c r="T2124" t="s">
        <v>8155</v>
      </c>
      <c r="U2124" t="s">
        <v>6145</v>
      </c>
      <c r="V2124" t="s">
        <v>5954</v>
      </c>
      <c r="W2124" t="s">
        <v>6146</v>
      </c>
      <c r="X2124" t="s">
        <v>6147</v>
      </c>
      <c r="Y2124" t="s">
        <v>6148</v>
      </c>
      <c r="Z2124" t="s">
        <v>6149</v>
      </c>
      <c r="AA2124" t="s">
        <v>6150</v>
      </c>
      <c r="AB2124" t="s">
        <v>5951</v>
      </c>
      <c r="AC2124" t="s">
        <v>4345</v>
      </c>
      <c r="AE2124" t="s">
        <v>3394</v>
      </c>
      <c r="AK2124" t="s">
        <v>3394</v>
      </c>
      <c r="AL2124" t="s">
        <v>3394</v>
      </c>
      <c r="AM2124" t="s">
        <v>3394</v>
      </c>
      <c r="AN2124" t="s">
        <v>3394</v>
      </c>
      <c r="AO2124" t="s">
        <v>3394</v>
      </c>
      <c r="AP2124" t="s">
        <v>3394</v>
      </c>
      <c r="AQ2124" t="s">
        <v>3394</v>
      </c>
      <c r="AR2124" t="s">
        <v>3394</v>
      </c>
      <c r="AS2124" t="s">
        <v>3394</v>
      </c>
      <c r="AT2124" t="s">
        <v>3394</v>
      </c>
      <c r="AU2124" t="s">
        <v>3394</v>
      </c>
      <c r="AV2124" t="s">
        <v>3394</v>
      </c>
      <c r="AW2124" t="s">
        <v>3394</v>
      </c>
      <c r="AX2124" t="s">
        <v>3394</v>
      </c>
      <c r="AZ2124" t="s">
        <v>3394</v>
      </c>
    </row>
    <row r="2125" spans="1:52" x14ac:dyDescent="0.3">
      <c r="A2125" s="1" t="s">
        <v>1962</v>
      </c>
      <c r="B2125" t="s">
        <v>10172</v>
      </c>
      <c r="C2125" t="s">
        <v>616</v>
      </c>
      <c r="D2125" t="s">
        <v>4191</v>
      </c>
      <c r="E2125" t="s">
        <v>1963</v>
      </c>
      <c r="F2125" t="s">
        <v>3393</v>
      </c>
      <c r="G2125" t="s">
        <v>3394</v>
      </c>
      <c r="H2125" t="s">
        <v>3393</v>
      </c>
      <c r="I2125" t="s">
        <v>12128</v>
      </c>
      <c r="J2125" t="s">
        <v>3395</v>
      </c>
      <c r="K2125" t="s">
        <v>3394</v>
      </c>
      <c r="L2125" t="s">
        <v>4448</v>
      </c>
      <c r="M2125" t="s">
        <v>66</v>
      </c>
      <c r="N2125" t="s">
        <v>66</v>
      </c>
      <c r="O2125" t="s">
        <v>9836</v>
      </c>
      <c r="P2125" t="s">
        <v>9862</v>
      </c>
      <c r="Q2125">
        <v>25</v>
      </c>
      <c r="R2125" t="s">
        <v>3397</v>
      </c>
      <c r="S2125" t="s">
        <v>7806</v>
      </c>
      <c r="T2125" t="s">
        <v>7806</v>
      </c>
      <c r="U2125" t="s">
        <v>8424</v>
      </c>
      <c r="V2125" t="s">
        <v>8425</v>
      </c>
      <c r="W2125" t="s">
        <v>8426</v>
      </c>
      <c r="X2125" t="s">
        <v>8427</v>
      </c>
      <c r="Y2125" t="s">
        <v>8428</v>
      </c>
      <c r="Z2125" t="s">
        <v>8427</v>
      </c>
      <c r="AA2125" t="s">
        <v>8429</v>
      </c>
      <c r="AB2125" t="s">
        <v>6035</v>
      </c>
      <c r="AC2125" t="s">
        <v>4345</v>
      </c>
      <c r="AE2125" t="s">
        <v>3394</v>
      </c>
      <c r="AJ2125" t="s">
        <v>4484</v>
      </c>
      <c r="AK2125" t="s">
        <v>3394</v>
      </c>
      <c r="AL2125" t="s">
        <v>3394</v>
      </c>
      <c r="AM2125" t="s">
        <v>3394</v>
      </c>
      <c r="AN2125" t="s">
        <v>3394</v>
      </c>
      <c r="AO2125" t="s">
        <v>3394</v>
      </c>
      <c r="AP2125" t="s">
        <v>3394</v>
      </c>
      <c r="AQ2125" t="s">
        <v>3394</v>
      </c>
      <c r="AR2125" t="s">
        <v>4195</v>
      </c>
      <c r="AS2125" t="s">
        <v>3394</v>
      </c>
      <c r="AT2125" t="s">
        <v>3394</v>
      </c>
      <c r="AU2125" t="s">
        <v>3394</v>
      </c>
      <c r="AV2125" t="s">
        <v>3394</v>
      </c>
      <c r="AW2125" t="s">
        <v>3394</v>
      </c>
      <c r="AX2125" t="s">
        <v>3394</v>
      </c>
      <c r="AZ2125" t="s">
        <v>3394</v>
      </c>
    </row>
    <row r="2126" spans="1:52" x14ac:dyDescent="0.3">
      <c r="A2126" s="1" t="s">
        <v>1964</v>
      </c>
      <c r="B2126" t="s">
        <v>10173</v>
      </c>
      <c r="C2126" t="s">
        <v>616</v>
      </c>
      <c r="D2126" t="s">
        <v>4191</v>
      </c>
      <c r="E2126" t="s">
        <v>1965</v>
      </c>
      <c r="F2126" t="s">
        <v>3393</v>
      </c>
      <c r="G2126" t="s">
        <v>3394</v>
      </c>
      <c r="H2126" t="s">
        <v>3393</v>
      </c>
      <c r="I2126" t="s">
        <v>10887</v>
      </c>
      <c r="J2126" t="s">
        <v>3395</v>
      </c>
      <c r="K2126" t="s">
        <v>3394</v>
      </c>
      <c r="L2126" t="s">
        <v>4448</v>
      </c>
      <c r="M2126" t="s">
        <v>66</v>
      </c>
      <c r="N2126" t="s">
        <v>66</v>
      </c>
      <c r="O2126" t="s">
        <v>9836</v>
      </c>
      <c r="P2126" t="s">
        <v>9862</v>
      </c>
      <c r="Q2126">
        <v>25</v>
      </c>
      <c r="R2126" t="s">
        <v>3397</v>
      </c>
      <c r="S2126" t="s">
        <v>7559</v>
      </c>
      <c r="T2126" t="s">
        <v>7806</v>
      </c>
      <c r="U2126" t="s">
        <v>8430</v>
      </c>
      <c r="V2126" t="s">
        <v>8431</v>
      </c>
      <c r="W2126" t="s">
        <v>8432</v>
      </c>
      <c r="X2126" t="s">
        <v>8433</v>
      </c>
      <c r="Y2126" t="s">
        <v>6783</v>
      </c>
      <c r="Z2126" t="s">
        <v>7796</v>
      </c>
      <c r="AA2126" t="s">
        <v>8434</v>
      </c>
      <c r="AB2126" t="s">
        <v>6744</v>
      </c>
      <c r="AC2126" t="s">
        <v>4345</v>
      </c>
      <c r="AE2126" t="s">
        <v>3394</v>
      </c>
      <c r="AJ2126" t="s">
        <v>4484</v>
      </c>
      <c r="AK2126" t="s">
        <v>3394</v>
      </c>
      <c r="AL2126" t="s">
        <v>3394</v>
      </c>
      <c r="AM2126" t="s">
        <v>3394</v>
      </c>
      <c r="AN2126" t="s">
        <v>3394</v>
      </c>
      <c r="AO2126" t="s">
        <v>3394</v>
      </c>
      <c r="AP2126" t="s">
        <v>3394</v>
      </c>
      <c r="AQ2126" t="s">
        <v>3394</v>
      </c>
      <c r="AR2126" t="s">
        <v>4195</v>
      </c>
      <c r="AS2126" t="s">
        <v>3394</v>
      </c>
      <c r="AT2126" t="s">
        <v>3394</v>
      </c>
      <c r="AU2126" t="s">
        <v>3394</v>
      </c>
      <c r="AV2126" t="s">
        <v>3394</v>
      </c>
      <c r="AW2126" t="s">
        <v>3394</v>
      </c>
      <c r="AX2126" t="s">
        <v>3394</v>
      </c>
      <c r="AZ2126" t="s">
        <v>3394</v>
      </c>
    </row>
    <row r="2127" spans="1:52" x14ac:dyDescent="0.3">
      <c r="A2127" s="1" t="s">
        <v>1966</v>
      </c>
      <c r="B2127" t="s">
        <v>10174</v>
      </c>
      <c r="C2127" t="s">
        <v>616</v>
      </c>
      <c r="D2127" t="s">
        <v>4191</v>
      </c>
      <c r="E2127" t="s">
        <v>1967</v>
      </c>
      <c r="F2127" t="s">
        <v>3393</v>
      </c>
      <c r="G2127" t="s">
        <v>3394</v>
      </c>
      <c r="H2127" t="s">
        <v>3393</v>
      </c>
      <c r="I2127" t="s">
        <v>6163</v>
      </c>
      <c r="J2127" t="s">
        <v>3395</v>
      </c>
      <c r="K2127" t="s">
        <v>3394</v>
      </c>
      <c r="L2127" t="s">
        <v>3396</v>
      </c>
      <c r="M2127" t="s">
        <v>9820</v>
      </c>
      <c r="N2127" t="s">
        <v>9820</v>
      </c>
      <c r="O2127" t="s">
        <v>9820</v>
      </c>
      <c r="P2127" t="s">
        <v>9821</v>
      </c>
      <c r="Q2127">
        <v>2</v>
      </c>
      <c r="R2127" t="s">
        <v>3397</v>
      </c>
      <c r="S2127" t="s">
        <v>8435</v>
      </c>
      <c r="T2127" t="s">
        <v>7810</v>
      </c>
      <c r="U2127" t="s">
        <v>8436</v>
      </c>
      <c r="V2127" t="s">
        <v>8056</v>
      </c>
      <c r="W2127" t="s">
        <v>8437</v>
      </c>
      <c r="X2127" t="s">
        <v>8438</v>
      </c>
      <c r="Y2127" t="s">
        <v>8439</v>
      </c>
      <c r="Z2127" t="s">
        <v>8440</v>
      </c>
      <c r="AA2127" t="s">
        <v>8441</v>
      </c>
      <c r="AB2127" t="s">
        <v>6035</v>
      </c>
      <c r="AC2127" t="s">
        <v>4345</v>
      </c>
      <c r="AE2127" t="s">
        <v>3394</v>
      </c>
      <c r="AJ2127" t="s">
        <v>4484</v>
      </c>
      <c r="AK2127" t="s">
        <v>3394</v>
      </c>
      <c r="AL2127" t="s">
        <v>3394</v>
      </c>
      <c r="AM2127" t="s">
        <v>3394</v>
      </c>
      <c r="AN2127" t="s">
        <v>3394</v>
      </c>
      <c r="AO2127" t="s">
        <v>4195</v>
      </c>
      <c r="AP2127" t="s">
        <v>3394</v>
      </c>
      <c r="AQ2127" t="s">
        <v>3394</v>
      </c>
      <c r="AR2127" t="s">
        <v>3394</v>
      </c>
      <c r="AS2127" t="s">
        <v>3394</v>
      </c>
      <c r="AT2127" t="s">
        <v>3394</v>
      </c>
      <c r="AU2127" t="s">
        <v>3394</v>
      </c>
      <c r="AV2127" t="s">
        <v>3394</v>
      </c>
      <c r="AW2127" t="s">
        <v>3394</v>
      </c>
      <c r="AX2127" t="s">
        <v>3394</v>
      </c>
      <c r="AZ2127" t="s">
        <v>3394</v>
      </c>
    </row>
    <row r="2128" spans="1:52" x14ac:dyDescent="0.3">
      <c r="A2128" s="1" t="s">
        <v>1968</v>
      </c>
      <c r="B2128" t="s">
        <v>10175</v>
      </c>
      <c r="C2128" t="s">
        <v>616</v>
      </c>
      <c r="D2128" t="s">
        <v>4191</v>
      </c>
      <c r="E2128" t="s">
        <v>1969</v>
      </c>
      <c r="F2128" t="s">
        <v>3393</v>
      </c>
      <c r="G2128" t="s">
        <v>3394</v>
      </c>
      <c r="H2128" t="s">
        <v>3393</v>
      </c>
      <c r="I2128" t="s">
        <v>10888</v>
      </c>
      <c r="J2128" t="s">
        <v>3395</v>
      </c>
      <c r="K2128" t="s">
        <v>3394</v>
      </c>
      <c r="L2128" t="s">
        <v>3396</v>
      </c>
      <c r="M2128" t="s">
        <v>66</v>
      </c>
      <c r="N2128" t="s">
        <v>66</v>
      </c>
      <c r="O2128" t="s">
        <v>9836</v>
      </c>
      <c r="P2128" t="s">
        <v>9862</v>
      </c>
      <c r="Q2128">
        <v>25</v>
      </c>
      <c r="R2128" t="s">
        <v>3397</v>
      </c>
      <c r="S2128" t="s">
        <v>8442</v>
      </c>
      <c r="T2128" t="s">
        <v>8443</v>
      </c>
      <c r="U2128" t="s">
        <v>7686</v>
      </c>
      <c r="V2128" t="s">
        <v>7430</v>
      </c>
      <c r="W2128" t="s">
        <v>8444</v>
      </c>
      <c r="X2128" t="s">
        <v>8445</v>
      </c>
      <c r="Y2128" t="s">
        <v>8446</v>
      </c>
      <c r="Z2128" t="s">
        <v>6772</v>
      </c>
      <c r="AA2128" t="s">
        <v>8447</v>
      </c>
      <c r="AB2128" t="s">
        <v>8448</v>
      </c>
      <c r="AC2128" t="s">
        <v>4345</v>
      </c>
      <c r="AE2128" t="s">
        <v>3394</v>
      </c>
      <c r="AJ2128" t="s">
        <v>4484</v>
      </c>
      <c r="AK2128" t="s">
        <v>3394</v>
      </c>
      <c r="AL2128" t="s">
        <v>3394</v>
      </c>
      <c r="AM2128" t="s">
        <v>3394</v>
      </c>
      <c r="AN2128" t="s">
        <v>3394</v>
      </c>
      <c r="AO2128" t="s">
        <v>3394</v>
      </c>
      <c r="AP2128" t="s">
        <v>3394</v>
      </c>
      <c r="AQ2128" t="s">
        <v>3394</v>
      </c>
      <c r="AR2128" t="s">
        <v>3394</v>
      </c>
      <c r="AS2128" t="s">
        <v>3394</v>
      </c>
      <c r="AT2128" t="s">
        <v>3394</v>
      </c>
      <c r="AU2128" t="s">
        <v>4195</v>
      </c>
      <c r="AV2128" t="s">
        <v>3394</v>
      </c>
      <c r="AW2128" t="s">
        <v>3394</v>
      </c>
      <c r="AX2128" t="s">
        <v>3394</v>
      </c>
      <c r="AZ2128" t="s">
        <v>3394</v>
      </c>
    </row>
    <row r="2129" spans="1:52" x14ac:dyDescent="0.3">
      <c r="A2129" s="1" t="s">
        <v>1972</v>
      </c>
      <c r="B2129" t="s">
        <v>10176</v>
      </c>
      <c r="C2129" t="s">
        <v>616</v>
      </c>
      <c r="D2129" t="s">
        <v>4191</v>
      </c>
      <c r="E2129" t="s">
        <v>1973</v>
      </c>
      <c r="F2129" t="s">
        <v>3393</v>
      </c>
      <c r="G2129" t="s">
        <v>3394</v>
      </c>
      <c r="H2129" t="s">
        <v>3393</v>
      </c>
      <c r="I2129" t="s">
        <v>12129</v>
      </c>
      <c r="J2129" t="s">
        <v>3395</v>
      </c>
      <c r="K2129" t="s">
        <v>3394</v>
      </c>
      <c r="L2129" t="s">
        <v>4448</v>
      </c>
      <c r="M2129" t="s">
        <v>66</v>
      </c>
      <c r="N2129" t="s">
        <v>66</v>
      </c>
      <c r="O2129" t="s">
        <v>9836</v>
      </c>
      <c r="P2129" t="s">
        <v>9862</v>
      </c>
      <c r="Q2129">
        <v>25</v>
      </c>
      <c r="R2129" t="s">
        <v>3397</v>
      </c>
      <c r="S2129" t="s">
        <v>8449</v>
      </c>
      <c r="T2129" t="s">
        <v>8450</v>
      </c>
      <c r="U2129" t="s">
        <v>8436</v>
      </c>
      <c r="V2129" t="s">
        <v>8056</v>
      </c>
      <c r="W2129" t="s">
        <v>8451</v>
      </c>
      <c r="X2129" t="s">
        <v>8216</v>
      </c>
      <c r="Y2129" t="s">
        <v>8452</v>
      </c>
      <c r="Z2129" t="s">
        <v>8453</v>
      </c>
      <c r="AA2129" t="s">
        <v>8454</v>
      </c>
      <c r="AB2129" t="s">
        <v>8455</v>
      </c>
      <c r="AC2129" t="s">
        <v>4345</v>
      </c>
      <c r="AE2129" t="s">
        <v>3394</v>
      </c>
      <c r="AJ2129" t="s">
        <v>4484</v>
      </c>
      <c r="AK2129" t="s">
        <v>3394</v>
      </c>
      <c r="AL2129" t="s">
        <v>3394</v>
      </c>
      <c r="AM2129" t="s">
        <v>3394</v>
      </c>
      <c r="AN2129" t="s">
        <v>3394</v>
      </c>
      <c r="AO2129" t="s">
        <v>4195</v>
      </c>
      <c r="AP2129" t="s">
        <v>3394</v>
      </c>
      <c r="AQ2129" t="s">
        <v>3394</v>
      </c>
      <c r="AR2129" t="s">
        <v>3394</v>
      </c>
      <c r="AS2129" t="s">
        <v>3394</v>
      </c>
      <c r="AT2129" t="s">
        <v>3394</v>
      </c>
      <c r="AU2129" t="s">
        <v>3394</v>
      </c>
      <c r="AV2129" t="s">
        <v>3394</v>
      </c>
      <c r="AW2129" t="s">
        <v>3394</v>
      </c>
      <c r="AX2129" t="s">
        <v>3394</v>
      </c>
      <c r="AZ2129" t="s">
        <v>3394</v>
      </c>
    </row>
    <row r="2130" spans="1:52" x14ac:dyDescent="0.3">
      <c r="A2130" s="1" t="s">
        <v>1974</v>
      </c>
      <c r="B2130" t="s">
        <v>10177</v>
      </c>
      <c r="C2130" t="s">
        <v>616</v>
      </c>
      <c r="D2130" t="s">
        <v>4191</v>
      </c>
      <c r="E2130" t="s">
        <v>1975</v>
      </c>
      <c r="F2130" t="s">
        <v>3393</v>
      </c>
      <c r="G2130" t="s">
        <v>3394</v>
      </c>
      <c r="H2130" t="s">
        <v>3393</v>
      </c>
      <c r="I2130" t="s">
        <v>12130</v>
      </c>
      <c r="J2130" t="s">
        <v>3395</v>
      </c>
      <c r="K2130" t="s">
        <v>3394</v>
      </c>
      <c r="L2130" t="s">
        <v>4448</v>
      </c>
      <c r="M2130" t="s">
        <v>66</v>
      </c>
      <c r="N2130" t="s">
        <v>66</v>
      </c>
      <c r="O2130" t="s">
        <v>9836</v>
      </c>
      <c r="P2130" t="s">
        <v>9837</v>
      </c>
      <c r="Q2130">
        <v>11.34</v>
      </c>
      <c r="R2130" t="s">
        <v>3397</v>
      </c>
      <c r="S2130" t="s">
        <v>8456</v>
      </c>
      <c r="T2130" t="s">
        <v>7649</v>
      </c>
      <c r="U2130" t="s">
        <v>8457</v>
      </c>
      <c r="V2130" t="s">
        <v>8458</v>
      </c>
      <c r="W2130" t="s">
        <v>6760</v>
      </c>
      <c r="X2130" t="s">
        <v>7799</v>
      </c>
      <c r="Y2130" t="s">
        <v>7661</v>
      </c>
      <c r="Z2130" t="s">
        <v>8459</v>
      </c>
      <c r="AA2130" t="s">
        <v>6024</v>
      </c>
      <c r="AB2130" t="s">
        <v>6744</v>
      </c>
      <c r="AC2130" t="s">
        <v>4345</v>
      </c>
      <c r="AE2130" t="s">
        <v>3394</v>
      </c>
      <c r="AJ2130" t="s">
        <v>4484</v>
      </c>
      <c r="AK2130" t="s">
        <v>3394</v>
      </c>
      <c r="AL2130" t="s">
        <v>3394</v>
      </c>
      <c r="AM2130" t="s">
        <v>3394</v>
      </c>
      <c r="AN2130" t="s">
        <v>3394</v>
      </c>
      <c r="AO2130" t="s">
        <v>3394</v>
      </c>
      <c r="AP2130" t="s">
        <v>3394</v>
      </c>
      <c r="AQ2130" t="s">
        <v>3394</v>
      </c>
      <c r="AR2130" t="s">
        <v>4195</v>
      </c>
      <c r="AS2130" t="s">
        <v>3394</v>
      </c>
      <c r="AT2130" t="s">
        <v>3394</v>
      </c>
      <c r="AU2130" t="s">
        <v>3394</v>
      </c>
      <c r="AV2130" t="s">
        <v>3394</v>
      </c>
      <c r="AW2130" t="s">
        <v>3394</v>
      </c>
      <c r="AX2130" t="s">
        <v>3394</v>
      </c>
      <c r="AZ2130" t="s">
        <v>3394</v>
      </c>
    </row>
    <row r="2131" spans="1:52" x14ac:dyDescent="0.3">
      <c r="A2131" s="1" t="s">
        <v>1978</v>
      </c>
      <c r="B2131" t="s">
        <v>10178</v>
      </c>
      <c r="C2131" t="s">
        <v>616</v>
      </c>
      <c r="D2131" t="s">
        <v>4191</v>
      </c>
      <c r="E2131" t="s">
        <v>1979</v>
      </c>
      <c r="F2131" t="s">
        <v>3393</v>
      </c>
      <c r="G2131" t="s">
        <v>3394</v>
      </c>
      <c r="H2131" t="s">
        <v>3393</v>
      </c>
      <c r="I2131" t="s">
        <v>11737</v>
      </c>
      <c r="J2131" t="s">
        <v>3395</v>
      </c>
      <c r="K2131" t="s">
        <v>3394</v>
      </c>
      <c r="L2131" t="s">
        <v>4448</v>
      </c>
      <c r="M2131" t="s">
        <v>66</v>
      </c>
      <c r="N2131" t="s">
        <v>66</v>
      </c>
      <c r="O2131" t="s">
        <v>9836</v>
      </c>
      <c r="P2131" t="s">
        <v>9862</v>
      </c>
      <c r="Q2131">
        <v>22.68</v>
      </c>
      <c r="R2131" t="s">
        <v>3397</v>
      </c>
      <c r="S2131" t="s">
        <v>8460</v>
      </c>
      <c r="T2131" t="s">
        <v>7822</v>
      </c>
      <c r="U2131" t="s">
        <v>8461</v>
      </c>
      <c r="V2131" t="s">
        <v>8462</v>
      </c>
      <c r="W2131" t="s">
        <v>8463</v>
      </c>
      <c r="X2131" t="s">
        <v>8464</v>
      </c>
      <c r="Y2131" t="s">
        <v>8465</v>
      </c>
      <c r="Z2131" t="s">
        <v>8466</v>
      </c>
      <c r="AA2131" t="s">
        <v>8467</v>
      </c>
      <c r="AB2131" t="s">
        <v>6214</v>
      </c>
      <c r="AC2131" t="s">
        <v>4345</v>
      </c>
      <c r="AE2131" t="s">
        <v>3394</v>
      </c>
      <c r="AJ2131" t="s">
        <v>4484</v>
      </c>
      <c r="AK2131" t="s">
        <v>3394</v>
      </c>
      <c r="AL2131" t="s">
        <v>3394</v>
      </c>
      <c r="AM2131" t="s">
        <v>3394</v>
      </c>
      <c r="AN2131" t="s">
        <v>3394</v>
      </c>
      <c r="AO2131" t="s">
        <v>3394</v>
      </c>
      <c r="AP2131" t="s">
        <v>3394</v>
      </c>
      <c r="AQ2131" t="s">
        <v>3394</v>
      </c>
      <c r="AR2131" t="s">
        <v>3394</v>
      </c>
      <c r="AS2131" t="s">
        <v>3394</v>
      </c>
      <c r="AT2131" t="s">
        <v>3394</v>
      </c>
      <c r="AU2131" t="s">
        <v>3394</v>
      </c>
      <c r="AV2131" t="s">
        <v>3394</v>
      </c>
      <c r="AW2131" t="s">
        <v>3394</v>
      </c>
      <c r="AX2131" t="s">
        <v>3394</v>
      </c>
      <c r="AZ2131" t="s">
        <v>3394</v>
      </c>
    </row>
    <row r="2132" spans="1:52" x14ac:dyDescent="0.3">
      <c r="A2132" s="1" t="s">
        <v>8468</v>
      </c>
      <c r="B2132" t="s">
        <v>8469</v>
      </c>
      <c r="C2132" t="s">
        <v>538</v>
      </c>
      <c r="D2132" t="s">
        <v>67</v>
      </c>
      <c r="F2132" t="s">
        <v>3394</v>
      </c>
      <c r="G2132" t="s">
        <v>3394</v>
      </c>
      <c r="H2132" t="s">
        <v>3393</v>
      </c>
      <c r="I2132" t="s">
        <v>11738</v>
      </c>
      <c r="J2132" t="s">
        <v>3395</v>
      </c>
      <c r="K2132" t="s">
        <v>3394</v>
      </c>
      <c r="L2132" t="s">
        <v>3396</v>
      </c>
      <c r="M2132" t="s">
        <v>67</v>
      </c>
      <c r="N2132" t="s">
        <v>67</v>
      </c>
      <c r="O2132" t="s">
        <v>9836</v>
      </c>
      <c r="P2132" t="s">
        <v>9862</v>
      </c>
      <c r="Q2132">
        <v>1</v>
      </c>
      <c r="R2132" t="s">
        <v>3397</v>
      </c>
      <c r="S2132" t="s">
        <v>8470</v>
      </c>
      <c r="T2132" t="s">
        <v>7822</v>
      </c>
      <c r="U2132" t="s">
        <v>7823</v>
      </c>
      <c r="V2132" t="s">
        <v>6004</v>
      </c>
      <c r="W2132" t="s">
        <v>7798</v>
      </c>
      <c r="X2132" t="s">
        <v>6728</v>
      </c>
      <c r="Y2132" t="s">
        <v>6032</v>
      </c>
      <c r="Z2132" t="s">
        <v>7808</v>
      </c>
      <c r="AA2132" t="s">
        <v>7824</v>
      </c>
      <c r="AB2132" t="s">
        <v>6035</v>
      </c>
      <c r="AC2132" t="s">
        <v>4345</v>
      </c>
      <c r="AE2132" t="s">
        <v>3394</v>
      </c>
      <c r="AJ2132" t="s">
        <v>4484</v>
      </c>
      <c r="AK2132" t="s">
        <v>3394</v>
      </c>
      <c r="AL2132" t="s">
        <v>3394</v>
      </c>
      <c r="AM2132" t="s">
        <v>3394</v>
      </c>
      <c r="AN2132" t="s">
        <v>3394</v>
      </c>
      <c r="AO2132" t="s">
        <v>3394</v>
      </c>
      <c r="AP2132" t="s">
        <v>3394</v>
      </c>
      <c r="AQ2132" t="s">
        <v>3394</v>
      </c>
      <c r="AR2132" t="s">
        <v>4195</v>
      </c>
      <c r="AS2132" t="s">
        <v>3394</v>
      </c>
      <c r="AT2132" t="s">
        <v>3394</v>
      </c>
      <c r="AU2132" t="s">
        <v>3394</v>
      </c>
      <c r="AV2132" t="s">
        <v>3394</v>
      </c>
      <c r="AW2132" t="s">
        <v>3394</v>
      </c>
      <c r="AX2132" t="s">
        <v>3394</v>
      </c>
      <c r="AZ2132" t="s">
        <v>3394</v>
      </c>
    </row>
    <row r="2133" spans="1:52" x14ac:dyDescent="0.3">
      <c r="A2133" s="1" t="s">
        <v>1994</v>
      </c>
      <c r="B2133" t="s">
        <v>1995</v>
      </c>
      <c r="C2133" t="s">
        <v>1020</v>
      </c>
      <c r="D2133" t="s">
        <v>8471</v>
      </c>
      <c r="E2133" t="s">
        <v>1996</v>
      </c>
      <c r="F2133" t="s">
        <v>3393</v>
      </c>
      <c r="G2133" t="s">
        <v>3393</v>
      </c>
      <c r="H2133" t="s">
        <v>3393</v>
      </c>
      <c r="I2133" t="s">
        <v>10889</v>
      </c>
      <c r="J2133" t="s">
        <v>3395</v>
      </c>
      <c r="K2133" t="s">
        <v>4342</v>
      </c>
      <c r="L2133" t="s">
        <v>3396</v>
      </c>
      <c r="M2133" t="s">
        <v>11362</v>
      </c>
      <c r="N2133" t="s">
        <v>11739</v>
      </c>
      <c r="O2133" t="s">
        <v>9836</v>
      </c>
      <c r="P2133" t="s">
        <v>9821</v>
      </c>
      <c r="Q2133">
        <v>10</v>
      </c>
      <c r="R2133" t="s">
        <v>6868</v>
      </c>
      <c r="S2133" t="s">
        <v>8472</v>
      </c>
      <c r="T2133" t="s">
        <v>8473</v>
      </c>
      <c r="U2133" t="s">
        <v>8474</v>
      </c>
      <c r="V2133" t="s">
        <v>8475</v>
      </c>
      <c r="W2133" t="s">
        <v>6332</v>
      </c>
      <c r="X2133" t="s">
        <v>7643</v>
      </c>
      <c r="Y2133" t="s">
        <v>6190</v>
      </c>
      <c r="Z2133" t="s">
        <v>6750</v>
      </c>
      <c r="AA2133" t="s">
        <v>6450</v>
      </c>
      <c r="AB2133" t="s">
        <v>8476</v>
      </c>
      <c r="AC2133" t="s">
        <v>4345</v>
      </c>
      <c r="AE2133" t="s">
        <v>3394</v>
      </c>
      <c r="AJ2133" t="s">
        <v>5903</v>
      </c>
      <c r="AK2133" t="s">
        <v>3394</v>
      </c>
      <c r="AL2133" t="s">
        <v>3394</v>
      </c>
      <c r="AM2133" t="s">
        <v>3394</v>
      </c>
      <c r="AN2133" t="s">
        <v>3394</v>
      </c>
      <c r="AO2133" t="s">
        <v>3394</v>
      </c>
      <c r="AP2133" t="s">
        <v>3394</v>
      </c>
      <c r="AQ2133" t="s">
        <v>4195</v>
      </c>
      <c r="AR2133" t="s">
        <v>3394</v>
      </c>
      <c r="AS2133" t="s">
        <v>3394</v>
      </c>
      <c r="AT2133" t="s">
        <v>3394</v>
      </c>
      <c r="AU2133" t="s">
        <v>3394</v>
      </c>
      <c r="AV2133" t="s">
        <v>3394</v>
      </c>
      <c r="AW2133" t="s">
        <v>3394</v>
      </c>
      <c r="AX2133" t="s">
        <v>3394</v>
      </c>
      <c r="AZ2133" t="s">
        <v>3394</v>
      </c>
    </row>
    <row r="2134" spans="1:52" x14ac:dyDescent="0.3">
      <c r="A2134" s="1" t="s">
        <v>8477</v>
      </c>
      <c r="B2134" t="s">
        <v>8478</v>
      </c>
      <c r="C2134" t="s">
        <v>538</v>
      </c>
      <c r="D2134" t="s">
        <v>67</v>
      </c>
      <c r="F2134" t="s">
        <v>3393</v>
      </c>
      <c r="G2134" t="s">
        <v>3393</v>
      </c>
      <c r="H2134" t="s">
        <v>3393</v>
      </c>
      <c r="I2134" t="s">
        <v>8479</v>
      </c>
      <c r="J2134" t="s">
        <v>3395</v>
      </c>
      <c r="K2134" t="s">
        <v>3394</v>
      </c>
      <c r="L2134" t="s">
        <v>3396</v>
      </c>
      <c r="M2134" t="s">
        <v>9820</v>
      </c>
      <c r="N2134" t="s">
        <v>9820</v>
      </c>
      <c r="O2134" t="s">
        <v>9820</v>
      </c>
      <c r="P2134" t="s">
        <v>9821</v>
      </c>
      <c r="Q2134">
        <v>1</v>
      </c>
      <c r="R2134" t="s">
        <v>3397</v>
      </c>
      <c r="S2134" t="s">
        <v>8480</v>
      </c>
      <c r="T2134" t="s">
        <v>8481</v>
      </c>
      <c r="U2134" t="s">
        <v>7833</v>
      </c>
      <c r="V2134" t="s">
        <v>7834</v>
      </c>
      <c r="W2134" t="s">
        <v>6569</v>
      </c>
      <c r="X2134" t="s">
        <v>7835</v>
      </c>
      <c r="Y2134" t="s">
        <v>7814</v>
      </c>
      <c r="Z2134" t="s">
        <v>7653</v>
      </c>
      <c r="AA2134" t="s">
        <v>7836</v>
      </c>
      <c r="AB2134" t="s">
        <v>7837</v>
      </c>
      <c r="AC2134" t="s">
        <v>4345</v>
      </c>
      <c r="AE2134" t="s">
        <v>3394</v>
      </c>
      <c r="AJ2134" t="s">
        <v>4484</v>
      </c>
      <c r="AK2134" t="s">
        <v>3394</v>
      </c>
      <c r="AL2134" t="s">
        <v>3394</v>
      </c>
      <c r="AM2134" t="s">
        <v>3394</v>
      </c>
      <c r="AN2134" t="s">
        <v>3394</v>
      </c>
      <c r="AO2134" t="s">
        <v>4195</v>
      </c>
      <c r="AP2134" t="s">
        <v>4195</v>
      </c>
      <c r="AQ2134" t="s">
        <v>4195</v>
      </c>
      <c r="AR2134" t="s">
        <v>4195</v>
      </c>
      <c r="AS2134" t="s">
        <v>3394</v>
      </c>
      <c r="AT2134" t="s">
        <v>3394</v>
      </c>
      <c r="AU2134" t="s">
        <v>4195</v>
      </c>
      <c r="AV2134" t="s">
        <v>3394</v>
      </c>
      <c r="AW2134" t="s">
        <v>3394</v>
      </c>
      <c r="AX2134" t="s">
        <v>3394</v>
      </c>
      <c r="AZ2134" t="s">
        <v>3394</v>
      </c>
    </row>
    <row r="2135" spans="1:52" x14ac:dyDescent="0.3">
      <c r="A2135" s="1" t="s">
        <v>8482</v>
      </c>
      <c r="B2135" t="s">
        <v>8483</v>
      </c>
      <c r="C2135" t="s">
        <v>538</v>
      </c>
      <c r="D2135" t="s">
        <v>67</v>
      </c>
      <c r="F2135" t="s">
        <v>3393</v>
      </c>
      <c r="G2135" t="s">
        <v>3393</v>
      </c>
      <c r="H2135" t="s">
        <v>3393</v>
      </c>
      <c r="I2135" t="s">
        <v>8484</v>
      </c>
      <c r="J2135" t="s">
        <v>3395</v>
      </c>
      <c r="K2135" t="s">
        <v>3394</v>
      </c>
      <c r="L2135" t="s">
        <v>3396</v>
      </c>
      <c r="M2135" t="s">
        <v>9820</v>
      </c>
      <c r="N2135" t="s">
        <v>9820</v>
      </c>
      <c r="O2135" t="s">
        <v>9820</v>
      </c>
      <c r="P2135" t="s">
        <v>9821</v>
      </c>
      <c r="Q2135">
        <v>1</v>
      </c>
      <c r="R2135" t="s">
        <v>3397</v>
      </c>
      <c r="S2135" t="s">
        <v>8485</v>
      </c>
      <c r="T2135" t="s">
        <v>8486</v>
      </c>
      <c r="U2135" t="s">
        <v>6900</v>
      </c>
      <c r="V2135" t="s">
        <v>6901</v>
      </c>
      <c r="W2135" t="s">
        <v>8487</v>
      </c>
      <c r="X2135" t="s">
        <v>8488</v>
      </c>
      <c r="Y2135" t="s">
        <v>8489</v>
      </c>
      <c r="Z2135" t="s">
        <v>8490</v>
      </c>
      <c r="AA2135" t="s">
        <v>8491</v>
      </c>
      <c r="AB2135" t="s">
        <v>7289</v>
      </c>
      <c r="AC2135" t="s">
        <v>4345</v>
      </c>
      <c r="AE2135" t="s">
        <v>3394</v>
      </c>
      <c r="AK2135" t="s">
        <v>3394</v>
      </c>
      <c r="AL2135" t="s">
        <v>3394</v>
      </c>
      <c r="AM2135" t="s">
        <v>3394</v>
      </c>
      <c r="AN2135" t="s">
        <v>3394</v>
      </c>
      <c r="AO2135" t="s">
        <v>3394</v>
      </c>
      <c r="AP2135" t="s">
        <v>3394</v>
      </c>
      <c r="AQ2135" t="s">
        <v>3394</v>
      </c>
      <c r="AR2135" t="s">
        <v>3394</v>
      </c>
      <c r="AS2135" t="s">
        <v>3394</v>
      </c>
      <c r="AT2135" t="s">
        <v>3394</v>
      </c>
      <c r="AU2135" t="s">
        <v>3394</v>
      </c>
      <c r="AV2135" t="s">
        <v>3394</v>
      </c>
      <c r="AW2135" t="s">
        <v>3394</v>
      </c>
      <c r="AX2135" t="s">
        <v>3394</v>
      </c>
      <c r="AZ2135" t="s">
        <v>3394</v>
      </c>
    </row>
    <row r="2136" spans="1:52" x14ac:dyDescent="0.3">
      <c r="A2136" s="1" t="s">
        <v>8492</v>
      </c>
      <c r="B2136" t="s">
        <v>8493</v>
      </c>
      <c r="C2136" t="s">
        <v>538</v>
      </c>
      <c r="D2136" t="s">
        <v>67</v>
      </c>
      <c r="F2136" t="s">
        <v>3393</v>
      </c>
      <c r="G2136" t="s">
        <v>3393</v>
      </c>
      <c r="H2136" t="s">
        <v>3393</v>
      </c>
      <c r="I2136" t="s">
        <v>8494</v>
      </c>
      <c r="J2136" t="s">
        <v>3395</v>
      </c>
      <c r="K2136" t="s">
        <v>3394</v>
      </c>
      <c r="L2136" t="s">
        <v>3396</v>
      </c>
      <c r="M2136" t="s">
        <v>9820</v>
      </c>
      <c r="N2136" t="s">
        <v>9820</v>
      </c>
      <c r="O2136" t="s">
        <v>9820</v>
      </c>
      <c r="P2136" t="s">
        <v>9821</v>
      </c>
      <c r="Q2136">
        <v>1</v>
      </c>
      <c r="R2136" t="s">
        <v>3397</v>
      </c>
      <c r="S2136" t="s">
        <v>8495</v>
      </c>
      <c r="T2136" t="s">
        <v>8496</v>
      </c>
      <c r="U2136" t="s">
        <v>8497</v>
      </c>
      <c r="V2136" t="s">
        <v>8498</v>
      </c>
      <c r="W2136" t="s">
        <v>5979</v>
      </c>
      <c r="X2136" t="s">
        <v>8488</v>
      </c>
      <c r="Y2136" t="s">
        <v>7278</v>
      </c>
      <c r="Z2136" t="s">
        <v>8499</v>
      </c>
      <c r="AA2136" t="s">
        <v>8491</v>
      </c>
      <c r="AB2136" t="s">
        <v>7289</v>
      </c>
      <c r="AC2136" t="s">
        <v>4345</v>
      </c>
      <c r="AE2136" t="s">
        <v>3394</v>
      </c>
      <c r="AK2136" t="s">
        <v>3394</v>
      </c>
      <c r="AL2136" t="s">
        <v>3394</v>
      </c>
      <c r="AM2136" t="s">
        <v>3394</v>
      </c>
      <c r="AN2136" t="s">
        <v>3394</v>
      </c>
      <c r="AO2136" t="s">
        <v>3394</v>
      </c>
      <c r="AP2136" t="s">
        <v>3394</v>
      </c>
      <c r="AQ2136" t="s">
        <v>3394</v>
      </c>
      <c r="AR2136" t="s">
        <v>3394</v>
      </c>
      <c r="AS2136" t="s">
        <v>3394</v>
      </c>
      <c r="AT2136" t="s">
        <v>3394</v>
      </c>
      <c r="AU2136" t="s">
        <v>3394</v>
      </c>
      <c r="AV2136" t="s">
        <v>3394</v>
      </c>
      <c r="AW2136" t="s">
        <v>3394</v>
      </c>
      <c r="AX2136" t="s">
        <v>3394</v>
      </c>
      <c r="AZ2136" t="s">
        <v>3394</v>
      </c>
    </row>
    <row r="2137" spans="1:52" x14ac:dyDescent="0.3">
      <c r="A2137" s="1" t="s">
        <v>8500</v>
      </c>
      <c r="B2137" t="s">
        <v>8501</v>
      </c>
      <c r="C2137" t="s">
        <v>538</v>
      </c>
      <c r="D2137" t="s">
        <v>67</v>
      </c>
      <c r="F2137" t="s">
        <v>3393</v>
      </c>
      <c r="G2137" t="s">
        <v>3393</v>
      </c>
      <c r="H2137" t="s">
        <v>3393</v>
      </c>
      <c r="I2137" t="s">
        <v>8502</v>
      </c>
      <c r="J2137" t="s">
        <v>3395</v>
      </c>
      <c r="K2137" t="s">
        <v>3394</v>
      </c>
      <c r="L2137" t="s">
        <v>3396</v>
      </c>
      <c r="M2137" t="s">
        <v>9820</v>
      </c>
      <c r="N2137" t="s">
        <v>9820</v>
      </c>
      <c r="O2137" t="s">
        <v>9820</v>
      </c>
      <c r="P2137" t="s">
        <v>9821</v>
      </c>
      <c r="Q2137">
        <v>1</v>
      </c>
      <c r="R2137" t="s">
        <v>3397</v>
      </c>
      <c r="S2137" t="s">
        <v>8503</v>
      </c>
      <c r="T2137" t="s">
        <v>8504</v>
      </c>
      <c r="U2137" t="s">
        <v>8505</v>
      </c>
      <c r="V2137" t="s">
        <v>8506</v>
      </c>
      <c r="W2137" t="s">
        <v>8507</v>
      </c>
      <c r="X2137" t="s">
        <v>8508</v>
      </c>
      <c r="Y2137" t="s">
        <v>8509</v>
      </c>
      <c r="Z2137" t="s">
        <v>8510</v>
      </c>
      <c r="AA2137" t="s">
        <v>8511</v>
      </c>
      <c r="AB2137" t="s">
        <v>8512</v>
      </c>
      <c r="AC2137" t="s">
        <v>4345</v>
      </c>
      <c r="AE2137" t="s">
        <v>3394</v>
      </c>
      <c r="AK2137" t="s">
        <v>3394</v>
      </c>
      <c r="AL2137" t="s">
        <v>3394</v>
      </c>
      <c r="AM2137" t="s">
        <v>3394</v>
      </c>
      <c r="AN2137" t="s">
        <v>3394</v>
      </c>
      <c r="AO2137" t="s">
        <v>3394</v>
      </c>
      <c r="AP2137" t="s">
        <v>3394</v>
      </c>
      <c r="AQ2137" t="s">
        <v>3394</v>
      </c>
      <c r="AR2137" t="s">
        <v>3394</v>
      </c>
      <c r="AS2137" t="s">
        <v>3394</v>
      </c>
      <c r="AT2137" t="s">
        <v>3394</v>
      </c>
      <c r="AU2137" t="s">
        <v>3394</v>
      </c>
      <c r="AV2137" t="s">
        <v>3394</v>
      </c>
      <c r="AW2137" t="s">
        <v>3394</v>
      </c>
      <c r="AX2137" t="s">
        <v>3394</v>
      </c>
      <c r="AZ2137" t="s">
        <v>3394</v>
      </c>
    </row>
    <row r="2138" spans="1:52" x14ac:dyDescent="0.3">
      <c r="A2138" s="1" t="s">
        <v>2020</v>
      </c>
      <c r="B2138" t="s">
        <v>2021</v>
      </c>
      <c r="C2138" t="s">
        <v>538</v>
      </c>
      <c r="D2138" t="s">
        <v>67</v>
      </c>
      <c r="E2138" t="s">
        <v>2022</v>
      </c>
      <c r="F2138" t="s">
        <v>3393</v>
      </c>
      <c r="G2138" t="s">
        <v>3393</v>
      </c>
      <c r="H2138" t="s">
        <v>3393</v>
      </c>
      <c r="I2138" t="s">
        <v>11740</v>
      </c>
      <c r="J2138" t="s">
        <v>3395</v>
      </c>
      <c r="K2138" t="s">
        <v>3394</v>
      </c>
      <c r="L2138" t="s">
        <v>3396</v>
      </c>
      <c r="M2138" t="s">
        <v>67</v>
      </c>
      <c r="N2138" t="s">
        <v>67</v>
      </c>
      <c r="O2138" t="s">
        <v>9836</v>
      </c>
      <c r="P2138" t="s">
        <v>9837</v>
      </c>
      <c r="Q2138">
        <v>1</v>
      </c>
      <c r="R2138" t="s">
        <v>3397</v>
      </c>
      <c r="S2138" t="s">
        <v>8515</v>
      </c>
      <c r="T2138" t="s">
        <v>7806</v>
      </c>
      <c r="U2138" t="s">
        <v>7807</v>
      </c>
      <c r="V2138" t="s">
        <v>5978</v>
      </c>
      <c r="W2138" t="s">
        <v>7808</v>
      </c>
      <c r="X2138" t="s">
        <v>6026</v>
      </c>
      <c r="Y2138" t="s">
        <v>6049</v>
      </c>
      <c r="Z2138" t="s">
        <v>7797</v>
      </c>
      <c r="AA2138" t="s">
        <v>7804</v>
      </c>
      <c r="AB2138" t="s">
        <v>6570</v>
      </c>
      <c r="AC2138" t="s">
        <v>4345</v>
      </c>
      <c r="AE2138" t="s">
        <v>3394</v>
      </c>
      <c r="AJ2138" t="s">
        <v>4484</v>
      </c>
      <c r="AK2138" t="s">
        <v>3394</v>
      </c>
      <c r="AL2138" t="s">
        <v>3394</v>
      </c>
      <c r="AM2138" t="s">
        <v>3394</v>
      </c>
      <c r="AN2138" t="s">
        <v>3394</v>
      </c>
      <c r="AO2138" t="s">
        <v>3394</v>
      </c>
      <c r="AP2138" t="s">
        <v>3394</v>
      </c>
      <c r="AQ2138" t="s">
        <v>3394</v>
      </c>
      <c r="AR2138" t="s">
        <v>4195</v>
      </c>
      <c r="AS2138" t="s">
        <v>3394</v>
      </c>
      <c r="AT2138" t="s">
        <v>3394</v>
      </c>
      <c r="AU2138" t="s">
        <v>3394</v>
      </c>
      <c r="AV2138" t="s">
        <v>3394</v>
      </c>
      <c r="AW2138" t="s">
        <v>3394</v>
      </c>
      <c r="AX2138" t="s">
        <v>3394</v>
      </c>
      <c r="AZ2138" t="s">
        <v>3394</v>
      </c>
    </row>
    <row r="2139" spans="1:52" x14ac:dyDescent="0.3">
      <c r="A2139" s="1" t="s">
        <v>2023</v>
      </c>
      <c r="B2139" t="s">
        <v>2024</v>
      </c>
      <c r="C2139" t="s">
        <v>538</v>
      </c>
      <c r="D2139" t="s">
        <v>67</v>
      </c>
      <c r="E2139" t="s">
        <v>2025</v>
      </c>
      <c r="F2139" t="s">
        <v>3393</v>
      </c>
      <c r="G2139" t="s">
        <v>3393</v>
      </c>
      <c r="H2139" t="s">
        <v>3393</v>
      </c>
      <c r="I2139" t="s">
        <v>12131</v>
      </c>
      <c r="J2139" t="s">
        <v>3395</v>
      </c>
      <c r="K2139" t="s">
        <v>3394</v>
      </c>
      <c r="L2139" t="s">
        <v>3396</v>
      </c>
      <c r="M2139" t="s">
        <v>67</v>
      </c>
      <c r="N2139" t="s">
        <v>67</v>
      </c>
      <c r="O2139" t="s">
        <v>9836</v>
      </c>
      <c r="P2139" t="s">
        <v>9862</v>
      </c>
      <c r="Q2139">
        <v>1</v>
      </c>
      <c r="R2139" t="s">
        <v>3397</v>
      </c>
      <c r="S2139" t="s">
        <v>8516</v>
      </c>
      <c r="T2139" t="s">
        <v>7810</v>
      </c>
      <c r="U2139" t="s">
        <v>7811</v>
      </c>
      <c r="V2139" t="s">
        <v>6267</v>
      </c>
      <c r="W2139" t="s">
        <v>7812</v>
      </c>
      <c r="X2139" t="s">
        <v>7813</v>
      </c>
      <c r="Y2139" t="s">
        <v>7814</v>
      </c>
      <c r="Z2139" t="s">
        <v>6569</v>
      </c>
      <c r="AA2139" t="s">
        <v>7815</v>
      </c>
      <c r="AB2139" t="s">
        <v>6035</v>
      </c>
      <c r="AC2139" t="s">
        <v>4345</v>
      </c>
      <c r="AE2139" t="s">
        <v>3394</v>
      </c>
      <c r="AJ2139" t="s">
        <v>4484</v>
      </c>
      <c r="AK2139" t="s">
        <v>3394</v>
      </c>
      <c r="AL2139" t="s">
        <v>3394</v>
      </c>
      <c r="AM2139" t="s">
        <v>3394</v>
      </c>
      <c r="AN2139" t="s">
        <v>3394</v>
      </c>
      <c r="AO2139" t="s">
        <v>4195</v>
      </c>
      <c r="AP2139" t="s">
        <v>3394</v>
      </c>
      <c r="AQ2139" t="s">
        <v>3394</v>
      </c>
      <c r="AR2139" t="s">
        <v>3394</v>
      </c>
      <c r="AS2139" t="s">
        <v>3394</v>
      </c>
      <c r="AT2139" t="s">
        <v>3394</v>
      </c>
      <c r="AU2139" t="s">
        <v>3394</v>
      </c>
      <c r="AV2139" t="s">
        <v>3394</v>
      </c>
      <c r="AW2139" t="s">
        <v>3394</v>
      </c>
      <c r="AX2139" t="s">
        <v>3394</v>
      </c>
      <c r="AZ2139" t="s">
        <v>3394</v>
      </c>
    </row>
    <row r="2140" spans="1:52" x14ac:dyDescent="0.3">
      <c r="A2140" s="1" t="s">
        <v>2026</v>
      </c>
      <c r="B2140" t="s">
        <v>2027</v>
      </c>
      <c r="C2140" t="s">
        <v>8513</v>
      </c>
      <c r="D2140" t="s">
        <v>8514</v>
      </c>
      <c r="E2140" t="s">
        <v>2028</v>
      </c>
      <c r="F2140" t="s">
        <v>3393</v>
      </c>
      <c r="G2140" t="s">
        <v>3393</v>
      </c>
      <c r="H2140" t="s">
        <v>3393</v>
      </c>
      <c r="I2140" t="s">
        <v>11741</v>
      </c>
      <c r="J2140" t="s">
        <v>3395</v>
      </c>
      <c r="K2140" t="s">
        <v>3394</v>
      </c>
      <c r="L2140" t="s">
        <v>3396</v>
      </c>
      <c r="M2140" t="s">
        <v>67</v>
      </c>
      <c r="N2140" t="s">
        <v>67</v>
      </c>
      <c r="O2140" t="s">
        <v>9836</v>
      </c>
      <c r="P2140" t="s">
        <v>9862</v>
      </c>
      <c r="Q2140">
        <v>1</v>
      </c>
      <c r="R2140" t="s">
        <v>3397</v>
      </c>
      <c r="S2140" t="s">
        <v>8517</v>
      </c>
      <c r="T2140" t="s">
        <v>8518</v>
      </c>
      <c r="U2140" t="s">
        <v>7817</v>
      </c>
      <c r="V2140" t="s">
        <v>7794</v>
      </c>
      <c r="W2140" t="s">
        <v>6567</v>
      </c>
      <c r="X2140" t="s">
        <v>6026</v>
      </c>
      <c r="Y2140" t="s">
        <v>7818</v>
      </c>
      <c r="Z2140" t="s">
        <v>7819</v>
      </c>
      <c r="AA2140" t="s">
        <v>7804</v>
      </c>
      <c r="AB2140" t="s">
        <v>6570</v>
      </c>
      <c r="AC2140" t="s">
        <v>4345</v>
      </c>
      <c r="AE2140" t="s">
        <v>3394</v>
      </c>
      <c r="AJ2140" t="s">
        <v>4484</v>
      </c>
      <c r="AK2140" t="s">
        <v>3394</v>
      </c>
      <c r="AL2140" t="s">
        <v>3394</v>
      </c>
      <c r="AM2140" t="s">
        <v>3394</v>
      </c>
      <c r="AN2140" t="s">
        <v>3394</v>
      </c>
      <c r="AO2140" t="s">
        <v>3394</v>
      </c>
      <c r="AP2140" t="s">
        <v>3394</v>
      </c>
      <c r="AQ2140" t="s">
        <v>3394</v>
      </c>
      <c r="AR2140" t="s">
        <v>4195</v>
      </c>
      <c r="AS2140" t="s">
        <v>3394</v>
      </c>
      <c r="AT2140" t="s">
        <v>3394</v>
      </c>
      <c r="AU2140" t="s">
        <v>3394</v>
      </c>
      <c r="AV2140" t="s">
        <v>3394</v>
      </c>
      <c r="AW2140" t="s">
        <v>3394</v>
      </c>
      <c r="AX2140" t="s">
        <v>3394</v>
      </c>
      <c r="AZ2140" t="s">
        <v>3394</v>
      </c>
    </row>
    <row r="2141" spans="1:52" x14ac:dyDescent="0.3">
      <c r="A2141" s="1" t="s">
        <v>2029</v>
      </c>
      <c r="B2141" t="s">
        <v>2030</v>
      </c>
      <c r="C2141" t="s">
        <v>8513</v>
      </c>
      <c r="D2141" t="s">
        <v>8514</v>
      </c>
      <c r="E2141" t="s">
        <v>2031</v>
      </c>
      <c r="F2141" t="s">
        <v>3393</v>
      </c>
      <c r="G2141" t="s">
        <v>3393</v>
      </c>
      <c r="H2141" t="s">
        <v>3393</v>
      </c>
      <c r="I2141" t="s">
        <v>8519</v>
      </c>
      <c r="J2141" t="s">
        <v>3395</v>
      </c>
      <c r="K2141" t="s">
        <v>3394</v>
      </c>
      <c r="L2141" t="s">
        <v>3396</v>
      </c>
      <c r="M2141" t="s">
        <v>9820</v>
      </c>
      <c r="N2141" t="s">
        <v>9820</v>
      </c>
      <c r="O2141" t="s">
        <v>9820</v>
      </c>
      <c r="P2141" t="s">
        <v>9821</v>
      </c>
      <c r="Q2141">
        <v>1</v>
      </c>
      <c r="R2141" t="s">
        <v>3397</v>
      </c>
      <c r="S2141" t="s">
        <v>8520</v>
      </c>
      <c r="T2141" t="s">
        <v>8521</v>
      </c>
      <c r="U2141" t="s">
        <v>7823</v>
      </c>
      <c r="V2141" t="s">
        <v>6004</v>
      </c>
      <c r="W2141" t="s">
        <v>7798</v>
      </c>
      <c r="X2141" t="s">
        <v>6728</v>
      </c>
      <c r="Y2141" t="s">
        <v>6032</v>
      </c>
      <c r="Z2141" t="s">
        <v>7808</v>
      </c>
      <c r="AA2141" t="s">
        <v>7824</v>
      </c>
      <c r="AB2141" t="s">
        <v>6570</v>
      </c>
      <c r="AC2141" t="s">
        <v>4345</v>
      </c>
      <c r="AE2141" t="s">
        <v>3394</v>
      </c>
      <c r="AJ2141" t="s">
        <v>4484</v>
      </c>
      <c r="AK2141" t="s">
        <v>3394</v>
      </c>
      <c r="AL2141" t="s">
        <v>3394</v>
      </c>
      <c r="AM2141" t="s">
        <v>3394</v>
      </c>
      <c r="AN2141" t="s">
        <v>3394</v>
      </c>
      <c r="AO2141" t="s">
        <v>3394</v>
      </c>
      <c r="AP2141" t="s">
        <v>3394</v>
      </c>
      <c r="AQ2141" t="s">
        <v>3394</v>
      </c>
      <c r="AR2141" t="s">
        <v>4195</v>
      </c>
      <c r="AS2141" t="s">
        <v>3394</v>
      </c>
      <c r="AT2141" t="s">
        <v>3394</v>
      </c>
      <c r="AU2141" t="s">
        <v>3394</v>
      </c>
      <c r="AV2141" t="s">
        <v>3394</v>
      </c>
      <c r="AW2141" t="s">
        <v>3394</v>
      </c>
      <c r="AX2141" t="s">
        <v>3394</v>
      </c>
      <c r="AZ2141" t="s">
        <v>3394</v>
      </c>
    </row>
    <row r="2142" spans="1:52" x14ac:dyDescent="0.3">
      <c r="A2142" s="1" t="s">
        <v>2032</v>
      </c>
      <c r="B2142" t="s">
        <v>2033</v>
      </c>
      <c r="C2142" t="s">
        <v>8513</v>
      </c>
      <c r="D2142" t="s">
        <v>8514</v>
      </c>
      <c r="E2142" t="s">
        <v>2034</v>
      </c>
      <c r="F2142" t="s">
        <v>3393</v>
      </c>
      <c r="G2142" t="s">
        <v>3393</v>
      </c>
      <c r="H2142" t="s">
        <v>3393</v>
      </c>
      <c r="I2142" t="s">
        <v>8522</v>
      </c>
      <c r="J2142" t="s">
        <v>3395</v>
      </c>
      <c r="K2142" t="s">
        <v>3394</v>
      </c>
      <c r="L2142" t="s">
        <v>3396</v>
      </c>
      <c r="M2142" t="s">
        <v>9820</v>
      </c>
      <c r="N2142" t="s">
        <v>9820</v>
      </c>
      <c r="O2142" t="s">
        <v>9820</v>
      </c>
      <c r="P2142" t="s">
        <v>9821</v>
      </c>
      <c r="Q2142">
        <v>1</v>
      </c>
      <c r="R2142" t="s">
        <v>3397</v>
      </c>
      <c r="S2142" t="s">
        <v>8523</v>
      </c>
      <c r="T2142" t="s">
        <v>7827</v>
      </c>
      <c r="U2142" t="s">
        <v>7828</v>
      </c>
      <c r="V2142" t="s">
        <v>7829</v>
      </c>
      <c r="W2142" t="s">
        <v>6050</v>
      </c>
      <c r="X2142" t="s">
        <v>7813</v>
      </c>
      <c r="Y2142" t="s">
        <v>6032</v>
      </c>
      <c r="Z2142" t="s">
        <v>7830</v>
      </c>
      <c r="AA2142" t="s">
        <v>6053</v>
      </c>
      <c r="AB2142" t="s">
        <v>6570</v>
      </c>
      <c r="AC2142" t="s">
        <v>4345</v>
      </c>
      <c r="AE2142" t="s">
        <v>3394</v>
      </c>
      <c r="AJ2142" t="s">
        <v>4484</v>
      </c>
      <c r="AK2142" t="s">
        <v>3394</v>
      </c>
      <c r="AL2142" t="s">
        <v>3394</v>
      </c>
      <c r="AM2142" t="s">
        <v>3394</v>
      </c>
      <c r="AN2142" t="s">
        <v>3394</v>
      </c>
      <c r="AO2142" t="s">
        <v>3394</v>
      </c>
      <c r="AP2142" t="s">
        <v>3394</v>
      </c>
      <c r="AQ2142" t="s">
        <v>3394</v>
      </c>
      <c r="AR2142" t="s">
        <v>4195</v>
      </c>
      <c r="AS2142" t="s">
        <v>3394</v>
      </c>
      <c r="AT2142" t="s">
        <v>3394</v>
      </c>
      <c r="AU2142" t="s">
        <v>3394</v>
      </c>
      <c r="AV2142" t="s">
        <v>3394</v>
      </c>
      <c r="AW2142" t="s">
        <v>3394</v>
      </c>
      <c r="AX2142" t="s">
        <v>3394</v>
      </c>
      <c r="AZ2142" t="s">
        <v>3394</v>
      </c>
    </row>
    <row r="2143" spans="1:52" x14ac:dyDescent="0.3">
      <c r="A2143" s="1" t="s">
        <v>2035</v>
      </c>
      <c r="B2143" t="s">
        <v>2036</v>
      </c>
      <c r="C2143" t="s">
        <v>763</v>
      </c>
      <c r="D2143" t="s">
        <v>71</v>
      </c>
      <c r="E2143" t="s">
        <v>2038</v>
      </c>
      <c r="F2143" t="s">
        <v>3393</v>
      </c>
      <c r="G2143" t="s">
        <v>3393</v>
      </c>
      <c r="H2143" t="s">
        <v>3393</v>
      </c>
      <c r="I2143" t="s">
        <v>9742</v>
      </c>
      <c r="J2143" t="s">
        <v>3395</v>
      </c>
      <c r="K2143" t="s">
        <v>4195</v>
      </c>
      <c r="L2143" t="s">
        <v>3396</v>
      </c>
      <c r="M2143" t="s">
        <v>64</v>
      </c>
      <c r="N2143" t="s">
        <v>71</v>
      </c>
      <c r="O2143" t="s">
        <v>9820</v>
      </c>
      <c r="P2143" t="s">
        <v>9821</v>
      </c>
      <c r="Q2143">
        <v>12</v>
      </c>
      <c r="R2143" t="s">
        <v>5629</v>
      </c>
      <c r="S2143" t="s">
        <v>8524</v>
      </c>
      <c r="T2143" t="s">
        <v>8525</v>
      </c>
      <c r="U2143" t="s">
        <v>8526</v>
      </c>
      <c r="V2143" t="s">
        <v>8527</v>
      </c>
      <c r="W2143" t="s">
        <v>6008</v>
      </c>
      <c r="X2143" t="s">
        <v>8308</v>
      </c>
      <c r="Y2143" t="s">
        <v>8528</v>
      </c>
      <c r="Z2143" t="s">
        <v>8216</v>
      </c>
      <c r="AA2143" t="s">
        <v>8529</v>
      </c>
      <c r="AB2143" t="s">
        <v>8530</v>
      </c>
      <c r="AC2143" t="s">
        <v>4345</v>
      </c>
      <c r="AE2143" t="s">
        <v>3394</v>
      </c>
      <c r="AJ2143" t="s">
        <v>6696</v>
      </c>
      <c r="AK2143" t="s">
        <v>4195</v>
      </c>
      <c r="AL2143" t="s">
        <v>3394</v>
      </c>
      <c r="AM2143" t="s">
        <v>3394</v>
      </c>
      <c r="AN2143" t="s">
        <v>3394</v>
      </c>
      <c r="AO2143" t="s">
        <v>3394</v>
      </c>
      <c r="AP2143" t="s">
        <v>3394</v>
      </c>
      <c r="AQ2143" t="s">
        <v>3394</v>
      </c>
      <c r="AR2143" t="s">
        <v>4195</v>
      </c>
      <c r="AS2143" t="s">
        <v>3394</v>
      </c>
      <c r="AT2143" t="s">
        <v>3394</v>
      </c>
      <c r="AU2143" t="s">
        <v>3394</v>
      </c>
      <c r="AV2143" t="s">
        <v>3394</v>
      </c>
      <c r="AW2143" t="s">
        <v>3394</v>
      </c>
      <c r="AX2143" t="s">
        <v>3394</v>
      </c>
      <c r="AZ2143" t="s">
        <v>3394</v>
      </c>
    </row>
    <row r="2144" spans="1:52" x14ac:dyDescent="0.3">
      <c r="A2144" s="1" t="s">
        <v>2039</v>
      </c>
      <c r="B2144" t="s">
        <v>2040</v>
      </c>
      <c r="C2144" t="s">
        <v>763</v>
      </c>
      <c r="D2144" t="s">
        <v>71</v>
      </c>
      <c r="E2144" t="s">
        <v>2041</v>
      </c>
      <c r="F2144" t="s">
        <v>3393</v>
      </c>
      <c r="G2144" t="s">
        <v>3393</v>
      </c>
      <c r="H2144" t="s">
        <v>3393</v>
      </c>
      <c r="I2144" t="s">
        <v>8531</v>
      </c>
      <c r="J2144" t="s">
        <v>3395</v>
      </c>
      <c r="K2144" t="s">
        <v>4195</v>
      </c>
      <c r="L2144" t="s">
        <v>3396</v>
      </c>
      <c r="M2144" t="s">
        <v>64</v>
      </c>
      <c r="N2144" t="s">
        <v>71</v>
      </c>
      <c r="O2144" t="s">
        <v>9820</v>
      </c>
      <c r="P2144" t="s">
        <v>9821</v>
      </c>
      <c r="Q2144">
        <v>12</v>
      </c>
      <c r="R2144" t="s">
        <v>5629</v>
      </c>
      <c r="S2144" t="s">
        <v>8532</v>
      </c>
      <c r="T2144" t="s">
        <v>8533</v>
      </c>
      <c r="U2144" t="s">
        <v>8534</v>
      </c>
      <c r="V2144" t="s">
        <v>8535</v>
      </c>
      <c r="W2144" t="s">
        <v>6533</v>
      </c>
      <c r="X2144" t="s">
        <v>6622</v>
      </c>
      <c r="Y2144" t="s">
        <v>6720</v>
      </c>
      <c r="Z2144" t="s">
        <v>6360</v>
      </c>
      <c r="AA2144" t="s">
        <v>6009</v>
      </c>
      <c r="AB2144" t="s">
        <v>7643</v>
      </c>
      <c r="AC2144" t="s">
        <v>4345</v>
      </c>
      <c r="AE2144" t="s">
        <v>3394</v>
      </c>
      <c r="AJ2144" t="s">
        <v>6696</v>
      </c>
      <c r="AK2144" t="s">
        <v>4195</v>
      </c>
      <c r="AL2144" t="s">
        <v>3394</v>
      </c>
      <c r="AM2144" t="s">
        <v>4195</v>
      </c>
      <c r="AN2144" t="s">
        <v>3394</v>
      </c>
      <c r="AO2144" t="s">
        <v>3394</v>
      </c>
      <c r="AP2144" t="s">
        <v>3394</v>
      </c>
      <c r="AQ2144" t="s">
        <v>4195</v>
      </c>
      <c r="AR2144" t="s">
        <v>3394</v>
      </c>
      <c r="AS2144" t="s">
        <v>3394</v>
      </c>
      <c r="AT2144" t="s">
        <v>3394</v>
      </c>
      <c r="AU2144" t="s">
        <v>3394</v>
      </c>
      <c r="AV2144" t="s">
        <v>3394</v>
      </c>
      <c r="AW2144" t="s">
        <v>3394</v>
      </c>
      <c r="AX2144" t="s">
        <v>3394</v>
      </c>
      <c r="AZ2144" t="s">
        <v>3394</v>
      </c>
    </row>
    <row r="2145" spans="1:52" x14ac:dyDescent="0.3">
      <c r="A2145" s="1" t="s">
        <v>2069</v>
      </c>
      <c r="B2145" t="s">
        <v>10179</v>
      </c>
      <c r="C2145" t="s">
        <v>616</v>
      </c>
      <c r="D2145" t="s">
        <v>4191</v>
      </c>
      <c r="E2145" t="s">
        <v>2070</v>
      </c>
      <c r="F2145" t="s">
        <v>3393</v>
      </c>
      <c r="G2145" t="s">
        <v>3394</v>
      </c>
      <c r="H2145" t="s">
        <v>3393</v>
      </c>
      <c r="I2145" t="s">
        <v>11742</v>
      </c>
      <c r="J2145" t="s">
        <v>3395</v>
      </c>
      <c r="K2145" t="s">
        <v>3394</v>
      </c>
      <c r="L2145" t="s">
        <v>3396</v>
      </c>
      <c r="M2145" t="s">
        <v>66</v>
      </c>
      <c r="N2145" t="s">
        <v>66</v>
      </c>
      <c r="O2145" t="s">
        <v>9836</v>
      </c>
      <c r="P2145" t="s">
        <v>9821</v>
      </c>
      <c r="Q2145">
        <v>25</v>
      </c>
      <c r="R2145" t="s">
        <v>3397</v>
      </c>
      <c r="S2145" t="s">
        <v>8536</v>
      </c>
      <c r="T2145" t="s">
        <v>8155</v>
      </c>
      <c r="U2145" t="s">
        <v>8537</v>
      </c>
      <c r="V2145" t="s">
        <v>8538</v>
      </c>
      <c r="W2145" t="s">
        <v>7193</v>
      </c>
      <c r="X2145" t="s">
        <v>6783</v>
      </c>
      <c r="Y2145" t="s">
        <v>8539</v>
      </c>
      <c r="Z2145" t="s">
        <v>7919</v>
      </c>
      <c r="AA2145" t="s">
        <v>8014</v>
      </c>
      <c r="AB2145" t="s">
        <v>6035</v>
      </c>
      <c r="AC2145" t="s">
        <v>4345</v>
      </c>
      <c r="AE2145" t="s">
        <v>3394</v>
      </c>
      <c r="AJ2145" t="s">
        <v>4484</v>
      </c>
      <c r="AK2145" t="s">
        <v>3394</v>
      </c>
      <c r="AL2145" t="s">
        <v>3394</v>
      </c>
      <c r="AM2145" t="s">
        <v>3394</v>
      </c>
      <c r="AN2145" t="s">
        <v>3394</v>
      </c>
      <c r="AO2145" t="s">
        <v>3394</v>
      </c>
      <c r="AP2145" t="s">
        <v>3394</v>
      </c>
      <c r="AQ2145" t="s">
        <v>3394</v>
      </c>
      <c r="AR2145" t="s">
        <v>4195</v>
      </c>
      <c r="AS2145" t="s">
        <v>3394</v>
      </c>
      <c r="AT2145" t="s">
        <v>3394</v>
      </c>
      <c r="AU2145" t="s">
        <v>3394</v>
      </c>
      <c r="AV2145" t="s">
        <v>3394</v>
      </c>
      <c r="AW2145" t="s">
        <v>3394</v>
      </c>
      <c r="AX2145" t="s">
        <v>3394</v>
      </c>
      <c r="AZ2145" t="s">
        <v>3394</v>
      </c>
    </row>
    <row r="2146" spans="1:52" x14ac:dyDescent="0.3">
      <c r="A2146" s="1" t="s">
        <v>2102</v>
      </c>
      <c r="B2146" t="s">
        <v>2103</v>
      </c>
      <c r="C2146" t="s">
        <v>763</v>
      </c>
      <c r="D2146" t="s">
        <v>71</v>
      </c>
      <c r="E2146" t="s">
        <v>2104</v>
      </c>
      <c r="F2146" t="s">
        <v>3393</v>
      </c>
      <c r="G2146" t="s">
        <v>3393</v>
      </c>
      <c r="H2146" t="s">
        <v>3393</v>
      </c>
      <c r="I2146" t="s">
        <v>5752</v>
      </c>
      <c r="J2146" t="s">
        <v>3395</v>
      </c>
      <c r="K2146" t="s">
        <v>3394</v>
      </c>
      <c r="L2146" t="s">
        <v>3396</v>
      </c>
      <c r="M2146" t="s">
        <v>64</v>
      </c>
      <c r="N2146" t="s">
        <v>71</v>
      </c>
      <c r="O2146" t="s">
        <v>9820</v>
      </c>
      <c r="P2146" t="s">
        <v>9821</v>
      </c>
      <c r="Q2146">
        <v>12</v>
      </c>
      <c r="R2146" t="s">
        <v>5629</v>
      </c>
      <c r="S2146" t="s">
        <v>8542</v>
      </c>
      <c r="T2146" t="s">
        <v>8543</v>
      </c>
      <c r="U2146" t="s">
        <v>8544</v>
      </c>
      <c r="V2146" t="s">
        <v>8545</v>
      </c>
      <c r="W2146" t="s">
        <v>6920</v>
      </c>
      <c r="X2146" t="s">
        <v>7247</v>
      </c>
      <c r="Y2146" t="s">
        <v>7014</v>
      </c>
      <c r="Z2146" t="s">
        <v>7093</v>
      </c>
      <c r="AA2146" t="s">
        <v>7400</v>
      </c>
      <c r="AB2146" t="s">
        <v>7093</v>
      </c>
      <c r="AC2146" t="s">
        <v>4345</v>
      </c>
      <c r="AE2146" t="s">
        <v>3394</v>
      </c>
      <c r="AJ2146" t="s">
        <v>6690</v>
      </c>
      <c r="AK2146" t="s">
        <v>3394</v>
      </c>
      <c r="AL2146" t="s">
        <v>3394</v>
      </c>
      <c r="AM2146" t="s">
        <v>4195</v>
      </c>
      <c r="AN2146" t="s">
        <v>3394</v>
      </c>
      <c r="AO2146" t="s">
        <v>3394</v>
      </c>
      <c r="AP2146" t="s">
        <v>3394</v>
      </c>
      <c r="AQ2146" t="s">
        <v>4195</v>
      </c>
      <c r="AR2146" t="s">
        <v>3394</v>
      </c>
      <c r="AS2146" t="s">
        <v>3394</v>
      </c>
      <c r="AT2146" t="s">
        <v>3394</v>
      </c>
      <c r="AU2146" t="s">
        <v>3394</v>
      </c>
      <c r="AV2146" t="s">
        <v>3394</v>
      </c>
      <c r="AW2146" t="s">
        <v>3394</v>
      </c>
      <c r="AX2146" t="s">
        <v>3394</v>
      </c>
      <c r="AZ2146" t="s">
        <v>3394</v>
      </c>
    </row>
    <row r="2147" spans="1:52" x14ac:dyDescent="0.3">
      <c r="A2147" s="1" t="s">
        <v>2212</v>
      </c>
      <c r="B2147" t="s">
        <v>2213</v>
      </c>
      <c r="C2147" t="s">
        <v>5051</v>
      </c>
      <c r="D2147" t="s">
        <v>5052</v>
      </c>
      <c r="E2147" t="s">
        <v>2214</v>
      </c>
      <c r="F2147" t="s">
        <v>3393</v>
      </c>
      <c r="G2147" t="s">
        <v>3393</v>
      </c>
      <c r="H2147" t="s">
        <v>3393</v>
      </c>
      <c r="I2147" t="s">
        <v>10890</v>
      </c>
      <c r="J2147" t="s">
        <v>3395</v>
      </c>
      <c r="K2147" t="s">
        <v>4195</v>
      </c>
      <c r="L2147" t="s">
        <v>3396</v>
      </c>
      <c r="M2147" t="s">
        <v>60</v>
      </c>
      <c r="N2147" t="s">
        <v>8546</v>
      </c>
      <c r="O2147" t="s">
        <v>9820</v>
      </c>
      <c r="P2147" t="s">
        <v>9837</v>
      </c>
      <c r="Q2147">
        <v>8</v>
      </c>
      <c r="R2147" t="s">
        <v>6797</v>
      </c>
      <c r="S2147" t="s">
        <v>10180</v>
      </c>
      <c r="T2147" t="s">
        <v>8547</v>
      </c>
      <c r="U2147" t="s">
        <v>8548</v>
      </c>
      <c r="V2147" t="s">
        <v>6963</v>
      </c>
      <c r="W2147" t="s">
        <v>8549</v>
      </c>
      <c r="X2147" t="s">
        <v>8550</v>
      </c>
      <c r="Y2147" t="s">
        <v>8551</v>
      </c>
      <c r="Z2147" t="s">
        <v>8552</v>
      </c>
      <c r="AA2147" t="s">
        <v>8553</v>
      </c>
      <c r="AB2147" t="s">
        <v>6744</v>
      </c>
      <c r="AC2147" t="s">
        <v>4345</v>
      </c>
      <c r="AE2147" t="s">
        <v>3394</v>
      </c>
      <c r="AJ2147" t="s">
        <v>1873</v>
      </c>
      <c r="AK2147" t="s">
        <v>3394</v>
      </c>
      <c r="AL2147" t="s">
        <v>3394</v>
      </c>
      <c r="AM2147" t="s">
        <v>3394</v>
      </c>
      <c r="AN2147" t="s">
        <v>3394</v>
      </c>
      <c r="AO2147" t="s">
        <v>3394</v>
      </c>
      <c r="AP2147" t="s">
        <v>3394</v>
      </c>
      <c r="AQ2147" t="s">
        <v>3394</v>
      </c>
      <c r="AR2147" t="s">
        <v>4195</v>
      </c>
      <c r="AS2147" t="s">
        <v>3394</v>
      </c>
      <c r="AT2147" t="s">
        <v>3394</v>
      </c>
      <c r="AU2147" t="s">
        <v>3394</v>
      </c>
      <c r="AV2147" t="s">
        <v>4195</v>
      </c>
      <c r="AW2147" t="s">
        <v>3394</v>
      </c>
      <c r="AX2147" t="s">
        <v>3394</v>
      </c>
      <c r="AZ2147" t="s">
        <v>3394</v>
      </c>
    </row>
    <row r="2148" spans="1:52" x14ac:dyDescent="0.3">
      <c r="A2148" s="1" t="s">
        <v>8554</v>
      </c>
      <c r="B2148" t="s">
        <v>8555</v>
      </c>
      <c r="C2148" t="s">
        <v>538</v>
      </c>
      <c r="D2148" t="s">
        <v>67</v>
      </c>
      <c r="F2148" t="s">
        <v>3393</v>
      </c>
      <c r="G2148" t="s">
        <v>3394</v>
      </c>
      <c r="H2148" t="s">
        <v>3393</v>
      </c>
      <c r="I2148" t="s">
        <v>12132</v>
      </c>
      <c r="J2148" t="s">
        <v>3395</v>
      </c>
      <c r="K2148" t="s">
        <v>3394</v>
      </c>
      <c r="L2148" t="s">
        <v>3396</v>
      </c>
      <c r="M2148" t="s">
        <v>67</v>
      </c>
      <c r="N2148" t="s">
        <v>67</v>
      </c>
      <c r="O2148" t="s">
        <v>9836</v>
      </c>
      <c r="P2148" t="s">
        <v>9862</v>
      </c>
      <c r="Q2148">
        <v>1</v>
      </c>
      <c r="R2148" t="s">
        <v>3397</v>
      </c>
      <c r="S2148" t="s">
        <v>8556</v>
      </c>
      <c r="T2148" t="s">
        <v>8557</v>
      </c>
      <c r="U2148" t="s">
        <v>8558</v>
      </c>
      <c r="V2148" t="s">
        <v>8040</v>
      </c>
      <c r="W2148" t="s">
        <v>7808</v>
      </c>
      <c r="X2148" t="s">
        <v>7804</v>
      </c>
      <c r="Y2148" t="s">
        <v>7814</v>
      </c>
      <c r="Z2148" t="s">
        <v>8041</v>
      </c>
      <c r="AA2148" t="s">
        <v>8042</v>
      </c>
      <c r="AB2148" t="s">
        <v>8043</v>
      </c>
      <c r="AC2148" t="s">
        <v>4345</v>
      </c>
      <c r="AE2148" t="s">
        <v>3394</v>
      </c>
      <c r="AJ2148" t="s">
        <v>4484</v>
      </c>
      <c r="AK2148" t="s">
        <v>3394</v>
      </c>
      <c r="AL2148" t="s">
        <v>3394</v>
      </c>
      <c r="AM2148" t="s">
        <v>3394</v>
      </c>
      <c r="AN2148" t="s">
        <v>3394</v>
      </c>
      <c r="AO2148" t="s">
        <v>4195</v>
      </c>
      <c r="AP2148" t="s">
        <v>4195</v>
      </c>
      <c r="AQ2148" t="s">
        <v>4195</v>
      </c>
      <c r="AR2148" t="s">
        <v>4195</v>
      </c>
      <c r="AS2148" t="s">
        <v>3394</v>
      </c>
      <c r="AT2148" t="s">
        <v>3394</v>
      </c>
      <c r="AU2148" t="s">
        <v>3394</v>
      </c>
      <c r="AV2148" t="s">
        <v>3394</v>
      </c>
      <c r="AW2148" t="s">
        <v>3394</v>
      </c>
      <c r="AX2148" t="s">
        <v>3394</v>
      </c>
      <c r="AZ2148" t="s">
        <v>3394</v>
      </c>
    </row>
    <row r="2149" spans="1:52" x14ac:dyDescent="0.3">
      <c r="A2149" s="1" t="s">
        <v>8559</v>
      </c>
      <c r="B2149" t="s">
        <v>8560</v>
      </c>
      <c r="C2149" t="s">
        <v>538</v>
      </c>
      <c r="D2149" t="s">
        <v>67</v>
      </c>
      <c r="F2149" t="s">
        <v>3393</v>
      </c>
      <c r="G2149" t="s">
        <v>3394</v>
      </c>
      <c r="H2149" t="s">
        <v>3393</v>
      </c>
      <c r="I2149" t="s">
        <v>8561</v>
      </c>
      <c r="J2149" t="s">
        <v>3395</v>
      </c>
      <c r="K2149" t="s">
        <v>3394</v>
      </c>
      <c r="L2149" t="s">
        <v>3396</v>
      </c>
      <c r="M2149" t="s">
        <v>67</v>
      </c>
      <c r="N2149" t="s">
        <v>67</v>
      </c>
      <c r="O2149" t="s">
        <v>9836</v>
      </c>
      <c r="P2149" t="s">
        <v>9837</v>
      </c>
      <c r="Q2149">
        <v>1</v>
      </c>
      <c r="R2149" t="s">
        <v>3397</v>
      </c>
      <c r="T2149" t="s">
        <v>8562</v>
      </c>
      <c r="U2149" t="s">
        <v>8046</v>
      </c>
      <c r="V2149" t="s">
        <v>8047</v>
      </c>
      <c r="W2149" t="s">
        <v>7830</v>
      </c>
      <c r="X2149" t="s">
        <v>8023</v>
      </c>
      <c r="Y2149" t="s">
        <v>6051</v>
      </c>
      <c r="Z2149" t="s">
        <v>6050</v>
      </c>
      <c r="AA2149" t="s">
        <v>8048</v>
      </c>
      <c r="AB2149" t="s">
        <v>7936</v>
      </c>
      <c r="AC2149" t="s">
        <v>4345</v>
      </c>
      <c r="AE2149" t="s">
        <v>3394</v>
      </c>
      <c r="AJ2149" t="s">
        <v>4484</v>
      </c>
      <c r="AK2149" t="s">
        <v>3394</v>
      </c>
      <c r="AL2149" t="s">
        <v>3394</v>
      </c>
      <c r="AM2149" t="s">
        <v>3394</v>
      </c>
      <c r="AN2149" t="s">
        <v>3394</v>
      </c>
      <c r="AO2149" t="s">
        <v>4195</v>
      </c>
      <c r="AP2149" t="s">
        <v>4195</v>
      </c>
      <c r="AQ2149" t="s">
        <v>4195</v>
      </c>
      <c r="AR2149" t="s">
        <v>4195</v>
      </c>
      <c r="AS2149" t="s">
        <v>3394</v>
      </c>
      <c r="AT2149" t="s">
        <v>3394</v>
      </c>
      <c r="AU2149" t="s">
        <v>3394</v>
      </c>
      <c r="AV2149" t="s">
        <v>3394</v>
      </c>
      <c r="AW2149" t="s">
        <v>3394</v>
      </c>
      <c r="AX2149" t="s">
        <v>3394</v>
      </c>
      <c r="AZ2149" t="s">
        <v>3394</v>
      </c>
    </row>
    <row r="2150" spans="1:52" x14ac:dyDescent="0.3">
      <c r="A2150" s="1" t="s">
        <v>8563</v>
      </c>
      <c r="B2150" t="s">
        <v>8564</v>
      </c>
      <c r="C2150" t="s">
        <v>538</v>
      </c>
      <c r="D2150" t="s">
        <v>67</v>
      </c>
      <c r="F2150" t="s">
        <v>3393</v>
      </c>
      <c r="G2150" t="s">
        <v>3393</v>
      </c>
      <c r="H2150" t="s">
        <v>3393</v>
      </c>
      <c r="I2150" t="s">
        <v>8710</v>
      </c>
      <c r="J2150" t="s">
        <v>3395</v>
      </c>
      <c r="K2150" t="s">
        <v>3394</v>
      </c>
      <c r="L2150" t="s">
        <v>3396</v>
      </c>
      <c r="M2150" t="s">
        <v>67</v>
      </c>
      <c r="N2150" t="s">
        <v>67</v>
      </c>
      <c r="O2150" t="s">
        <v>9836</v>
      </c>
      <c r="P2150" t="s">
        <v>9862</v>
      </c>
      <c r="Q2150">
        <v>1</v>
      </c>
      <c r="R2150" t="s">
        <v>3397</v>
      </c>
      <c r="T2150" t="s">
        <v>8050</v>
      </c>
      <c r="U2150" t="s">
        <v>7817</v>
      </c>
      <c r="V2150" t="s">
        <v>8051</v>
      </c>
      <c r="W2150" t="s">
        <v>7795</v>
      </c>
      <c r="X2150" t="s">
        <v>7804</v>
      </c>
      <c r="Y2150" t="s">
        <v>7948</v>
      </c>
      <c r="Z2150" t="s">
        <v>7797</v>
      </c>
      <c r="AA2150" t="s">
        <v>7941</v>
      </c>
      <c r="AB2150" t="s">
        <v>8052</v>
      </c>
      <c r="AC2150" t="s">
        <v>4345</v>
      </c>
      <c r="AE2150" t="s">
        <v>3394</v>
      </c>
      <c r="AJ2150" t="s">
        <v>4484</v>
      </c>
      <c r="AK2150" t="s">
        <v>3394</v>
      </c>
      <c r="AL2150" t="s">
        <v>3394</v>
      </c>
      <c r="AM2150" t="s">
        <v>3394</v>
      </c>
      <c r="AN2150" t="s">
        <v>3394</v>
      </c>
      <c r="AO2150" t="s">
        <v>4195</v>
      </c>
      <c r="AP2150" t="s">
        <v>4195</v>
      </c>
      <c r="AQ2150" t="s">
        <v>4195</v>
      </c>
      <c r="AR2150" t="s">
        <v>4195</v>
      </c>
      <c r="AS2150" t="s">
        <v>3394</v>
      </c>
      <c r="AT2150" t="s">
        <v>3394</v>
      </c>
      <c r="AU2150" t="s">
        <v>3394</v>
      </c>
      <c r="AV2150" t="s">
        <v>3394</v>
      </c>
      <c r="AW2150" t="s">
        <v>3394</v>
      </c>
      <c r="AX2150" t="s">
        <v>3394</v>
      </c>
      <c r="AZ2150" t="s">
        <v>3394</v>
      </c>
    </row>
    <row r="2151" spans="1:52" x14ac:dyDescent="0.3">
      <c r="A2151" s="1" t="s">
        <v>8566</v>
      </c>
      <c r="B2151" t="s">
        <v>8567</v>
      </c>
      <c r="C2151" t="s">
        <v>538</v>
      </c>
      <c r="D2151" t="s">
        <v>67</v>
      </c>
      <c r="F2151" t="s">
        <v>3393</v>
      </c>
      <c r="G2151" t="s">
        <v>3394</v>
      </c>
      <c r="H2151" t="s">
        <v>3393</v>
      </c>
      <c r="I2151" t="s">
        <v>11743</v>
      </c>
      <c r="J2151" t="s">
        <v>3395</v>
      </c>
      <c r="K2151" t="s">
        <v>3394</v>
      </c>
      <c r="L2151" t="s">
        <v>3396</v>
      </c>
      <c r="M2151" t="s">
        <v>67</v>
      </c>
      <c r="N2151" t="s">
        <v>67</v>
      </c>
      <c r="O2151" t="s">
        <v>9836</v>
      </c>
      <c r="P2151" t="s">
        <v>9862</v>
      </c>
      <c r="Q2151">
        <v>1</v>
      </c>
      <c r="R2151" t="s">
        <v>3397</v>
      </c>
      <c r="T2151" t="s">
        <v>8054</v>
      </c>
      <c r="U2151" t="s">
        <v>8055</v>
      </c>
      <c r="V2151" t="s">
        <v>8056</v>
      </c>
      <c r="W2151" t="s">
        <v>8057</v>
      </c>
      <c r="X2151" t="s">
        <v>8058</v>
      </c>
      <c r="Y2151" t="s">
        <v>7830</v>
      </c>
      <c r="Z2151" t="s">
        <v>7812</v>
      </c>
      <c r="AA2151" t="s">
        <v>8059</v>
      </c>
      <c r="AB2151" t="s">
        <v>8060</v>
      </c>
      <c r="AC2151" t="s">
        <v>4345</v>
      </c>
      <c r="AE2151" t="s">
        <v>3394</v>
      </c>
      <c r="AJ2151" t="s">
        <v>4484</v>
      </c>
      <c r="AK2151" t="s">
        <v>3394</v>
      </c>
      <c r="AL2151" t="s">
        <v>3394</v>
      </c>
      <c r="AM2151" t="s">
        <v>3394</v>
      </c>
      <c r="AN2151" t="s">
        <v>3394</v>
      </c>
      <c r="AO2151" t="s">
        <v>4195</v>
      </c>
      <c r="AP2151" t="s">
        <v>4195</v>
      </c>
      <c r="AQ2151" t="s">
        <v>4195</v>
      </c>
      <c r="AR2151" t="s">
        <v>4195</v>
      </c>
      <c r="AS2151" t="s">
        <v>3394</v>
      </c>
      <c r="AT2151" t="s">
        <v>3394</v>
      </c>
      <c r="AU2151" t="s">
        <v>3394</v>
      </c>
      <c r="AV2151" t="s">
        <v>3394</v>
      </c>
      <c r="AW2151" t="s">
        <v>3394</v>
      </c>
      <c r="AX2151" t="s">
        <v>3394</v>
      </c>
      <c r="AZ2151" t="s">
        <v>3394</v>
      </c>
    </row>
    <row r="2152" spans="1:52" x14ac:dyDescent="0.3">
      <c r="A2152" s="1" t="s">
        <v>8568</v>
      </c>
      <c r="B2152" t="s">
        <v>8569</v>
      </c>
      <c r="C2152" t="s">
        <v>538</v>
      </c>
      <c r="D2152" t="s">
        <v>67</v>
      </c>
      <c r="F2152" t="s">
        <v>3393</v>
      </c>
      <c r="G2152" t="s">
        <v>3394</v>
      </c>
      <c r="H2152" t="s">
        <v>3393</v>
      </c>
      <c r="I2152" t="s">
        <v>11744</v>
      </c>
      <c r="J2152" t="s">
        <v>3395</v>
      </c>
      <c r="K2152" t="s">
        <v>3394</v>
      </c>
      <c r="L2152" t="s">
        <v>3396</v>
      </c>
      <c r="M2152" t="s">
        <v>67</v>
      </c>
      <c r="N2152" t="s">
        <v>67</v>
      </c>
      <c r="O2152" t="s">
        <v>9836</v>
      </c>
      <c r="P2152" t="s">
        <v>9837</v>
      </c>
      <c r="Q2152">
        <v>1</v>
      </c>
      <c r="R2152" t="s">
        <v>3397</v>
      </c>
      <c r="T2152" t="s">
        <v>8570</v>
      </c>
      <c r="U2152" t="s">
        <v>10803</v>
      </c>
      <c r="V2152" t="s">
        <v>8063</v>
      </c>
      <c r="W2152" t="s">
        <v>6569</v>
      </c>
      <c r="X2152" t="s">
        <v>8064</v>
      </c>
      <c r="Y2152" t="s">
        <v>7948</v>
      </c>
      <c r="Z2152" t="s">
        <v>6031</v>
      </c>
      <c r="AA2152" t="s">
        <v>8042</v>
      </c>
      <c r="AB2152" t="s">
        <v>8065</v>
      </c>
      <c r="AC2152" t="s">
        <v>4345</v>
      </c>
      <c r="AE2152" t="s">
        <v>3394</v>
      </c>
      <c r="AJ2152" t="s">
        <v>4484</v>
      </c>
      <c r="AK2152" t="s">
        <v>3394</v>
      </c>
      <c r="AL2152" t="s">
        <v>3394</v>
      </c>
      <c r="AM2152" t="s">
        <v>3394</v>
      </c>
      <c r="AN2152" t="s">
        <v>3394</v>
      </c>
      <c r="AO2152" t="s">
        <v>4195</v>
      </c>
      <c r="AP2152" t="s">
        <v>4195</v>
      </c>
      <c r="AQ2152" t="s">
        <v>4195</v>
      </c>
      <c r="AR2152" t="s">
        <v>4195</v>
      </c>
      <c r="AS2152" t="s">
        <v>3394</v>
      </c>
      <c r="AT2152" t="s">
        <v>3394</v>
      </c>
      <c r="AU2152" t="s">
        <v>3394</v>
      </c>
      <c r="AV2152" t="s">
        <v>3394</v>
      </c>
      <c r="AW2152" t="s">
        <v>3394</v>
      </c>
      <c r="AX2152" t="s">
        <v>3394</v>
      </c>
      <c r="AZ2152" t="s">
        <v>3394</v>
      </c>
    </row>
    <row r="2153" spans="1:52" x14ac:dyDescent="0.3">
      <c r="A2153" s="1" t="s">
        <v>8571</v>
      </c>
      <c r="B2153" t="s">
        <v>8572</v>
      </c>
      <c r="C2153" t="s">
        <v>538</v>
      </c>
      <c r="D2153" t="s">
        <v>67</v>
      </c>
      <c r="F2153" t="s">
        <v>3393</v>
      </c>
      <c r="G2153" t="s">
        <v>3394</v>
      </c>
      <c r="H2153" t="s">
        <v>3393</v>
      </c>
      <c r="I2153" t="s">
        <v>8573</v>
      </c>
      <c r="J2153" t="s">
        <v>3395</v>
      </c>
      <c r="K2153" t="s">
        <v>3394</v>
      </c>
      <c r="L2153" t="s">
        <v>3396</v>
      </c>
      <c r="M2153" t="s">
        <v>9820</v>
      </c>
      <c r="N2153" t="s">
        <v>9820</v>
      </c>
      <c r="O2153" t="s">
        <v>9820</v>
      </c>
      <c r="P2153" t="s">
        <v>9821</v>
      </c>
      <c r="Q2153">
        <v>1</v>
      </c>
      <c r="R2153" t="s">
        <v>3397</v>
      </c>
      <c r="T2153" t="s">
        <v>8067</v>
      </c>
      <c r="U2153" t="s">
        <v>8068</v>
      </c>
      <c r="V2153" t="s">
        <v>8069</v>
      </c>
      <c r="W2153" t="s">
        <v>7835</v>
      </c>
      <c r="X2153" t="s">
        <v>8070</v>
      </c>
      <c r="Y2153" t="s">
        <v>8071</v>
      </c>
      <c r="Z2153" t="s">
        <v>8072</v>
      </c>
      <c r="AA2153" t="s">
        <v>8073</v>
      </c>
      <c r="AB2153" t="s">
        <v>8074</v>
      </c>
      <c r="AC2153" t="s">
        <v>4345</v>
      </c>
      <c r="AE2153" t="s">
        <v>3394</v>
      </c>
      <c r="AJ2153" t="s">
        <v>4484</v>
      </c>
      <c r="AK2153" t="s">
        <v>3394</v>
      </c>
      <c r="AL2153" t="s">
        <v>3394</v>
      </c>
      <c r="AM2153" t="s">
        <v>3394</v>
      </c>
      <c r="AN2153" t="s">
        <v>3394</v>
      </c>
      <c r="AO2153" t="s">
        <v>4195</v>
      </c>
      <c r="AP2153" t="s">
        <v>4195</v>
      </c>
      <c r="AQ2153" t="s">
        <v>4195</v>
      </c>
      <c r="AR2153" t="s">
        <v>4195</v>
      </c>
      <c r="AS2153" t="s">
        <v>3394</v>
      </c>
      <c r="AT2153" t="s">
        <v>3394</v>
      </c>
      <c r="AU2153" t="s">
        <v>3394</v>
      </c>
      <c r="AV2153" t="s">
        <v>4195</v>
      </c>
      <c r="AW2153" t="s">
        <v>3394</v>
      </c>
      <c r="AX2153" t="s">
        <v>3394</v>
      </c>
      <c r="AZ2153" t="s">
        <v>3394</v>
      </c>
    </row>
    <row r="2154" spans="1:52" x14ac:dyDescent="0.3">
      <c r="A2154" s="1" t="s">
        <v>8574</v>
      </c>
      <c r="B2154" t="s">
        <v>8575</v>
      </c>
      <c r="C2154" t="s">
        <v>538</v>
      </c>
      <c r="D2154" t="s">
        <v>67</v>
      </c>
      <c r="F2154" t="s">
        <v>3393</v>
      </c>
      <c r="G2154" t="s">
        <v>3394</v>
      </c>
      <c r="H2154" t="s">
        <v>3393</v>
      </c>
      <c r="I2154" t="s">
        <v>11745</v>
      </c>
      <c r="J2154" t="s">
        <v>3395</v>
      </c>
      <c r="K2154" t="s">
        <v>3394</v>
      </c>
      <c r="L2154" t="s">
        <v>3396</v>
      </c>
      <c r="M2154" t="s">
        <v>67</v>
      </c>
      <c r="N2154" t="s">
        <v>67</v>
      </c>
      <c r="O2154" t="s">
        <v>9836</v>
      </c>
      <c r="P2154" t="s">
        <v>9837</v>
      </c>
      <c r="Q2154">
        <v>1</v>
      </c>
      <c r="R2154" t="s">
        <v>3397</v>
      </c>
      <c r="T2154" t="s">
        <v>8075</v>
      </c>
      <c r="U2154" t="s">
        <v>8076</v>
      </c>
      <c r="V2154" t="s">
        <v>7285</v>
      </c>
      <c r="W2154" t="s">
        <v>6034</v>
      </c>
      <c r="X2154" t="s">
        <v>8077</v>
      </c>
      <c r="Y2154" t="s">
        <v>8071</v>
      </c>
      <c r="Z2154" t="s">
        <v>8078</v>
      </c>
      <c r="AA2154" t="s">
        <v>8079</v>
      </c>
      <c r="AB2154" t="s">
        <v>7936</v>
      </c>
      <c r="AC2154" t="s">
        <v>4345</v>
      </c>
      <c r="AE2154" t="s">
        <v>3394</v>
      </c>
      <c r="AJ2154" t="s">
        <v>4484</v>
      </c>
      <c r="AK2154" t="s">
        <v>3394</v>
      </c>
      <c r="AL2154" t="s">
        <v>3394</v>
      </c>
      <c r="AM2154" t="s">
        <v>3394</v>
      </c>
      <c r="AN2154" t="s">
        <v>3394</v>
      </c>
      <c r="AO2154" t="s">
        <v>4195</v>
      </c>
      <c r="AP2154" t="s">
        <v>4195</v>
      </c>
      <c r="AQ2154" t="s">
        <v>4195</v>
      </c>
      <c r="AR2154" t="s">
        <v>4195</v>
      </c>
      <c r="AS2154" t="s">
        <v>3394</v>
      </c>
      <c r="AT2154" t="s">
        <v>3394</v>
      </c>
      <c r="AU2154" t="s">
        <v>3394</v>
      </c>
      <c r="AV2154" t="s">
        <v>3394</v>
      </c>
      <c r="AW2154" t="s">
        <v>3394</v>
      </c>
      <c r="AX2154" t="s">
        <v>3394</v>
      </c>
      <c r="AZ2154" t="s">
        <v>3394</v>
      </c>
    </row>
    <row r="2155" spans="1:52" x14ac:dyDescent="0.3">
      <c r="A2155" s="1" t="s">
        <v>2236</v>
      </c>
      <c r="B2155" t="s">
        <v>2237</v>
      </c>
      <c r="C2155" t="s">
        <v>1338</v>
      </c>
      <c r="D2155" t="s">
        <v>8576</v>
      </c>
      <c r="E2155" t="s">
        <v>2238</v>
      </c>
      <c r="F2155" t="s">
        <v>3393</v>
      </c>
      <c r="G2155" t="s">
        <v>3393</v>
      </c>
      <c r="H2155" t="s">
        <v>3393</v>
      </c>
      <c r="I2155" t="s">
        <v>8577</v>
      </c>
      <c r="J2155" t="s">
        <v>3395</v>
      </c>
      <c r="K2155" t="s">
        <v>3394</v>
      </c>
      <c r="L2155" t="s">
        <v>3396</v>
      </c>
      <c r="M2155" t="s">
        <v>9820</v>
      </c>
      <c r="N2155" t="s">
        <v>9820</v>
      </c>
      <c r="O2155" t="s">
        <v>9820</v>
      </c>
      <c r="P2155" t="s">
        <v>9821</v>
      </c>
      <c r="Q2155">
        <v>50</v>
      </c>
      <c r="R2155" t="s">
        <v>6580</v>
      </c>
      <c r="T2155" t="s">
        <v>8578</v>
      </c>
      <c r="U2155" t="s">
        <v>8579</v>
      </c>
      <c r="V2155" t="s">
        <v>6999</v>
      </c>
      <c r="W2155" t="s">
        <v>8580</v>
      </c>
      <c r="X2155" t="s">
        <v>8581</v>
      </c>
      <c r="Y2155" t="s">
        <v>8582</v>
      </c>
      <c r="Z2155" t="s">
        <v>6031</v>
      </c>
      <c r="AA2155" t="s">
        <v>8079</v>
      </c>
      <c r="AB2155" t="s">
        <v>6630</v>
      </c>
      <c r="AC2155" t="s">
        <v>4345</v>
      </c>
      <c r="AE2155" t="s">
        <v>3394</v>
      </c>
      <c r="AK2155" t="s">
        <v>4195</v>
      </c>
      <c r="AL2155" t="s">
        <v>3394</v>
      </c>
      <c r="AM2155" t="s">
        <v>4195</v>
      </c>
      <c r="AN2155" t="s">
        <v>3394</v>
      </c>
      <c r="AO2155" t="s">
        <v>4195</v>
      </c>
      <c r="AP2155" t="s">
        <v>4195</v>
      </c>
      <c r="AQ2155" t="s">
        <v>4195</v>
      </c>
      <c r="AR2155" t="s">
        <v>3394</v>
      </c>
      <c r="AS2155" t="s">
        <v>3394</v>
      </c>
      <c r="AT2155" t="s">
        <v>3394</v>
      </c>
      <c r="AU2155" t="s">
        <v>4195</v>
      </c>
      <c r="AV2155" t="s">
        <v>4195</v>
      </c>
      <c r="AW2155" t="s">
        <v>3394</v>
      </c>
      <c r="AX2155" t="s">
        <v>3394</v>
      </c>
      <c r="AZ2155" t="s">
        <v>3394</v>
      </c>
    </row>
    <row r="2156" spans="1:52" x14ac:dyDescent="0.3">
      <c r="A2156" s="1" t="s">
        <v>2239</v>
      </c>
      <c r="B2156" t="s">
        <v>2240</v>
      </c>
      <c r="C2156" t="s">
        <v>1338</v>
      </c>
      <c r="D2156" t="s">
        <v>8576</v>
      </c>
      <c r="E2156" t="s">
        <v>2241</v>
      </c>
      <c r="F2156" t="s">
        <v>3393</v>
      </c>
      <c r="G2156" t="s">
        <v>3393</v>
      </c>
      <c r="H2156" t="s">
        <v>3393</v>
      </c>
      <c r="I2156" t="s">
        <v>8583</v>
      </c>
      <c r="J2156" t="s">
        <v>3395</v>
      </c>
      <c r="K2156" t="s">
        <v>3394</v>
      </c>
      <c r="L2156" t="s">
        <v>3396</v>
      </c>
      <c r="M2156" t="s">
        <v>9820</v>
      </c>
      <c r="N2156" t="s">
        <v>9820</v>
      </c>
      <c r="O2156" t="s">
        <v>9820</v>
      </c>
      <c r="P2156" t="s">
        <v>9821</v>
      </c>
      <c r="Q2156">
        <v>50</v>
      </c>
      <c r="R2156" t="s">
        <v>6580</v>
      </c>
      <c r="S2156" t="s">
        <v>8584</v>
      </c>
      <c r="T2156" t="s">
        <v>8585</v>
      </c>
      <c r="U2156" t="s">
        <v>8586</v>
      </c>
      <c r="V2156" t="s">
        <v>8587</v>
      </c>
      <c r="W2156" t="s">
        <v>7652</v>
      </c>
      <c r="X2156" t="s">
        <v>8588</v>
      </c>
      <c r="Y2156" t="s">
        <v>8589</v>
      </c>
      <c r="Z2156" t="s">
        <v>8590</v>
      </c>
      <c r="AA2156" t="s">
        <v>8440</v>
      </c>
      <c r="AB2156" t="s">
        <v>6035</v>
      </c>
      <c r="AC2156" t="s">
        <v>4345</v>
      </c>
      <c r="AE2156" t="s">
        <v>3394</v>
      </c>
      <c r="AK2156" t="s">
        <v>4195</v>
      </c>
      <c r="AL2156" t="s">
        <v>3394</v>
      </c>
      <c r="AM2156" t="s">
        <v>4195</v>
      </c>
      <c r="AN2156" t="s">
        <v>3394</v>
      </c>
      <c r="AO2156" t="s">
        <v>4195</v>
      </c>
      <c r="AP2156" t="s">
        <v>4195</v>
      </c>
      <c r="AQ2156" t="s">
        <v>4195</v>
      </c>
      <c r="AR2156" t="s">
        <v>4195</v>
      </c>
      <c r="AS2156" t="s">
        <v>3394</v>
      </c>
      <c r="AT2156" t="s">
        <v>3394</v>
      </c>
      <c r="AU2156" t="s">
        <v>4195</v>
      </c>
      <c r="AV2156" t="s">
        <v>4195</v>
      </c>
      <c r="AW2156" t="s">
        <v>3394</v>
      </c>
      <c r="AX2156" t="s">
        <v>3394</v>
      </c>
      <c r="AZ2156" t="s">
        <v>3394</v>
      </c>
    </row>
    <row r="2157" spans="1:52" x14ac:dyDescent="0.3">
      <c r="A2157" s="1" t="s">
        <v>2242</v>
      </c>
      <c r="B2157" t="s">
        <v>2243</v>
      </c>
      <c r="C2157" t="s">
        <v>1338</v>
      </c>
      <c r="D2157" t="s">
        <v>8576</v>
      </c>
      <c r="E2157" t="s">
        <v>2244</v>
      </c>
      <c r="F2157" t="s">
        <v>3393</v>
      </c>
      <c r="G2157" t="s">
        <v>3393</v>
      </c>
      <c r="H2157" t="s">
        <v>3393</v>
      </c>
      <c r="I2157" t="s">
        <v>8591</v>
      </c>
      <c r="J2157" t="s">
        <v>3395</v>
      </c>
      <c r="K2157" t="s">
        <v>3394</v>
      </c>
      <c r="L2157" t="s">
        <v>3396</v>
      </c>
      <c r="M2157" t="s">
        <v>9820</v>
      </c>
      <c r="N2157" t="s">
        <v>9820</v>
      </c>
      <c r="O2157" t="s">
        <v>9820</v>
      </c>
      <c r="P2157" t="s">
        <v>9821</v>
      </c>
      <c r="Q2157">
        <v>24</v>
      </c>
      <c r="R2157" t="s">
        <v>5682</v>
      </c>
      <c r="T2157" t="s">
        <v>8578</v>
      </c>
      <c r="U2157" t="s">
        <v>8579</v>
      </c>
      <c r="V2157" t="s">
        <v>6999</v>
      </c>
      <c r="W2157" t="s">
        <v>8580</v>
      </c>
      <c r="X2157" t="s">
        <v>8581</v>
      </c>
      <c r="Y2157" t="s">
        <v>8582</v>
      </c>
      <c r="Z2157" t="s">
        <v>6031</v>
      </c>
      <c r="AA2157" t="s">
        <v>8079</v>
      </c>
      <c r="AB2157" t="s">
        <v>6630</v>
      </c>
      <c r="AC2157" t="s">
        <v>4345</v>
      </c>
      <c r="AE2157" t="s">
        <v>3394</v>
      </c>
      <c r="AK2157" t="s">
        <v>4195</v>
      </c>
      <c r="AL2157" t="s">
        <v>3394</v>
      </c>
      <c r="AM2157" t="s">
        <v>4195</v>
      </c>
      <c r="AN2157" t="s">
        <v>3394</v>
      </c>
      <c r="AO2157" t="s">
        <v>4195</v>
      </c>
      <c r="AP2157" t="s">
        <v>4195</v>
      </c>
      <c r="AQ2157" t="s">
        <v>4195</v>
      </c>
      <c r="AR2157" t="s">
        <v>4195</v>
      </c>
      <c r="AS2157" t="s">
        <v>3394</v>
      </c>
      <c r="AT2157" t="s">
        <v>3394</v>
      </c>
      <c r="AU2157" t="s">
        <v>4195</v>
      </c>
      <c r="AV2157" t="s">
        <v>4195</v>
      </c>
      <c r="AW2157" t="s">
        <v>3394</v>
      </c>
      <c r="AX2157" t="s">
        <v>3394</v>
      </c>
      <c r="AZ2157" t="s">
        <v>3394</v>
      </c>
    </row>
    <row r="2158" spans="1:52" x14ac:dyDescent="0.3">
      <c r="A2158" s="1" t="s">
        <v>2245</v>
      </c>
      <c r="B2158" t="s">
        <v>2246</v>
      </c>
      <c r="C2158" t="s">
        <v>1338</v>
      </c>
      <c r="D2158" t="s">
        <v>8576</v>
      </c>
      <c r="E2158" t="s">
        <v>2247</v>
      </c>
      <c r="F2158" t="s">
        <v>3393</v>
      </c>
      <c r="G2158" t="s">
        <v>3393</v>
      </c>
      <c r="H2158" t="s">
        <v>3393</v>
      </c>
      <c r="I2158" t="s">
        <v>8592</v>
      </c>
      <c r="J2158" t="s">
        <v>3395</v>
      </c>
      <c r="K2158" t="s">
        <v>3394</v>
      </c>
      <c r="L2158" t="s">
        <v>3396</v>
      </c>
      <c r="M2158" t="s">
        <v>9820</v>
      </c>
      <c r="N2158" t="s">
        <v>9820</v>
      </c>
      <c r="O2158" t="s">
        <v>9820</v>
      </c>
      <c r="P2158" t="s">
        <v>9821</v>
      </c>
      <c r="Q2158">
        <v>24</v>
      </c>
      <c r="R2158" t="s">
        <v>5682</v>
      </c>
      <c r="S2158" t="s">
        <v>8593</v>
      </c>
      <c r="T2158" t="s">
        <v>8585</v>
      </c>
      <c r="U2158" t="s">
        <v>8586</v>
      </c>
      <c r="V2158" t="s">
        <v>8587</v>
      </c>
      <c r="W2158" t="s">
        <v>7652</v>
      </c>
      <c r="X2158" t="s">
        <v>8588</v>
      </c>
      <c r="Y2158" t="s">
        <v>8589</v>
      </c>
      <c r="Z2158" t="s">
        <v>8590</v>
      </c>
      <c r="AA2158" t="s">
        <v>8440</v>
      </c>
      <c r="AB2158" t="s">
        <v>6035</v>
      </c>
      <c r="AC2158" t="s">
        <v>4345</v>
      </c>
      <c r="AE2158" t="s">
        <v>3394</v>
      </c>
      <c r="AK2158" t="s">
        <v>4195</v>
      </c>
      <c r="AL2158" t="s">
        <v>3394</v>
      </c>
      <c r="AM2158" t="s">
        <v>4195</v>
      </c>
      <c r="AN2158" t="s">
        <v>3394</v>
      </c>
      <c r="AO2158" t="s">
        <v>4195</v>
      </c>
      <c r="AP2158" t="s">
        <v>4195</v>
      </c>
      <c r="AQ2158" t="s">
        <v>4195</v>
      </c>
      <c r="AR2158" t="s">
        <v>4195</v>
      </c>
      <c r="AS2158" t="s">
        <v>3394</v>
      </c>
      <c r="AT2158" t="s">
        <v>3394</v>
      </c>
      <c r="AU2158" t="s">
        <v>4195</v>
      </c>
      <c r="AV2158" t="s">
        <v>4195</v>
      </c>
      <c r="AW2158" t="s">
        <v>3394</v>
      </c>
      <c r="AX2158" t="s">
        <v>3394</v>
      </c>
      <c r="AZ2158" t="s">
        <v>3394</v>
      </c>
    </row>
    <row r="2159" spans="1:52" x14ac:dyDescent="0.3">
      <c r="A2159" s="1" t="s">
        <v>2248</v>
      </c>
      <c r="B2159" t="s">
        <v>2249</v>
      </c>
      <c r="C2159" t="s">
        <v>1338</v>
      </c>
      <c r="D2159" t="s">
        <v>8576</v>
      </c>
      <c r="E2159" t="s">
        <v>2250</v>
      </c>
      <c r="F2159" t="s">
        <v>3393</v>
      </c>
      <c r="G2159" t="s">
        <v>3393</v>
      </c>
      <c r="H2159" t="s">
        <v>3393</v>
      </c>
      <c r="I2159" t="s">
        <v>8592</v>
      </c>
      <c r="J2159" t="s">
        <v>3395</v>
      </c>
      <c r="K2159" t="s">
        <v>3394</v>
      </c>
      <c r="L2159" t="s">
        <v>3396</v>
      </c>
      <c r="M2159" t="s">
        <v>9820</v>
      </c>
      <c r="N2159" t="s">
        <v>9820</v>
      </c>
      <c r="O2159" t="s">
        <v>9820</v>
      </c>
      <c r="P2159" t="s">
        <v>9821</v>
      </c>
      <c r="Q2159">
        <v>24</v>
      </c>
      <c r="R2159" t="s">
        <v>5682</v>
      </c>
      <c r="S2159" t="s">
        <v>8594</v>
      </c>
      <c r="T2159" t="s">
        <v>8595</v>
      </c>
      <c r="U2159" t="s">
        <v>6126</v>
      </c>
      <c r="V2159" t="s">
        <v>8596</v>
      </c>
      <c r="W2159" t="s">
        <v>7652</v>
      </c>
      <c r="X2159" t="s">
        <v>8588</v>
      </c>
      <c r="Y2159" t="s">
        <v>6776</v>
      </c>
      <c r="Z2159" t="s">
        <v>8597</v>
      </c>
      <c r="AA2159" t="s">
        <v>8028</v>
      </c>
      <c r="AB2159" t="s">
        <v>6035</v>
      </c>
      <c r="AC2159" t="s">
        <v>4345</v>
      </c>
      <c r="AE2159" t="s">
        <v>3394</v>
      </c>
      <c r="AK2159" t="s">
        <v>4195</v>
      </c>
      <c r="AL2159" t="s">
        <v>3394</v>
      </c>
      <c r="AM2159" t="s">
        <v>4195</v>
      </c>
      <c r="AN2159" t="s">
        <v>3394</v>
      </c>
      <c r="AO2159" t="s">
        <v>4195</v>
      </c>
      <c r="AP2159" t="s">
        <v>4195</v>
      </c>
      <c r="AQ2159" t="s">
        <v>4195</v>
      </c>
      <c r="AR2159" t="s">
        <v>4195</v>
      </c>
      <c r="AS2159" t="s">
        <v>3394</v>
      </c>
      <c r="AT2159" t="s">
        <v>3394</v>
      </c>
      <c r="AU2159" t="s">
        <v>4195</v>
      </c>
      <c r="AV2159" t="s">
        <v>4195</v>
      </c>
      <c r="AW2159" t="s">
        <v>3394</v>
      </c>
      <c r="AX2159" t="s">
        <v>3394</v>
      </c>
      <c r="AZ2159" t="s">
        <v>3394</v>
      </c>
    </row>
    <row r="2160" spans="1:52" x14ac:dyDescent="0.3">
      <c r="A2160" s="1" t="s">
        <v>2251</v>
      </c>
      <c r="B2160" t="s">
        <v>2252</v>
      </c>
      <c r="C2160" t="s">
        <v>1338</v>
      </c>
      <c r="D2160" t="s">
        <v>8576</v>
      </c>
      <c r="E2160" t="s">
        <v>2253</v>
      </c>
      <c r="F2160" t="s">
        <v>3393</v>
      </c>
      <c r="G2160" t="s">
        <v>3393</v>
      </c>
      <c r="H2160" t="s">
        <v>3393</v>
      </c>
      <c r="I2160" t="s">
        <v>8598</v>
      </c>
      <c r="J2160" t="s">
        <v>3395</v>
      </c>
      <c r="K2160" t="s">
        <v>3394</v>
      </c>
      <c r="L2160" t="s">
        <v>3396</v>
      </c>
      <c r="M2160" t="s">
        <v>9820</v>
      </c>
      <c r="N2160" t="s">
        <v>9820</v>
      </c>
      <c r="O2160" t="s">
        <v>9820</v>
      </c>
      <c r="P2160" t="s">
        <v>9821</v>
      </c>
      <c r="Q2160">
        <v>24</v>
      </c>
      <c r="R2160" t="s">
        <v>5682</v>
      </c>
      <c r="S2160" t="s">
        <v>8599</v>
      </c>
      <c r="T2160" t="s">
        <v>8578</v>
      </c>
      <c r="U2160" t="s">
        <v>8600</v>
      </c>
      <c r="V2160" t="s">
        <v>8601</v>
      </c>
      <c r="W2160" t="s">
        <v>8120</v>
      </c>
      <c r="X2160" t="s">
        <v>6761</v>
      </c>
      <c r="Y2160" t="s">
        <v>8602</v>
      </c>
      <c r="Z2160" t="s">
        <v>8603</v>
      </c>
      <c r="AA2160" t="s">
        <v>8604</v>
      </c>
      <c r="AB2160" t="s">
        <v>7935</v>
      </c>
      <c r="AC2160" t="s">
        <v>4345</v>
      </c>
      <c r="AE2160" t="s">
        <v>3394</v>
      </c>
      <c r="AK2160" t="s">
        <v>4195</v>
      </c>
      <c r="AL2160" t="s">
        <v>3394</v>
      </c>
      <c r="AM2160" t="s">
        <v>4195</v>
      </c>
      <c r="AN2160" t="s">
        <v>3394</v>
      </c>
      <c r="AO2160" t="s">
        <v>4195</v>
      </c>
      <c r="AP2160" t="s">
        <v>4195</v>
      </c>
      <c r="AQ2160" t="s">
        <v>4195</v>
      </c>
      <c r="AR2160" t="s">
        <v>4195</v>
      </c>
      <c r="AS2160" t="s">
        <v>3394</v>
      </c>
      <c r="AT2160" t="s">
        <v>3394</v>
      </c>
      <c r="AU2160" t="s">
        <v>4195</v>
      </c>
      <c r="AV2160" t="s">
        <v>4195</v>
      </c>
      <c r="AW2160" t="s">
        <v>3394</v>
      </c>
      <c r="AX2160" t="s">
        <v>3394</v>
      </c>
      <c r="AZ2160" t="s">
        <v>3394</v>
      </c>
    </row>
    <row r="2161" spans="1:52" x14ac:dyDescent="0.3">
      <c r="A2161" s="1" t="s">
        <v>2272</v>
      </c>
      <c r="B2161" t="s">
        <v>2273</v>
      </c>
      <c r="C2161" t="s">
        <v>4828</v>
      </c>
      <c r="D2161" t="s">
        <v>4829</v>
      </c>
      <c r="E2161" t="s">
        <v>2274</v>
      </c>
      <c r="F2161" t="s">
        <v>3393</v>
      </c>
      <c r="G2161" t="s">
        <v>3394</v>
      </c>
      <c r="H2161" t="s">
        <v>3393</v>
      </c>
      <c r="I2161" t="s">
        <v>4558</v>
      </c>
      <c r="J2161" t="s">
        <v>3395</v>
      </c>
      <c r="K2161" t="s">
        <v>3394</v>
      </c>
      <c r="L2161" t="s">
        <v>3396</v>
      </c>
      <c r="M2161" t="s">
        <v>4829</v>
      </c>
      <c r="N2161" t="s">
        <v>4829</v>
      </c>
      <c r="O2161" t="s">
        <v>9836</v>
      </c>
      <c r="P2161" t="s">
        <v>9821</v>
      </c>
      <c r="Q2161">
        <v>1</v>
      </c>
      <c r="R2161" t="s">
        <v>3397</v>
      </c>
      <c r="S2161" t="s">
        <v>8605</v>
      </c>
      <c r="T2161" t="s">
        <v>8606</v>
      </c>
      <c r="U2161" t="s">
        <v>8607</v>
      </c>
      <c r="V2161" t="s">
        <v>8608</v>
      </c>
      <c r="W2161" t="s">
        <v>7660</v>
      </c>
      <c r="X2161" t="s">
        <v>8609</v>
      </c>
      <c r="Y2161" t="s">
        <v>8610</v>
      </c>
      <c r="Z2161" t="s">
        <v>8611</v>
      </c>
      <c r="AA2161" t="s">
        <v>8612</v>
      </c>
      <c r="AB2161" t="s">
        <v>8065</v>
      </c>
      <c r="AC2161" t="s">
        <v>4345</v>
      </c>
      <c r="AE2161" t="s">
        <v>3394</v>
      </c>
      <c r="AJ2161" t="s">
        <v>8613</v>
      </c>
      <c r="AK2161" t="s">
        <v>4195</v>
      </c>
      <c r="AL2161" t="s">
        <v>3394</v>
      </c>
      <c r="AM2161" t="s">
        <v>4195</v>
      </c>
      <c r="AN2161" t="s">
        <v>3394</v>
      </c>
      <c r="AO2161" t="s">
        <v>4195</v>
      </c>
      <c r="AP2161" t="s">
        <v>4195</v>
      </c>
      <c r="AQ2161" t="s">
        <v>4195</v>
      </c>
      <c r="AR2161" t="s">
        <v>4195</v>
      </c>
      <c r="AS2161" t="s">
        <v>3394</v>
      </c>
      <c r="AT2161" t="s">
        <v>3394</v>
      </c>
      <c r="AU2161" t="s">
        <v>4195</v>
      </c>
      <c r="AV2161" t="s">
        <v>4195</v>
      </c>
      <c r="AW2161" t="s">
        <v>3394</v>
      </c>
      <c r="AX2161" t="s">
        <v>3394</v>
      </c>
      <c r="AZ2161" t="s">
        <v>3394</v>
      </c>
    </row>
    <row r="2162" spans="1:52" x14ac:dyDescent="0.3">
      <c r="A2162" s="1" t="s">
        <v>2284</v>
      </c>
      <c r="B2162" t="s">
        <v>2285</v>
      </c>
      <c r="C2162" t="s">
        <v>8614</v>
      </c>
      <c r="D2162" t="s">
        <v>8615</v>
      </c>
      <c r="E2162" t="s">
        <v>2286</v>
      </c>
      <c r="F2162" t="s">
        <v>3393</v>
      </c>
      <c r="G2162" t="s">
        <v>3393</v>
      </c>
      <c r="H2162" t="s">
        <v>3393</v>
      </c>
      <c r="I2162" t="s">
        <v>8293</v>
      </c>
      <c r="J2162" t="s">
        <v>3395</v>
      </c>
      <c r="K2162" t="s">
        <v>3394</v>
      </c>
      <c r="L2162" t="s">
        <v>3396</v>
      </c>
      <c r="M2162" t="s">
        <v>8615</v>
      </c>
      <c r="N2162" t="s">
        <v>54</v>
      </c>
      <c r="O2162" t="s">
        <v>9836</v>
      </c>
      <c r="P2162" t="s">
        <v>9821</v>
      </c>
      <c r="Q2162">
        <v>8</v>
      </c>
      <c r="R2162" t="s">
        <v>5671</v>
      </c>
      <c r="S2162" t="s">
        <v>8616</v>
      </c>
      <c r="T2162" t="s">
        <v>8617</v>
      </c>
      <c r="U2162" t="s">
        <v>8618</v>
      </c>
      <c r="V2162" t="s">
        <v>8619</v>
      </c>
      <c r="W2162" t="s">
        <v>8145</v>
      </c>
      <c r="X2162" t="s">
        <v>8620</v>
      </c>
      <c r="Y2162" t="s">
        <v>7795</v>
      </c>
      <c r="Z2162" t="s">
        <v>6031</v>
      </c>
      <c r="AA2162" t="s">
        <v>7804</v>
      </c>
      <c r="AB2162" t="s">
        <v>7936</v>
      </c>
      <c r="AC2162" t="s">
        <v>4345</v>
      </c>
      <c r="AE2162" t="s">
        <v>3394</v>
      </c>
      <c r="AK2162" t="s">
        <v>3394</v>
      </c>
      <c r="AL2162" t="s">
        <v>3394</v>
      </c>
      <c r="AM2162" t="s">
        <v>4195</v>
      </c>
      <c r="AN2162" t="s">
        <v>3394</v>
      </c>
      <c r="AO2162" t="s">
        <v>4195</v>
      </c>
      <c r="AP2162" t="s">
        <v>3394</v>
      </c>
      <c r="AQ2162" t="s">
        <v>3394</v>
      </c>
      <c r="AR2162" t="s">
        <v>4195</v>
      </c>
      <c r="AS2162" t="s">
        <v>3394</v>
      </c>
      <c r="AT2162" t="s">
        <v>3394</v>
      </c>
      <c r="AU2162" t="s">
        <v>3394</v>
      </c>
      <c r="AV2162" t="s">
        <v>3394</v>
      </c>
      <c r="AW2162" t="s">
        <v>3394</v>
      </c>
      <c r="AX2162" t="s">
        <v>3394</v>
      </c>
      <c r="AZ2162" t="s">
        <v>3394</v>
      </c>
    </row>
    <row r="2163" spans="1:52" x14ac:dyDescent="0.3">
      <c r="A2163" s="1" t="s">
        <v>2287</v>
      </c>
      <c r="B2163" t="s">
        <v>2288</v>
      </c>
      <c r="C2163" t="s">
        <v>8614</v>
      </c>
      <c r="D2163" t="s">
        <v>8615</v>
      </c>
      <c r="E2163" t="s">
        <v>2289</v>
      </c>
      <c r="F2163" t="s">
        <v>3393</v>
      </c>
      <c r="G2163" t="s">
        <v>3393</v>
      </c>
      <c r="H2163" t="s">
        <v>3393</v>
      </c>
      <c r="I2163" t="s">
        <v>8293</v>
      </c>
      <c r="J2163" t="s">
        <v>3395</v>
      </c>
      <c r="K2163" t="s">
        <v>3394</v>
      </c>
      <c r="L2163" t="s">
        <v>3396</v>
      </c>
      <c r="M2163" t="s">
        <v>8615</v>
      </c>
      <c r="N2163" t="s">
        <v>54</v>
      </c>
      <c r="O2163" t="s">
        <v>9836</v>
      </c>
      <c r="P2163" t="s">
        <v>9821</v>
      </c>
      <c r="Q2163">
        <v>8</v>
      </c>
      <c r="R2163" t="s">
        <v>5671</v>
      </c>
      <c r="S2163" t="s">
        <v>8621</v>
      </c>
      <c r="T2163" t="s">
        <v>8622</v>
      </c>
      <c r="U2163" t="s">
        <v>6914</v>
      </c>
      <c r="V2163" t="s">
        <v>7530</v>
      </c>
      <c r="W2163" t="s">
        <v>7797</v>
      </c>
      <c r="X2163" t="s">
        <v>8623</v>
      </c>
      <c r="Y2163" t="s">
        <v>7798</v>
      </c>
      <c r="Z2163" t="s">
        <v>6567</v>
      </c>
      <c r="AA2163" t="s">
        <v>8624</v>
      </c>
      <c r="AB2163" t="s">
        <v>7920</v>
      </c>
      <c r="AC2163" t="s">
        <v>4345</v>
      </c>
      <c r="AE2163" t="s">
        <v>3394</v>
      </c>
      <c r="AK2163" t="s">
        <v>3394</v>
      </c>
      <c r="AL2163" t="s">
        <v>3394</v>
      </c>
      <c r="AM2163" t="s">
        <v>4195</v>
      </c>
      <c r="AN2163" t="s">
        <v>3394</v>
      </c>
      <c r="AO2163" t="s">
        <v>4195</v>
      </c>
      <c r="AP2163" t="s">
        <v>3394</v>
      </c>
      <c r="AQ2163" t="s">
        <v>3394</v>
      </c>
      <c r="AR2163" t="s">
        <v>4195</v>
      </c>
      <c r="AS2163" t="s">
        <v>3394</v>
      </c>
      <c r="AT2163" t="s">
        <v>3394</v>
      </c>
      <c r="AU2163" t="s">
        <v>3394</v>
      </c>
      <c r="AV2163" t="s">
        <v>3394</v>
      </c>
      <c r="AW2163" t="s">
        <v>3394</v>
      </c>
      <c r="AX2163" t="s">
        <v>3394</v>
      </c>
      <c r="AZ2163" t="s">
        <v>3394</v>
      </c>
    </row>
    <row r="2164" spans="1:52" x14ac:dyDescent="0.3">
      <c r="A2164" s="1" t="s">
        <v>2290</v>
      </c>
      <c r="B2164" t="s">
        <v>2291</v>
      </c>
      <c r="C2164" t="s">
        <v>8614</v>
      </c>
      <c r="D2164" t="s">
        <v>8615</v>
      </c>
      <c r="E2164" t="s">
        <v>2292</v>
      </c>
      <c r="F2164" t="s">
        <v>3393</v>
      </c>
      <c r="G2164" t="s">
        <v>3393</v>
      </c>
      <c r="H2164" t="s">
        <v>3393</v>
      </c>
      <c r="I2164" t="s">
        <v>8625</v>
      </c>
      <c r="J2164" t="s">
        <v>3395</v>
      </c>
      <c r="K2164" t="s">
        <v>4195</v>
      </c>
      <c r="L2164" t="s">
        <v>3396</v>
      </c>
      <c r="M2164" t="s">
        <v>8615</v>
      </c>
      <c r="N2164" t="s">
        <v>54</v>
      </c>
      <c r="O2164" t="s">
        <v>9836</v>
      </c>
      <c r="P2164" t="s">
        <v>9821</v>
      </c>
      <c r="Q2164">
        <v>8</v>
      </c>
      <c r="R2164" t="s">
        <v>3397</v>
      </c>
      <c r="S2164" t="s">
        <v>8626</v>
      </c>
      <c r="T2164" t="s">
        <v>8627</v>
      </c>
      <c r="U2164" t="s">
        <v>8628</v>
      </c>
      <c r="V2164" t="s">
        <v>7893</v>
      </c>
      <c r="W2164" t="s">
        <v>6567</v>
      </c>
      <c r="X2164" t="s">
        <v>8629</v>
      </c>
      <c r="Y2164" t="s">
        <v>7653</v>
      </c>
      <c r="Z2164" t="s">
        <v>6569</v>
      </c>
      <c r="AA2164" t="s">
        <v>7661</v>
      </c>
      <c r="AB2164" t="s">
        <v>6744</v>
      </c>
      <c r="AC2164" t="s">
        <v>4345</v>
      </c>
      <c r="AE2164" t="s">
        <v>3394</v>
      </c>
      <c r="AK2164" t="s">
        <v>3394</v>
      </c>
      <c r="AL2164" t="s">
        <v>3394</v>
      </c>
      <c r="AM2164" t="s">
        <v>4195</v>
      </c>
      <c r="AN2164" t="s">
        <v>3394</v>
      </c>
      <c r="AO2164" t="s">
        <v>3394</v>
      </c>
      <c r="AP2164" t="s">
        <v>3394</v>
      </c>
      <c r="AQ2164" t="s">
        <v>3394</v>
      </c>
      <c r="AR2164" t="s">
        <v>4195</v>
      </c>
      <c r="AS2164" t="s">
        <v>3394</v>
      </c>
      <c r="AT2164" t="s">
        <v>3394</v>
      </c>
      <c r="AU2164" t="s">
        <v>3394</v>
      </c>
      <c r="AV2164" t="s">
        <v>3394</v>
      </c>
      <c r="AW2164" t="s">
        <v>3394</v>
      </c>
      <c r="AX2164" t="s">
        <v>3394</v>
      </c>
      <c r="AZ2164" t="s">
        <v>3394</v>
      </c>
    </row>
    <row r="2165" spans="1:52" x14ac:dyDescent="0.3">
      <c r="A2165" s="1" t="s">
        <v>2293</v>
      </c>
      <c r="B2165" t="s">
        <v>2294</v>
      </c>
      <c r="C2165" t="s">
        <v>8614</v>
      </c>
      <c r="D2165" t="s">
        <v>8615</v>
      </c>
      <c r="E2165" t="s">
        <v>2295</v>
      </c>
      <c r="F2165" t="s">
        <v>3393</v>
      </c>
      <c r="G2165" t="s">
        <v>3393</v>
      </c>
      <c r="H2165" t="s">
        <v>3393</v>
      </c>
      <c r="I2165" t="s">
        <v>8293</v>
      </c>
      <c r="J2165" t="s">
        <v>3395</v>
      </c>
      <c r="K2165" t="s">
        <v>4195</v>
      </c>
      <c r="L2165" t="s">
        <v>3396</v>
      </c>
      <c r="M2165" t="s">
        <v>8615</v>
      </c>
      <c r="N2165" t="s">
        <v>54</v>
      </c>
      <c r="O2165" t="s">
        <v>9820</v>
      </c>
      <c r="P2165" t="s">
        <v>9821</v>
      </c>
      <c r="Q2165">
        <v>8</v>
      </c>
      <c r="R2165" t="s">
        <v>5671</v>
      </c>
      <c r="S2165" t="s">
        <v>8630</v>
      </c>
      <c r="T2165" t="s">
        <v>8631</v>
      </c>
      <c r="U2165" t="s">
        <v>8632</v>
      </c>
      <c r="V2165" t="s">
        <v>7934</v>
      </c>
      <c r="W2165" t="s">
        <v>7830</v>
      </c>
      <c r="X2165" t="s">
        <v>8553</v>
      </c>
      <c r="Y2165" t="s">
        <v>7795</v>
      </c>
      <c r="Z2165" t="s">
        <v>7654</v>
      </c>
      <c r="AA2165" t="s">
        <v>7661</v>
      </c>
      <c r="AB2165" t="s">
        <v>7936</v>
      </c>
      <c r="AC2165" t="s">
        <v>4345</v>
      </c>
      <c r="AE2165" t="s">
        <v>3394</v>
      </c>
      <c r="AK2165" t="s">
        <v>3394</v>
      </c>
      <c r="AL2165" t="s">
        <v>3394</v>
      </c>
      <c r="AM2165" t="s">
        <v>4195</v>
      </c>
      <c r="AN2165" t="s">
        <v>3394</v>
      </c>
      <c r="AO2165" t="s">
        <v>4195</v>
      </c>
      <c r="AP2165" t="s">
        <v>3394</v>
      </c>
      <c r="AQ2165" t="s">
        <v>3394</v>
      </c>
      <c r="AR2165" t="s">
        <v>4195</v>
      </c>
      <c r="AS2165" t="s">
        <v>3394</v>
      </c>
      <c r="AT2165" t="s">
        <v>3394</v>
      </c>
      <c r="AU2165" t="s">
        <v>3394</v>
      </c>
      <c r="AV2165" t="s">
        <v>3394</v>
      </c>
      <c r="AW2165" t="s">
        <v>3394</v>
      </c>
      <c r="AX2165" t="s">
        <v>3394</v>
      </c>
      <c r="AZ2165" t="s">
        <v>3394</v>
      </c>
    </row>
    <row r="2166" spans="1:52" x14ac:dyDescent="0.3">
      <c r="A2166" s="1" t="s">
        <v>2296</v>
      </c>
      <c r="B2166" t="s">
        <v>2297</v>
      </c>
      <c r="C2166" t="s">
        <v>8614</v>
      </c>
      <c r="D2166" t="s">
        <v>8615</v>
      </c>
      <c r="E2166" t="s">
        <v>2298</v>
      </c>
      <c r="F2166" t="s">
        <v>3393</v>
      </c>
      <c r="G2166" t="s">
        <v>3393</v>
      </c>
      <c r="H2166" t="s">
        <v>3393</v>
      </c>
      <c r="I2166" t="s">
        <v>8293</v>
      </c>
      <c r="J2166" t="s">
        <v>3395</v>
      </c>
      <c r="K2166" t="s">
        <v>4195</v>
      </c>
      <c r="L2166" t="s">
        <v>3396</v>
      </c>
      <c r="M2166" t="s">
        <v>8615</v>
      </c>
      <c r="N2166" t="s">
        <v>54</v>
      </c>
      <c r="O2166" t="s">
        <v>9820</v>
      </c>
      <c r="P2166" t="s">
        <v>9821</v>
      </c>
      <c r="Q2166">
        <v>8</v>
      </c>
      <c r="R2166" t="s">
        <v>3397</v>
      </c>
      <c r="S2166" t="s">
        <v>8633</v>
      </c>
      <c r="T2166" t="s">
        <v>8634</v>
      </c>
      <c r="U2166" t="s">
        <v>8635</v>
      </c>
      <c r="V2166" t="s">
        <v>8636</v>
      </c>
      <c r="W2166" t="s">
        <v>6730</v>
      </c>
      <c r="X2166" t="s">
        <v>8629</v>
      </c>
      <c r="Y2166" t="s">
        <v>8103</v>
      </c>
      <c r="Z2166" t="s">
        <v>7651</v>
      </c>
      <c r="AA2166" t="s">
        <v>8637</v>
      </c>
      <c r="AB2166" t="s">
        <v>7936</v>
      </c>
      <c r="AC2166" t="s">
        <v>4345</v>
      </c>
      <c r="AE2166" t="s">
        <v>3394</v>
      </c>
      <c r="AK2166" t="s">
        <v>3394</v>
      </c>
      <c r="AL2166" t="s">
        <v>3394</v>
      </c>
      <c r="AM2166" t="s">
        <v>3394</v>
      </c>
      <c r="AN2166" t="s">
        <v>3394</v>
      </c>
      <c r="AO2166" t="s">
        <v>4195</v>
      </c>
      <c r="AP2166" t="s">
        <v>4195</v>
      </c>
      <c r="AQ2166" t="s">
        <v>4195</v>
      </c>
      <c r="AR2166" t="s">
        <v>4195</v>
      </c>
      <c r="AS2166" t="s">
        <v>3394</v>
      </c>
      <c r="AT2166" t="s">
        <v>3394</v>
      </c>
      <c r="AU2166" t="s">
        <v>3394</v>
      </c>
      <c r="AV2166" t="s">
        <v>3394</v>
      </c>
      <c r="AW2166" t="s">
        <v>3394</v>
      </c>
      <c r="AX2166" t="s">
        <v>3394</v>
      </c>
      <c r="AZ2166" t="s">
        <v>3394</v>
      </c>
    </row>
    <row r="2167" spans="1:52" x14ac:dyDescent="0.3">
      <c r="A2167" s="1" t="s">
        <v>2299</v>
      </c>
      <c r="B2167" t="s">
        <v>2300</v>
      </c>
      <c r="C2167" t="s">
        <v>8614</v>
      </c>
      <c r="D2167" t="s">
        <v>8615</v>
      </c>
      <c r="E2167" t="s">
        <v>2301</v>
      </c>
      <c r="F2167" t="s">
        <v>3393</v>
      </c>
      <c r="G2167" t="s">
        <v>3393</v>
      </c>
      <c r="H2167" t="s">
        <v>3393</v>
      </c>
      <c r="I2167" t="s">
        <v>8625</v>
      </c>
      <c r="J2167" t="s">
        <v>3395</v>
      </c>
      <c r="K2167" t="s">
        <v>4195</v>
      </c>
      <c r="L2167" t="s">
        <v>3396</v>
      </c>
      <c r="M2167" t="s">
        <v>8615</v>
      </c>
      <c r="N2167" t="s">
        <v>54</v>
      </c>
      <c r="O2167" t="s">
        <v>9820</v>
      </c>
      <c r="P2167" t="s">
        <v>9821</v>
      </c>
      <c r="Q2167">
        <v>8</v>
      </c>
      <c r="R2167" t="s">
        <v>5716</v>
      </c>
      <c r="S2167" t="s">
        <v>8638</v>
      </c>
      <c r="T2167" t="s">
        <v>8639</v>
      </c>
      <c r="U2167" t="s">
        <v>8640</v>
      </c>
      <c r="V2167" t="s">
        <v>8641</v>
      </c>
      <c r="W2167" t="s">
        <v>8024</v>
      </c>
      <c r="X2167" t="s">
        <v>7815</v>
      </c>
      <c r="Y2167" t="s">
        <v>7830</v>
      </c>
      <c r="Z2167" t="s">
        <v>8041</v>
      </c>
      <c r="AA2167" t="s">
        <v>8059</v>
      </c>
      <c r="AB2167" t="s">
        <v>8642</v>
      </c>
      <c r="AC2167" t="s">
        <v>4345</v>
      </c>
      <c r="AE2167" t="s">
        <v>3394</v>
      </c>
      <c r="AK2167" t="s">
        <v>4195</v>
      </c>
      <c r="AL2167" t="s">
        <v>3394</v>
      </c>
      <c r="AM2167" t="s">
        <v>4195</v>
      </c>
      <c r="AN2167" t="s">
        <v>3394</v>
      </c>
      <c r="AO2167" t="s">
        <v>4195</v>
      </c>
      <c r="AP2167" t="s">
        <v>4195</v>
      </c>
      <c r="AQ2167" t="s">
        <v>4195</v>
      </c>
      <c r="AR2167" t="s">
        <v>4195</v>
      </c>
      <c r="AS2167" t="s">
        <v>3394</v>
      </c>
      <c r="AT2167" t="s">
        <v>3394</v>
      </c>
      <c r="AU2167" t="s">
        <v>3394</v>
      </c>
      <c r="AV2167" t="s">
        <v>3394</v>
      </c>
      <c r="AW2167" t="s">
        <v>3394</v>
      </c>
      <c r="AX2167" t="s">
        <v>3394</v>
      </c>
      <c r="AZ2167" t="s">
        <v>3394</v>
      </c>
    </row>
    <row r="2168" spans="1:52" x14ac:dyDescent="0.3">
      <c r="A2168" s="1" t="s">
        <v>2302</v>
      </c>
      <c r="B2168" t="s">
        <v>2303</v>
      </c>
      <c r="C2168" t="s">
        <v>8614</v>
      </c>
      <c r="D2168" t="s">
        <v>8615</v>
      </c>
      <c r="E2168" t="s">
        <v>2304</v>
      </c>
      <c r="F2168" t="s">
        <v>3393</v>
      </c>
      <c r="G2168" t="s">
        <v>3393</v>
      </c>
      <c r="H2168" t="s">
        <v>3393</v>
      </c>
      <c r="I2168" t="s">
        <v>8625</v>
      </c>
      <c r="J2168" t="s">
        <v>3395</v>
      </c>
      <c r="K2168" t="s">
        <v>4195</v>
      </c>
      <c r="L2168" t="s">
        <v>3396</v>
      </c>
      <c r="M2168" t="s">
        <v>8615</v>
      </c>
      <c r="N2168" t="s">
        <v>54</v>
      </c>
      <c r="O2168" t="s">
        <v>9836</v>
      </c>
      <c r="P2168" t="s">
        <v>9821</v>
      </c>
      <c r="Q2168">
        <v>8</v>
      </c>
      <c r="R2168" t="s">
        <v>5671</v>
      </c>
      <c r="S2168" t="s">
        <v>8643</v>
      </c>
      <c r="T2168" t="s">
        <v>8644</v>
      </c>
      <c r="U2168" t="s">
        <v>8645</v>
      </c>
      <c r="V2168" t="s">
        <v>6330</v>
      </c>
      <c r="W2168" t="s">
        <v>7660</v>
      </c>
      <c r="X2168" t="s">
        <v>8629</v>
      </c>
      <c r="Y2168" t="s">
        <v>7818</v>
      </c>
      <c r="Z2168" t="s">
        <v>8024</v>
      </c>
      <c r="AA2168" t="s">
        <v>8646</v>
      </c>
      <c r="AB2168" t="s">
        <v>7936</v>
      </c>
      <c r="AC2168" t="s">
        <v>4345</v>
      </c>
      <c r="AE2168" t="s">
        <v>3394</v>
      </c>
      <c r="AK2168" t="s">
        <v>3394</v>
      </c>
      <c r="AL2168" t="s">
        <v>3394</v>
      </c>
      <c r="AM2168" t="s">
        <v>4195</v>
      </c>
      <c r="AN2168" t="s">
        <v>3394</v>
      </c>
      <c r="AO2168" t="s">
        <v>3394</v>
      </c>
      <c r="AP2168" t="s">
        <v>3394</v>
      </c>
      <c r="AQ2168" t="s">
        <v>4195</v>
      </c>
      <c r="AR2168" t="s">
        <v>4195</v>
      </c>
      <c r="AS2168" t="s">
        <v>3394</v>
      </c>
      <c r="AT2168" t="s">
        <v>3394</v>
      </c>
      <c r="AU2168" t="s">
        <v>3394</v>
      </c>
      <c r="AV2168" t="s">
        <v>3394</v>
      </c>
      <c r="AW2168" t="s">
        <v>3394</v>
      </c>
      <c r="AX2168" t="s">
        <v>3394</v>
      </c>
      <c r="AZ2168" t="s">
        <v>3394</v>
      </c>
    </row>
    <row r="2169" spans="1:52" x14ac:dyDescent="0.3">
      <c r="A2169" s="1" t="s">
        <v>2305</v>
      </c>
      <c r="B2169" t="s">
        <v>2306</v>
      </c>
      <c r="C2169" t="s">
        <v>8614</v>
      </c>
      <c r="D2169" t="s">
        <v>8615</v>
      </c>
      <c r="E2169" t="s">
        <v>2307</v>
      </c>
      <c r="F2169" t="s">
        <v>3393</v>
      </c>
      <c r="G2169" t="s">
        <v>3393</v>
      </c>
      <c r="H2169" t="s">
        <v>3393</v>
      </c>
      <c r="I2169" t="s">
        <v>11746</v>
      </c>
      <c r="J2169" t="s">
        <v>3395</v>
      </c>
      <c r="K2169" t="s">
        <v>4342</v>
      </c>
      <c r="L2169" t="s">
        <v>3396</v>
      </c>
      <c r="M2169" t="s">
        <v>11663</v>
      </c>
      <c r="N2169" t="s">
        <v>11664</v>
      </c>
      <c r="O2169" t="s">
        <v>9836</v>
      </c>
      <c r="P2169" t="s">
        <v>9862</v>
      </c>
      <c r="Q2169">
        <v>12</v>
      </c>
      <c r="R2169" t="s">
        <v>5735</v>
      </c>
      <c r="S2169" t="s">
        <v>8647</v>
      </c>
      <c r="T2169" t="s">
        <v>8648</v>
      </c>
      <c r="U2169" t="s">
        <v>8649</v>
      </c>
      <c r="V2169" t="s">
        <v>8245</v>
      </c>
      <c r="W2169" t="s">
        <v>7795</v>
      </c>
      <c r="X2169" t="s">
        <v>6026</v>
      </c>
      <c r="Y2169" t="s">
        <v>7830</v>
      </c>
      <c r="Z2169" t="s">
        <v>6567</v>
      </c>
      <c r="AA2169" t="s">
        <v>6034</v>
      </c>
      <c r="AB2169" t="s">
        <v>8065</v>
      </c>
      <c r="AC2169" t="s">
        <v>4345</v>
      </c>
      <c r="AE2169" t="s">
        <v>3394</v>
      </c>
      <c r="AK2169" t="s">
        <v>3394</v>
      </c>
      <c r="AL2169" t="s">
        <v>3394</v>
      </c>
      <c r="AM2169" t="s">
        <v>4195</v>
      </c>
      <c r="AN2169" t="s">
        <v>3394</v>
      </c>
      <c r="AO2169" t="s">
        <v>4195</v>
      </c>
      <c r="AP2169" t="s">
        <v>4195</v>
      </c>
      <c r="AQ2169" t="s">
        <v>4195</v>
      </c>
      <c r="AR2169" t="s">
        <v>4195</v>
      </c>
      <c r="AS2169" t="s">
        <v>3394</v>
      </c>
      <c r="AT2169" t="s">
        <v>3394</v>
      </c>
      <c r="AU2169" t="s">
        <v>4195</v>
      </c>
      <c r="AV2169" t="s">
        <v>3394</v>
      </c>
      <c r="AW2169" t="s">
        <v>3394</v>
      </c>
      <c r="AX2169" t="s">
        <v>3394</v>
      </c>
      <c r="AZ2169" t="s">
        <v>3394</v>
      </c>
    </row>
    <row r="2170" spans="1:52" x14ac:dyDescent="0.3">
      <c r="A2170" s="1" t="s">
        <v>2314</v>
      </c>
      <c r="B2170" t="s">
        <v>2315</v>
      </c>
      <c r="C2170" t="s">
        <v>8614</v>
      </c>
      <c r="D2170" t="s">
        <v>8615</v>
      </c>
      <c r="E2170" t="s">
        <v>2316</v>
      </c>
      <c r="F2170" t="s">
        <v>3393</v>
      </c>
      <c r="G2170" t="s">
        <v>3393</v>
      </c>
      <c r="H2170" t="s">
        <v>3393</v>
      </c>
      <c r="I2170" t="s">
        <v>10891</v>
      </c>
      <c r="J2170" t="s">
        <v>3395</v>
      </c>
      <c r="K2170" t="s">
        <v>4195</v>
      </c>
      <c r="L2170" t="s">
        <v>3396</v>
      </c>
      <c r="M2170" t="s">
        <v>8615</v>
      </c>
      <c r="N2170" t="s">
        <v>8657</v>
      </c>
      <c r="O2170" t="s">
        <v>9820</v>
      </c>
      <c r="P2170" t="s">
        <v>9821</v>
      </c>
      <c r="Q2170">
        <v>10</v>
      </c>
      <c r="R2170" t="s">
        <v>8658</v>
      </c>
      <c r="S2170" t="s">
        <v>8659</v>
      </c>
      <c r="T2170" t="s">
        <v>8660</v>
      </c>
      <c r="U2170" t="s">
        <v>8661</v>
      </c>
      <c r="V2170" t="s">
        <v>8662</v>
      </c>
      <c r="W2170" t="s">
        <v>6567</v>
      </c>
      <c r="X2170" t="s">
        <v>6817</v>
      </c>
      <c r="Y2170" t="s">
        <v>7651</v>
      </c>
      <c r="Z2170" t="s">
        <v>7653</v>
      </c>
      <c r="AA2170" t="s">
        <v>8646</v>
      </c>
      <c r="AB2170" t="s">
        <v>8126</v>
      </c>
      <c r="AC2170" t="s">
        <v>4345</v>
      </c>
      <c r="AE2170" t="s">
        <v>3394</v>
      </c>
      <c r="AK2170" t="s">
        <v>3394</v>
      </c>
      <c r="AL2170" t="s">
        <v>3394</v>
      </c>
      <c r="AM2170" t="s">
        <v>4195</v>
      </c>
      <c r="AN2170" t="s">
        <v>3394</v>
      </c>
      <c r="AO2170" t="s">
        <v>4195</v>
      </c>
      <c r="AP2170" t="s">
        <v>4195</v>
      </c>
      <c r="AQ2170" t="s">
        <v>4195</v>
      </c>
      <c r="AR2170" t="s">
        <v>4195</v>
      </c>
      <c r="AS2170" t="s">
        <v>3394</v>
      </c>
      <c r="AT2170" t="s">
        <v>3394</v>
      </c>
      <c r="AU2170" t="s">
        <v>4195</v>
      </c>
      <c r="AV2170" t="s">
        <v>3394</v>
      </c>
      <c r="AW2170" t="s">
        <v>3394</v>
      </c>
      <c r="AX2170" t="s">
        <v>3394</v>
      </c>
      <c r="AZ2170" t="s">
        <v>3394</v>
      </c>
    </row>
    <row r="2171" spans="1:52" x14ac:dyDescent="0.3">
      <c r="A2171" s="1" t="s">
        <v>2317</v>
      </c>
      <c r="B2171" t="s">
        <v>2318</v>
      </c>
      <c r="C2171" t="s">
        <v>8614</v>
      </c>
      <c r="D2171" t="s">
        <v>8615</v>
      </c>
      <c r="E2171" t="s">
        <v>2319</v>
      </c>
      <c r="F2171" t="s">
        <v>3393</v>
      </c>
      <c r="G2171" t="s">
        <v>3393</v>
      </c>
      <c r="H2171" t="s">
        <v>3393</v>
      </c>
      <c r="I2171" t="s">
        <v>8663</v>
      </c>
      <c r="J2171" t="s">
        <v>3395</v>
      </c>
      <c r="K2171" t="s">
        <v>4195</v>
      </c>
      <c r="L2171" t="s">
        <v>3396</v>
      </c>
      <c r="M2171" t="s">
        <v>8615</v>
      </c>
      <c r="N2171" t="s">
        <v>8657</v>
      </c>
      <c r="O2171" t="s">
        <v>9820</v>
      </c>
      <c r="P2171" t="s">
        <v>9821</v>
      </c>
      <c r="Q2171">
        <v>10</v>
      </c>
      <c r="R2171" t="s">
        <v>8664</v>
      </c>
      <c r="S2171" t="s">
        <v>8665</v>
      </c>
      <c r="T2171" t="s">
        <v>8666</v>
      </c>
      <c r="U2171" t="s">
        <v>8667</v>
      </c>
      <c r="V2171" t="s">
        <v>7983</v>
      </c>
      <c r="W2171" t="s">
        <v>7819</v>
      </c>
      <c r="X2171" t="s">
        <v>7835</v>
      </c>
      <c r="Y2171" t="s">
        <v>7797</v>
      </c>
      <c r="Z2171" t="s">
        <v>7797</v>
      </c>
      <c r="AA2171" t="s">
        <v>8042</v>
      </c>
      <c r="AB2171" t="s">
        <v>8668</v>
      </c>
      <c r="AC2171" t="s">
        <v>4345</v>
      </c>
      <c r="AE2171" t="s">
        <v>3394</v>
      </c>
      <c r="AK2171" t="s">
        <v>4195</v>
      </c>
      <c r="AL2171" t="s">
        <v>3394</v>
      </c>
      <c r="AM2171" t="s">
        <v>4195</v>
      </c>
      <c r="AN2171" t="s">
        <v>3394</v>
      </c>
      <c r="AO2171" t="s">
        <v>4195</v>
      </c>
      <c r="AP2171" t="s">
        <v>4195</v>
      </c>
      <c r="AQ2171" t="s">
        <v>4195</v>
      </c>
      <c r="AR2171" t="s">
        <v>4195</v>
      </c>
      <c r="AS2171" t="s">
        <v>3394</v>
      </c>
      <c r="AT2171" t="s">
        <v>3394</v>
      </c>
      <c r="AU2171" t="s">
        <v>3394</v>
      </c>
      <c r="AV2171" t="s">
        <v>3394</v>
      </c>
      <c r="AW2171" t="s">
        <v>3394</v>
      </c>
      <c r="AX2171" t="s">
        <v>3394</v>
      </c>
      <c r="AZ2171" t="s">
        <v>3394</v>
      </c>
    </row>
    <row r="2172" spans="1:52" x14ac:dyDescent="0.3">
      <c r="A2172" s="1" t="s">
        <v>2320</v>
      </c>
      <c r="B2172" t="s">
        <v>2321</v>
      </c>
      <c r="C2172" t="s">
        <v>8614</v>
      </c>
      <c r="D2172" t="s">
        <v>8615</v>
      </c>
      <c r="E2172" t="s">
        <v>2322</v>
      </c>
      <c r="F2172" t="s">
        <v>3393</v>
      </c>
      <c r="G2172" t="s">
        <v>3393</v>
      </c>
      <c r="H2172" t="s">
        <v>3393</v>
      </c>
      <c r="I2172" t="s">
        <v>8663</v>
      </c>
      <c r="J2172" t="s">
        <v>3395</v>
      </c>
      <c r="K2172" t="s">
        <v>4195</v>
      </c>
      <c r="L2172" t="s">
        <v>3396</v>
      </c>
      <c r="M2172" t="s">
        <v>8615</v>
      </c>
      <c r="N2172" t="s">
        <v>8657</v>
      </c>
      <c r="O2172" t="s">
        <v>9820</v>
      </c>
      <c r="P2172" t="s">
        <v>9821</v>
      </c>
      <c r="Q2172">
        <v>10</v>
      </c>
      <c r="R2172" t="s">
        <v>8669</v>
      </c>
      <c r="S2172" t="s">
        <v>8670</v>
      </c>
      <c r="T2172" t="s">
        <v>8671</v>
      </c>
      <c r="U2172" t="s">
        <v>6592</v>
      </c>
      <c r="V2172" t="s">
        <v>7794</v>
      </c>
      <c r="W2172" t="s">
        <v>6031</v>
      </c>
      <c r="X2172" t="s">
        <v>7813</v>
      </c>
      <c r="Y2172" t="s">
        <v>6568</v>
      </c>
      <c r="Z2172" t="s">
        <v>6050</v>
      </c>
      <c r="AA2172" t="s">
        <v>8672</v>
      </c>
      <c r="AB2172" t="s">
        <v>8673</v>
      </c>
      <c r="AC2172" t="s">
        <v>4345</v>
      </c>
      <c r="AE2172" t="s">
        <v>3394</v>
      </c>
      <c r="AK2172" t="s">
        <v>3394</v>
      </c>
      <c r="AL2172" t="s">
        <v>3394</v>
      </c>
      <c r="AM2172" t="s">
        <v>4195</v>
      </c>
      <c r="AN2172" t="s">
        <v>3394</v>
      </c>
      <c r="AO2172" t="s">
        <v>4195</v>
      </c>
      <c r="AP2172" t="s">
        <v>4195</v>
      </c>
      <c r="AQ2172" t="s">
        <v>4195</v>
      </c>
      <c r="AR2172" t="s">
        <v>4195</v>
      </c>
      <c r="AS2172" t="s">
        <v>3394</v>
      </c>
      <c r="AT2172" t="s">
        <v>3394</v>
      </c>
      <c r="AU2172" t="s">
        <v>4195</v>
      </c>
      <c r="AV2172" t="s">
        <v>3394</v>
      </c>
      <c r="AW2172" t="s">
        <v>3394</v>
      </c>
      <c r="AX2172" t="s">
        <v>3394</v>
      </c>
      <c r="AZ2172" t="s">
        <v>3394</v>
      </c>
    </row>
    <row r="2173" spans="1:52" x14ac:dyDescent="0.3">
      <c r="A2173" s="1" t="s">
        <v>2323</v>
      </c>
      <c r="B2173" t="s">
        <v>2324</v>
      </c>
      <c r="C2173" t="s">
        <v>8614</v>
      </c>
      <c r="D2173" t="s">
        <v>8615</v>
      </c>
      <c r="E2173" t="s">
        <v>2326</v>
      </c>
      <c r="F2173" t="s">
        <v>3393</v>
      </c>
      <c r="G2173" t="s">
        <v>3393</v>
      </c>
      <c r="H2173" t="s">
        <v>3393</v>
      </c>
      <c r="I2173" t="s">
        <v>8663</v>
      </c>
      <c r="J2173" t="s">
        <v>3395</v>
      </c>
      <c r="K2173" t="s">
        <v>4195</v>
      </c>
      <c r="L2173" t="s">
        <v>3396</v>
      </c>
      <c r="M2173" t="s">
        <v>8615</v>
      </c>
      <c r="N2173" t="s">
        <v>8657</v>
      </c>
      <c r="O2173" t="s">
        <v>9820</v>
      </c>
      <c r="P2173" t="s">
        <v>9821</v>
      </c>
      <c r="Q2173">
        <v>10</v>
      </c>
      <c r="R2173" t="s">
        <v>8669</v>
      </c>
      <c r="S2173" t="s">
        <v>8659</v>
      </c>
      <c r="T2173" t="s">
        <v>8674</v>
      </c>
      <c r="U2173" t="s">
        <v>8661</v>
      </c>
      <c r="V2173" t="s">
        <v>8662</v>
      </c>
      <c r="W2173" t="s">
        <v>6567</v>
      </c>
      <c r="X2173" t="s">
        <v>6817</v>
      </c>
      <c r="Y2173" t="s">
        <v>7651</v>
      </c>
      <c r="Z2173" t="s">
        <v>7653</v>
      </c>
      <c r="AA2173" t="s">
        <v>8646</v>
      </c>
      <c r="AB2173" t="s">
        <v>8126</v>
      </c>
      <c r="AC2173" t="s">
        <v>4345</v>
      </c>
      <c r="AE2173" t="s">
        <v>3394</v>
      </c>
      <c r="AK2173" t="s">
        <v>3394</v>
      </c>
      <c r="AL2173" t="s">
        <v>3394</v>
      </c>
      <c r="AM2173" t="s">
        <v>4195</v>
      </c>
      <c r="AN2173" t="s">
        <v>3394</v>
      </c>
      <c r="AO2173" t="s">
        <v>4195</v>
      </c>
      <c r="AP2173" t="s">
        <v>4195</v>
      </c>
      <c r="AQ2173" t="s">
        <v>4195</v>
      </c>
      <c r="AR2173" t="s">
        <v>4195</v>
      </c>
      <c r="AS2173" t="s">
        <v>3394</v>
      </c>
      <c r="AT2173" t="s">
        <v>3394</v>
      </c>
      <c r="AU2173" t="s">
        <v>4195</v>
      </c>
      <c r="AV2173" t="s">
        <v>3394</v>
      </c>
      <c r="AW2173" t="s">
        <v>3394</v>
      </c>
      <c r="AX2173" t="s">
        <v>3394</v>
      </c>
      <c r="AZ2173" t="s">
        <v>3394</v>
      </c>
    </row>
    <row r="2174" spans="1:52" x14ac:dyDescent="0.3">
      <c r="A2174" s="1" t="s">
        <v>2327</v>
      </c>
      <c r="B2174" t="s">
        <v>2328</v>
      </c>
      <c r="C2174" t="s">
        <v>8614</v>
      </c>
      <c r="D2174" t="s">
        <v>8615</v>
      </c>
      <c r="E2174" t="s">
        <v>2329</v>
      </c>
      <c r="F2174" t="s">
        <v>3393</v>
      </c>
      <c r="G2174" t="s">
        <v>3393</v>
      </c>
      <c r="H2174" t="s">
        <v>3393</v>
      </c>
      <c r="I2174" t="s">
        <v>8663</v>
      </c>
      <c r="J2174" t="s">
        <v>3395</v>
      </c>
      <c r="K2174" t="s">
        <v>4195</v>
      </c>
      <c r="L2174" t="s">
        <v>3396</v>
      </c>
      <c r="M2174" t="s">
        <v>8615</v>
      </c>
      <c r="N2174" t="s">
        <v>8657</v>
      </c>
      <c r="O2174" t="s">
        <v>9820</v>
      </c>
      <c r="P2174" t="s">
        <v>9821</v>
      </c>
      <c r="Q2174">
        <v>10</v>
      </c>
      <c r="R2174" t="s">
        <v>8658</v>
      </c>
      <c r="S2174" t="s">
        <v>8675</v>
      </c>
      <c r="T2174" t="s">
        <v>8676</v>
      </c>
      <c r="U2174" t="s">
        <v>8677</v>
      </c>
      <c r="V2174" t="s">
        <v>7061</v>
      </c>
      <c r="W2174" t="s">
        <v>6033</v>
      </c>
      <c r="X2174" t="s">
        <v>8678</v>
      </c>
      <c r="Y2174" t="s">
        <v>8103</v>
      </c>
      <c r="Z2174" t="s">
        <v>7808</v>
      </c>
      <c r="AA2174" t="s">
        <v>8646</v>
      </c>
      <c r="AB2174" t="s">
        <v>8679</v>
      </c>
      <c r="AC2174" t="s">
        <v>4345</v>
      </c>
      <c r="AE2174" t="s">
        <v>3394</v>
      </c>
      <c r="AK2174" t="s">
        <v>3394</v>
      </c>
      <c r="AL2174" t="s">
        <v>3394</v>
      </c>
      <c r="AM2174" t="s">
        <v>4195</v>
      </c>
      <c r="AN2174" t="s">
        <v>3394</v>
      </c>
      <c r="AO2174" t="s">
        <v>4195</v>
      </c>
      <c r="AP2174" t="s">
        <v>4195</v>
      </c>
      <c r="AQ2174" t="s">
        <v>4195</v>
      </c>
      <c r="AR2174" t="s">
        <v>4195</v>
      </c>
      <c r="AS2174" t="s">
        <v>3394</v>
      </c>
      <c r="AT2174" t="s">
        <v>3394</v>
      </c>
      <c r="AU2174" t="s">
        <v>4195</v>
      </c>
      <c r="AV2174" t="s">
        <v>3394</v>
      </c>
      <c r="AW2174" t="s">
        <v>3394</v>
      </c>
      <c r="AX2174" t="s">
        <v>3394</v>
      </c>
      <c r="AZ2174" t="s">
        <v>3394</v>
      </c>
    </row>
    <row r="2175" spans="1:52" x14ac:dyDescent="0.3">
      <c r="A2175" s="1" t="s">
        <v>2330</v>
      </c>
      <c r="B2175" t="s">
        <v>2331</v>
      </c>
      <c r="C2175" t="s">
        <v>8614</v>
      </c>
      <c r="D2175" t="s">
        <v>8615</v>
      </c>
      <c r="E2175" t="s">
        <v>2332</v>
      </c>
      <c r="F2175" t="s">
        <v>3393</v>
      </c>
      <c r="G2175" t="s">
        <v>3393</v>
      </c>
      <c r="H2175" t="s">
        <v>3393</v>
      </c>
      <c r="I2175" t="s">
        <v>11747</v>
      </c>
      <c r="J2175" t="s">
        <v>3395</v>
      </c>
      <c r="K2175" t="s">
        <v>4342</v>
      </c>
      <c r="L2175" t="s">
        <v>3396</v>
      </c>
      <c r="M2175" t="s">
        <v>11663</v>
      </c>
      <c r="N2175" t="s">
        <v>11748</v>
      </c>
      <c r="O2175" t="s">
        <v>9836</v>
      </c>
      <c r="P2175" t="s">
        <v>9837</v>
      </c>
      <c r="Q2175">
        <v>10</v>
      </c>
      <c r="R2175" t="s">
        <v>8680</v>
      </c>
      <c r="S2175" t="s">
        <v>8681</v>
      </c>
      <c r="T2175" t="s">
        <v>8682</v>
      </c>
      <c r="U2175" t="s">
        <v>8683</v>
      </c>
      <c r="V2175" t="s">
        <v>8684</v>
      </c>
      <c r="W2175" t="s">
        <v>7660</v>
      </c>
      <c r="X2175" t="s">
        <v>8685</v>
      </c>
      <c r="Y2175" t="s">
        <v>7659</v>
      </c>
      <c r="Z2175" t="s">
        <v>6568</v>
      </c>
      <c r="AA2175" t="s">
        <v>8686</v>
      </c>
      <c r="AB2175" t="s">
        <v>8687</v>
      </c>
      <c r="AC2175" t="s">
        <v>4345</v>
      </c>
      <c r="AE2175" t="s">
        <v>3394</v>
      </c>
      <c r="AJ2175" t="s">
        <v>4484</v>
      </c>
      <c r="AK2175" t="s">
        <v>3394</v>
      </c>
      <c r="AL2175" t="s">
        <v>3394</v>
      </c>
      <c r="AM2175" t="s">
        <v>4195</v>
      </c>
      <c r="AN2175" t="s">
        <v>3394</v>
      </c>
      <c r="AO2175" t="s">
        <v>4195</v>
      </c>
      <c r="AP2175" t="s">
        <v>4195</v>
      </c>
      <c r="AQ2175" t="s">
        <v>4195</v>
      </c>
      <c r="AR2175" t="s">
        <v>4195</v>
      </c>
      <c r="AS2175" t="s">
        <v>3394</v>
      </c>
      <c r="AT2175" t="s">
        <v>3394</v>
      </c>
      <c r="AU2175" t="s">
        <v>4195</v>
      </c>
      <c r="AV2175" t="s">
        <v>3394</v>
      </c>
      <c r="AW2175" t="s">
        <v>3394</v>
      </c>
      <c r="AX2175" t="s">
        <v>3394</v>
      </c>
      <c r="AZ2175" t="s">
        <v>3394</v>
      </c>
    </row>
    <row r="2176" spans="1:52" x14ac:dyDescent="0.3">
      <c r="A2176" s="1" t="s">
        <v>2334</v>
      </c>
      <c r="B2176" t="s">
        <v>2335</v>
      </c>
      <c r="C2176" t="s">
        <v>8614</v>
      </c>
      <c r="D2176" t="s">
        <v>8615</v>
      </c>
      <c r="E2176" t="s">
        <v>2337</v>
      </c>
      <c r="F2176" t="s">
        <v>3393</v>
      </c>
      <c r="G2176" t="s">
        <v>3393</v>
      </c>
      <c r="H2176" t="s">
        <v>3393</v>
      </c>
      <c r="I2176" t="s">
        <v>11749</v>
      </c>
      <c r="J2176" t="s">
        <v>3395</v>
      </c>
      <c r="K2176" t="s">
        <v>4342</v>
      </c>
      <c r="L2176" t="s">
        <v>3396</v>
      </c>
      <c r="M2176" t="s">
        <v>11663</v>
      </c>
      <c r="N2176" t="s">
        <v>11748</v>
      </c>
      <c r="O2176" t="s">
        <v>9836</v>
      </c>
      <c r="P2176" t="s">
        <v>9837</v>
      </c>
      <c r="Q2176">
        <v>10</v>
      </c>
      <c r="R2176" t="s">
        <v>8680</v>
      </c>
      <c r="S2176" t="s">
        <v>8688</v>
      </c>
      <c r="T2176" t="s">
        <v>8682</v>
      </c>
      <c r="U2176" t="s">
        <v>8689</v>
      </c>
      <c r="V2176" t="s">
        <v>6951</v>
      </c>
      <c r="W2176" t="s">
        <v>6052</v>
      </c>
      <c r="X2176" t="s">
        <v>8052</v>
      </c>
      <c r="Y2176" t="s">
        <v>7818</v>
      </c>
      <c r="Z2176" t="s">
        <v>6032</v>
      </c>
      <c r="AA2176" t="s">
        <v>8686</v>
      </c>
      <c r="AB2176" t="s">
        <v>8673</v>
      </c>
      <c r="AC2176" t="s">
        <v>4345</v>
      </c>
      <c r="AE2176" t="s">
        <v>3394</v>
      </c>
      <c r="AJ2176" t="s">
        <v>4484</v>
      </c>
      <c r="AK2176" t="s">
        <v>3394</v>
      </c>
      <c r="AL2176" t="s">
        <v>3394</v>
      </c>
      <c r="AM2176" t="s">
        <v>4195</v>
      </c>
      <c r="AN2176" t="s">
        <v>3394</v>
      </c>
      <c r="AO2176" t="s">
        <v>4195</v>
      </c>
      <c r="AP2176" t="s">
        <v>4195</v>
      </c>
      <c r="AQ2176" t="s">
        <v>4195</v>
      </c>
      <c r="AR2176" t="s">
        <v>4195</v>
      </c>
      <c r="AS2176" t="s">
        <v>3394</v>
      </c>
      <c r="AT2176" t="s">
        <v>3394</v>
      </c>
      <c r="AU2176" t="s">
        <v>4195</v>
      </c>
      <c r="AV2176" t="s">
        <v>3394</v>
      </c>
      <c r="AW2176" t="s">
        <v>3394</v>
      </c>
      <c r="AX2176" t="s">
        <v>3394</v>
      </c>
      <c r="AZ2176" t="s">
        <v>3394</v>
      </c>
    </row>
    <row r="2177" spans="1:52" x14ac:dyDescent="0.3">
      <c r="A2177" s="1" t="s">
        <v>2338</v>
      </c>
      <c r="B2177" t="s">
        <v>2339</v>
      </c>
      <c r="C2177" t="s">
        <v>8614</v>
      </c>
      <c r="D2177" t="s">
        <v>8615</v>
      </c>
      <c r="E2177" t="s">
        <v>2341</v>
      </c>
      <c r="F2177" t="s">
        <v>3393</v>
      </c>
      <c r="G2177" t="s">
        <v>3393</v>
      </c>
      <c r="H2177" t="s">
        <v>3393</v>
      </c>
      <c r="I2177" t="s">
        <v>11750</v>
      </c>
      <c r="J2177" t="s">
        <v>3395</v>
      </c>
      <c r="K2177" t="s">
        <v>4342</v>
      </c>
      <c r="L2177" t="s">
        <v>3396</v>
      </c>
      <c r="M2177" t="s">
        <v>11663</v>
      </c>
      <c r="N2177" t="s">
        <v>11748</v>
      </c>
      <c r="O2177" t="s">
        <v>9836</v>
      </c>
      <c r="P2177" t="s">
        <v>9837</v>
      </c>
      <c r="Q2177">
        <v>10</v>
      </c>
      <c r="R2177" t="s">
        <v>8680</v>
      </c>
      <c r="S2177" t="s">
        <v>8690</v>
      </c>
      <c r="T2177" t="s">
        <v>8682</v>
      </c>
      <c r="U2177" t="s">
        <v>7892</v>
      </c>
      <c r="V2177" t="s">
        <v>7893</v>
      </c>
      <c r="W2177" t="s">
        <v>6033</v>
      </c>
      <c r="X2177" t="s">
        <v>8685</v>
      </c>
      <c r="Y2177" t="s">
        <v>6568</v>
      </c>
      <c r="Z2177" t="s">
        <v>7818</v>
      </c>
      <c r="AA2177" t="s">
        <v>11567</v>
      </c>
      <c r="AB2177" t="s">
        <v>8692</v>
      </c>
      <c r="AC2177" t="s">
        <v>4345</v>
      </c>
      <c r="AE2177" t="s">
        <v>3394</v>
      </c>
      <c r="AJ2177" t="s">
        <v>4484</v>
      </c>
      <c r="AK2177" t="s">
        <v>3394</v>
      </c>
      <c r="AL2177" t="s">
        <v>3394</v>
      </c>
      <c r="AM2177" t="s">
        <v>4195</v>
      </c>
      <c r="AN2177" t="s">
        <v>3394</v>
      </c>
      <c r="AO2177" t="s">
        <v>4195</v>
      </c>
      <c r="AP2177" t="s">
        <v>4195</v>
      </c>
      <c r="AQ2177" t="s">
        <v>4195</v>
      </c>
      <c r="AR2177" t="s">
        <v>4195</v>
      </c>
      <c r="AS2177" t="s">
        <v>3394</v>
      </c>
      <c r="AT2177" t="s">
        <v>3394</v>
      </c>
      <c r="AU2177" t="s">
        <v>4195</v>
      </c>
      <c r="AV2177" t="s">
        <v>3394</v>
      </c>
      <c r="AW2177" t="s">
        <v>3394</v>
      </c>
      <c r="AX2177" t="s">
        <v>3394</v>
      </c>
      <c r="AZ2177" t="s">
        <v>3394</v>
      </c>
    </row>
    <row r="2178" spans="1:52" x14ac:dyDescent="0.3">
      <c r="A2178" s="1" t="s">
        <v>2342</v>
      </c>
      <c r="B2178" t="s">
        <v>2343</v>
      </c>
      <c r="C2178" t="s">
        <v>1451</v>
      </c>
      <c r="D2178" t="s">
        <v>8693</v>
      </c>
      <c r="E2178" t="s">
        <v>2344</v>
      </c>
      <c r="F2178" t="s">
        <v>3393</v>
      </c>
      <c r="G2178" t="s">
        <v>3393</v>
      </c>
      <c r="H2178" t="s">
        <v>3393</v>
      </c>
      <c r="I2178" t="s">
        <v>8625</v>
      </c>
      <c r="J2178" t="s">
        <v>3395</v>
      </c>
      <c r="K2178" t="s">
        <v>4195</v>
      </c>
      <c r="L2178" t="s">
        <v>3396</v>
      </c>
      <c r="M2178" t="s">
        <v>8693</v>
      </c>
      <c r="N2178" t="s">
        <v>10181</v>
      </c>
      <c r="O2178" t="s">
        <v>9820</v>
      </c>
      <c r="P2178" t="s">
        <v>9821</v>
      </c>
      <c r="Q2178">
        <v>8</v>
      </c>
      <c r="R2178" t="s">
        <v>5735</v>
      </c>
      <c r="S2178" t="s">
        <v>8694</v>
      </c>
      <c r="T2178" t="s">
        <v>8695</v>
      </c>
      <c r="U2178" t="s">
        <v>7467</v>
      </c>
      <c r="V2178" t="s">
        <v>6915</v>
      </c>
      <c r="W2178" t="s">
        <v>6569</v>
      </c>
      <c r="X2178" t="s">
        <v>7815</v>
      </c>
      <c r="Y2178" t="s">
        <v>6049</v>
      </c>
      <c r="Z2178" t="s">
        <v>6050</v>
      </c>
      <c r="AA2178" t="s">
        <v>7652</v>
      </c>
      <c r="AB2178" t="s">
        <v>8696</v>
      </c>
      <c r="AC2178" t="s">
        <v>4345</v>
      </c>
      <c r="AE2178" t="s">
        <v>3394</v>
      </c>
      <c r="AK2178" t="s">
        <v>4195</v>
      </c>
      <c r="AL2178" t="s">
        <v>3394</v>
      </c>
      <c r="AM2178" t="s">
        <v>4195</v>
      </c>
      <c r="AN2178" t="s">
        <v>3394</v>
      </c>
      <c r="AO2178" t="s">
        <v>4195</v>
      </c>
      <c r="AP2178" t="s">
        <v>4195</v>
      </c>
      <c r="AQ2178" t="s">
        <v>4195</v>
      </c>
      <c r="AR2178" t="s">
        <v>4195</v>
      </c>
      <c r="AS2178" t="s">
        <v>3394</v>
      </c>
      <c r="AT2178" t="s">
        <v>3394</v>
      </c>
      <c r="AU2178" t="s">
        <v>3394</v>
      </c>
      <c r="AV2178" t="s">
        <v>3394</v>
      </c>
      <c r="AW2178" t="s">
        <v>3394</v>
      </c>
      <c r="AX2178" t="s">
        <v>3394</v>
      </c>
      <c r="AZ2178" t="s">
        <v>3394</v>
      </c>
    </row>
    <row r="2179" spans="1:52" x14ac:dyDescent="0.3">
      <c r="A2179" s="1" t="s">
        <v>2348</v>
      </c>
      <c r="B2179" t="s">
        <v>2349</v>
      </c>
      <c r="C2179" t="s">
        <v>1451</v>
      </c>
      <c r="D2179" t="s">
        <v>8693</v>
      </c>
      <c r="E2179" t="s">
        <v>2350</v>
      </c>
      <c r="F2179" t="s">
        <v>3393</v>
      </c>
      <c r="G2179" t="s">
        <v>3393</v>
      </c>
      <c r="H2179" t="s">
        <v>3393</v>
      </c>
      <c r="I2179" t="s">
        <v>8625</v>
      </c>
      <c r="J2179" t="s">
        <v>3395</v>
      </c>
      <c r="K2179" t="s">
        <v>4195</v>
      </c>
      <c r="L2179" t="s">
        <v>3396</v>
      </c>
      <c r="M2179" t="s">
        <v>8693</v>
      </c>
      <c r="N2179" t="s">
        <v>10181</v>
      </c>
      <c r="O2179" t="s">
        <v>9820</v>
      </c>
      <c r="P2179" t="s">
        <v>9821</v>
      </c>
      <c r="Q2179">
        <v>8</v>
      </c>
      <c r="R2179" t="s">
        <v>5735</v>
      </c>
      <c r="S2179" t="s">
        <v>8697</v>
      </c>
      <c r="T2179" t="s">
        <v>8698</v>
      </c>
      <c r="U2179" t="s">
        <v>6030</v>
      </c>
      <c r="V2179" t="s">
        <v>7717</v>
      </c>
      <c r="W2179" t="s">
        <v>7654</v>
      </c>
      <c r="X2179" t="s">
        <v>6034</v>
      </c>
      <c r="Y2179" t="s">
        <v>8103</v>
      </c>
      <c r="Z2179" t="s">
        <v>7818</v>
      </c>
      <c r="AA2179" t="s">
        <v>8699</v>
      </c>
      <c r="AB2179" t="s">
        <v>8700</v>
      </c>
      <c r="AC2179" t="s">
        <v>4345</v>
      </c>
      <c r="AE2179" t="s">
        <v>3394</v>
      </c>
      <c r="AK2179" t="s">
        <v>4195</v>
      </c>
      <c r="AL2179" t="s">
        <v>3394</v>
      </c>
      <c r="AM2179" t="s">
        <v>4195</v>
      </c>
      <c r="AN2179" t="s">
        <v>3394</v>
      </c>
      <c r="AO2179" t="s">
        <v>4195</v>
      </c>
      <c r="AP2179" t="s">
        <v>4195</v>
      </c>
      <c r="AQ2179" t="s">
        <v>4195</v>
      </c>
      <c r="AR2179" t="s">
        <v>4195</v>
      </c>
      <c r="AS2179" t="s">
        <v>3394</v>
      </c>
      <c r="AT2179" t="s">
        <v>3394</v>
      </c>
      <c r="AU2179" t="s">
        <v>3394</v>
      </c>
      <c r="AV2179" t="s">
        <v>3394</v>
      </c>
      <c r="AW2179" t="s">
        <v>3394</v>
      </c>
      <c r="AX2179" t="s">
        <v>3394</v>
      </c>
      <c r="AZ2179" t="s">
        <v>3394</v>
      </c>
    </row>
    <row r="2180" spans="1:52" x14ac:dyDescent="0.3">
      <c r="A2180" s="1" t="s">
        <v>2351</v>
      </c>
      <c r="B2180" t="s">
        <v>2352</v>
      </c>
      <c r="C2180" t="s">
        <v>1451</v>
      </c>
      <c r="D2180" t="s">
        <v>8693</v>
      </c>
      <c r="E2180" t="s">
        <v>2353</v>
      </c>
      <c r="F2180" t="s">
        <v>3393</v>
      </c>
      <c r="G2180" t="s">
        <v>3393</v>
      </c>
      <c r="H2180" t="s">
        <v>3393</v>
      </c>
      <c r="I2180" t="s">
        <v>8625</v>
      </c>
      <c r="J2180" t="s">
        <v>3395</v>
      </c>
      <c r="K2180" t="s">
        <v>4195</v>
      </c>
      <c r="L2180" t="s">
        <v>3396</v>
      </c>
      <c r="M2180" t="s">
        <v>8693</v>
      </c>
      <c r="N2180" t="s">
        <v>10181</v>
      </c>
      <c r="O2180" t="s">
        <v>9820</v>
      </c>
      <c r="P2180" t="s">
        <v>9821</v>
      </c>
      <c r="Q2180">
        <v>8</v>
      </c>
      <c r="R2180" t="s">
        <v>5735</v>
      </c>
      <c r="S2180" t="s">
        <v>8701</v>
      </c>
      <c r="T2180" t="s">
        <v>8702</v>
      </c>
      <c r="U2180" t="s">
        <v>7946</v>
      </c>
      <c r="V2180" t="s">
        <v>7947</v>
      </c>
      <c r="W2180" t="s">
        <v>7812</v>
      </c>
      <c r="X2180" t="s">
        <v>7804</v>
      </c>
      <c r="Y2180" t="s">
        <v>8703</v>
      </c>
      <c r="Z2180" t="s">
        <v>6032</v>
      </c>
      <c r="AA2180" t="s">
        <v>6740</v>
      </c>
      <c r="AB2180" t="s">
        <v>7837</v>
      </c>
      <c r="AC2180" t="s">
        <v>4345</v>
      </c>
      <c r="AE2180" t="s">
        <v>3394</v>
      </c>
      <c r="AK2180" t="s">
        <v>4195</v>
      </c>
      <c r="AL2180" t="s">
        <v>3394</v>
      </c>
      <c r="AM2180" t="s">
        <v>4195</v>
      </c>
      <c r="AN2180" t="s">
        <v>3394</v>
      </c>
      <c r="AO2180" t="s">
        <v>4195</v>
      </c>
      <c r="AP2180" t="s">
        <v>4195</v>
      </c>
      <c r="AQ2180" t="s">
        <v>4195</v>
      </c>
      <c r="AR2180" t="s">
        <v>4195</v>
      </c>
      <c r="AS2180" t="s">
        <v>3394</v>
      </c>
      <c r="AT2180" t="s">
        <v>3394</v>
      </c>
      <c r="AU2180" t="s">
        <v>3394</v>
      </c>
      <c r="AV2180" t="s">
        <v>4195</v>
      </c>
      <c r="AW2180" t="s">
        <v>3394</v>
      </c>
      <c r="AX2180" t="s">
        <v>3394</v>
      </c>
      <c r="AZ2180" t="s">
        <v>3394</v>
      </c>
    </row>
    <row r="2181" spans="1:52" x14ac:dyDescent="0.3">
      <c r="A2181" s="1" t="s">
        <v>8704</v>
      </c>
      <c r="B2181" t="s">
        <v>8705</v>
      </c>
      <c r="C2181" t="s">
        <v>538</v>
      </c>
      <c r="D2181" t="s">
        <v>67</v>
      </c>
      <c r="F2181" t="s">
        <v>3393</v>
      </c>
      <c r="G2181" t="s">
        <v>3394</v>
      </c>
      <c r="H2181" t="s">
        <v>3393</v>
      </c>
      <c r="I2181" t="s">
        <v>10182</v>
      </c>
      <c r="J2181" t="s">
        <v>3395</v>
      </c>
      <c r="K2181" t="s">
        <v>3394</v>
      </c>
      <c r="L2181" t="s">
        <v>3396</v>
      </c>
      <c r="M2181" t="s">
        <v>9820</v>
      </c>
      <c r="N2181" t="s">
        <v>9820</v>
      </c>
      <c r="O2181" t="s">
        <v>9820</v>
      </c>
      <c r="P2181" t="s">
        <v>9821</v>
      </c>
      <c r="Q2181">
        <v>1</v>
      </c>
      <c r="R2181" t="s">
        <v>3397</v>
      </c>
      <c r="S2181" t="s">
        <v>8706</v>
      </c>
      <c r="T2181" t="s">
        <v>8160</v>
      </c>
      <c r="U2181" t="s">
        <v>8161</v>
      </c>
      <c r="V2181" t="s">
        <v>6242</v>
      </c>
      <c r="W2181" t="s">
        <v>6167</v>
      </c>
      <c r="X2181" t="s">
        <v>6590</v>
      </c>
      <c r="Y2181" t="s">
        <v>6621</v>
      </c>
      <c r="Z2181" t="s">
        <v>7779</v>
      </c>
      <c r="AA2181" t="s">
        <v>7056</v>
      </c>
      <c r="AB2181" t="s">
        <v>8707</v>
      </c>
      <c r="AC2181" t="s">
        <v>4345</v>
      </c>
      <c r="AE2181" t="s">
        <v>3394</v>
      </c>
      <c r="AJ2181" t="s">
        <v>4484</v>
      </c>
      <c r="AK2181" t="s">
        <v>3394</v>
      </c>
      <c r="AL2181" t="s">
        <v>3394</v>
      </c>
      <c r="AM2181" t="s">
        <v>3394</v>
      </c>
      <c r="AN2181" t="s">
        <v>3394</v>
      </c>
      <c r="AO2181" t="s">
        <v>4195</v>
      </c>
      <c r="AP2181" t="s">
        <v>4195</v>
      </c>
      <c r="AQ2181" t="s">
        <v>4195</v>
      </c>
      <c r="AR2181" t="s">
        <v>4195</v>
      </c>
      <c r="AS2181" t="s">
        <v>3394</v>
      </c>
      <c r="AT2181" t="s">
        <v>3394</v>
      </c>
      <c r="AU2181" t="s">
        <v>3394</v>
      </c>
      <c r="AV2181" t="s">
        <v>3394</v>
      </c>
      <c r="AW2181" t="s">
        <v>3394</v>
      </c>
      <c r="AX2181" t="s">
        <v>3394</v>
      </c>
      <c r="AZ2181" t="s">
        <v>3394</v>
      </c>
    </row>
    <row r="2182" spans="1:52" x14ac:dyDescent="0.3">
      <c r="A2182" s="1" t="s">
        <v>8708</v>
      </c>
      <c r="B2182" t="s">
        <v>8709</v>
      </c>
      <c r="C2182" t="s">
        <v>538</v>
      </c>
      <c r="D2182" t="s">
        <v>67</v>
      </c>
      <c r="F2182" t="s">
        <v>3393</v>
      </c>
      <c r="G2182" t="s">
        <v>3394</v>
      </c>
      <c r="H2182" t="s">
        <v>3393</v>
      </c>
      <c r="I2182" t="s">
        <v>10183</v>
      </c>
      <c r="J2182" t="s">
        <v>3395</v>
      </c>
      <c r="K2182" t="s">
        <v>3394</v>
      </c>
      <c r="L2182" t="s">
        <v>3396</v>
      </c>
      <c r="M2182" t="s">
        <v>9820</v>
      </c>
      <c r="N2182" t="s">
        <v>9820</v>
      </c>
      <c r="O2182" t="s">
        <v>9820</v>
      </c>
      <c r="P2182" t="s">
        <v>9821</v>
      </c>
      <c r="Q2182">
        <v>1</v>
      </c>
      <c r="R2182" t="s">
        <v>3397</v>
      </c>
      <c r="T2182" t="s">
        <v>8711</v>
      </c>
      <c r="U2182" t="s">
        <v>8164</v>
      </c>
      <c r="V2182" t="s">
        <v>6004</v>
      </c>
      <c r="W2182" t="s">
        <v>6693</v>
      </c>
      <c r="X2182" t="s">
        <v>6808</v>
      </c>
      <c r="Y2182" t="s">
        <v>6584</v>
      </c>
      <c r="Z2182" t="s">
        <v>7278</v>
      </c>
      <c r="AA2182" t="s">
        <v>8162</v>
      </c>
      <c r="AB2182" t="s">
        <v>6010</v>
      </c>
      <c r="AC2182" t="s">
        <v>4345</v>
      </c>
      <c r="AE2182" t="s">
        <v>3394</v>
      </c>
      <c r="AJ2182" t="s">
        <v>4484</v>
      </c>
      <c r="AK2182" t="s">
        <v>3394</v>
      </c>
      <c r="AL2182" t="s">
        <v>3394</v>
      </c>
      <c r="AM2182" t="s">
        <v>3394</v>
      </c>
      <c r="AN2182" t="s">
        <v>3394</v>
      </c>
      <c r="AO2182" t="s">
        <v>4195</v>
      </c>
      <c r="AP2182" t="s">
        <v>4195</v>
      </c>
      <c r="AQ2182" t="s">
        <v>4195</v>
      </c>
      <c r="AR2182" t="s">
        <v>4195</v>
      </c>
      <c r="AS2182" t="s">
        <v>3394</v>
      </c>
      <c r="AT2182" t="s">
        <v>3394</v>
      </c>
      <c r="AU2182" t="s">
        <v>3394</v>
      </c>
      <c r="AV2182" t="s">
        <v>3394</v>
      </c>
      <c r="AW2182" t="s">
        <v>3394</v>
      </c>
      <c r="AX2182" t="s">
        <v>3394</v>
      </c>
      <c r="AZ2182" t="s">
        <v>3394</v>
      </c>
    </row>
    <row r="2183" spans="1:52" x14ac:dyDescent="0.3">
      <c r="A2183" s="1" t="s">
        <v>8712</v>
      </c>
      <c r="B2183" t="s">
        <v>8713</v>
      </c>
      <c r="C2183" t="s">
        <v>538</v>
      </c>
      <c r="D2183" t="s">
        <v>67</v>
      </c>
      <c r="F2183" t="s">
        <v>3393</v>
      </c>
      <c r="G2183" t="s">
        <v>3394</v>
      </c>
      <c r="H2183" t="s">
        <v>3393</v>
      </c>
      <c r="I2183" t="s">
        <v>10184</v>
      </c>
      <c r="J2183" t="s">
        <v>3395</v>
      </c>
      <c r="K2183" t="s">
        <v>3394</v>
      </c>
      <c r="L2183" t="s">
        <v>3396</v>
      </c>
      <c r="M2183" t="s">
        <v>67</v>
      </c>
      <c r="N2183" t="s">
        <v>67</v>
      </c>
      <c r="O2183" t="s">
        <v>9836</v>
      </c>
      <c r="P2183" t="s">
        <v>9837</v>
      </c>
      <c r="Q2183">
        <v>1</v>
      </c>
      <c r="R2183" t="s">
        <v>3397</v>
      </c>
      <c r="S2183" t="s">
        <v>8714</v>
      </c>
      <c r="T2183" t="s">
        <v>8715</v>
      </c>
      <c r="U2183" t="s">
        <v>8167</v>
      </c>
      <c r="V2183" t="s">
        <v>7430</v>
      </c>
      <c r="W2183" t="s">
        <v>6149</v>
      </c>
      <c r="X2183" t="s">
        <v>6112</v>
      </c>
      <c r="Y2183" t="s">
        <v>6821</v>
      </c>
      <c r="Z2183" t="s">
        <v>6459</v>
      </c>
      <c r="AA2183" t="s">
        <v>6590</v>
      </c>
      <c r="AB2183" t="s">
        <v>6822</v>
      </c>
      <c r="AC2183" t="s">
        <v>4345</v>
      </c>
      <c r="AE2183" t="s">
        <v>3394</v>
      </c>
      <c r="AJ2183" t="s">
        <v>4484</v>
      </c>
      <c r="AK2183" t="s">
        <v>3394</v>
      </c>
      <c r="AL2183" t="s">
        <v>3394</v>
      </c>
      <c r="AM2183" t="s">
        <v>3394</v>
      </c>
      <c r="AN2183" t="s">
        <v>3394</v>
      </c>
      <c r="AO2183" t="s">
        <v>4195</v>
      </c>
      <c r="AP2183" t="s">
        <v>4195</v>
      </c>
      <c r="AQ2183" t="s">
        <v>4195</v>
      </c>
      <c r="AR2183" t="s">
        <v>4195</v>
      </c>
      <c r="AS2183" t="s">
        <v>3394</v>
      </c>
      <c r="AT2183" t="s">
        <v>3394</v>
      </c>
      <c r="AU2183" t="s">
        <v>3394</v>
      </c>
      <c r="AV2183" t="s">
        <v>3394</v>
      </c>
      <c r="AW2183" t="s">
        <v>3394</v>
      </c>
      <c r="AX2183" t="s">
        <v>3394</v>
      </c>
      <c r="AZ2183" t="s">
        <v>3394</v>
      </c>
    </row>
    <row r="2184" spans="1:52" x14ac:dyDescent="0.3">
      <c r="A2184" s="1" t="s">
        <v>2396</v>
      </c>
      <c r="B2184" t="s">
        <v>2397</v>
      </c>
      <c r="C2184" t="s">
        <v>1020</v>
      </c>
      <c r="D2184" t="s">
        <v>8471</v>
      </c>
      <c r="E2184" t="s">
        <v>2398</v>
      </c>
      <c r="F2184" t="s">
        <v>3393</v>
      </c>
      <c r="G2184" t="s">
        <v>3393</v>
      </c>
      <c r="H2184" t="s">
        <v>3393</v>
      </c>
      <c r="I2184" t="s">
        <v>10892</v>
      </c>
      <c r="J2184" t="s">
        <v>3395</v>
      </c>
      <c r="K2184" t="s">
        <v>4342</v>
      </c>
      <c r="L2184" t="s">
        <v>3396</v>
      </c>
      <c r="M2184" t="s">
        <v>11362</v>
      </c>
      <c r="N2184" t="s">
        <v>11739</v>
      </c>
      <c r="O2184" t="s">
        <v>9820</v>
      </c>
      <c r="P2184" t="s">
        <v>9821</v>
      </c>
      <c r="Q2184">
        <v>10</v>
      </c>
      <c r="R2184" t="s">
        <v>3397</v>
      </c>
      <c r="S2184" t="s">
        <v>8716</v>
      </c>
      <c r="T2184" t="s">
        <v>8473</v>
      </c>
      <c r="U2184" t="s">
        <v>8717</v>
      </c>
      <c r="V2184" t="s">
        <v>8718</v>
      </c>
      <c r="W2184" t="s">
        <v>6332</v>
      </c>
      <c r="X2184" t="s">
        <v>7643</v>
      </c>
      <c r="Y2184" t="s">
        <v>6112</v>
      </c>
      <c r="Z2184" t="s">
        <v>6750</v>
      </c>
      <c r="AA2184" t="s">
        <v>6450</v>
      </c>
      <c r="AB2184" t="s">
        <v>8719</v>
      </c>
      <c r="AC2184" t="s">
        <v>4345</v>
      </c>
      <c r="AE2184" t="s">
        <v>3394</v>
      </c>
      <c r="AJ2184" t="s">
        <v>5903</v>
      </c>
      <c r="AK2184" t="s">
        <v>3394</v>
      </c>
      <c r="AL2184" t="s">
        <v>3394</v>
      </c>
      <c r="AM2184" t="s">
        <v>3394</v>
      </c>
      <c r="AN2184" t="s">
        <v>3394</v>
      </c>
      <c r="AO2184" t="s">
        <v>3394</v>
      </c>
      <c r="AP2184" t="s">
        <v>3394</v>
      </c>
      <c r="AQ2184" t="s">
        <v>4195</v>
      </c>
      <c r="AR2184" t="s">
        <v>3394</v>
      </c>
      <c r="AS2184" t="s">
        <v>3394</v>
      </c>
      <c r="AT2184" t="s">
        <v>3394</v>
      </c>
      <c r="AU2184" t="s">
        <v>3394</v>
      </c>
      <c r="AV2184" t="s">
        <v>3394</v>
      </c>
      <c r="AW2184" t="s">
        <v>3394</v>
      </c>
      <c r="AX2184" t="s">
        <v>3394</v>
      </c>
      <c r="AZ2184" t="s">
        <v>3394</v>
      </c>
    </row>
    <row r="2185" spans="1:52" x14ac:dyDescent="0.3">
      <c r="A2185" s="1" t="s">
        <v>8720</v>
      </c>
      <c r="B2185" t="s">
        <v>8721</v>
      </c>
      <c r="C2185" t="s">
        <v>538</v>
      </c>
      <c r="D2185" t="s">
        <v>67</v>
      </c>
      <c r="F2185" t="s">
        <v>3393</v>
      </c>
      <c r="G2185" t="s">
        <v>3394</v>
      </c>
      <c r="H2185" t="s">
        <v>3393</v>
      </c>
      <c r="I2185" t="s">
        <v>10893</v>
      </c>
      <c r="J2185" t="s">
        <v>3395</v>
      </c>
      <c r="K2185" t="s">
        <v>3394</v>
      </c>
      <c r="L2185" t="s">
        <v>3396</v>
      </c>
      <c r="M2185" t="s">
        <v>67</v>
      </c>
      <c r="N2185" t="s">
        <v>67</v>
      </c>
      <c r="O2185" t="s">
        <v>9836</v>
      </c>
      <c r="P2185" t="s">
        <v>9837</v>
      </c>
      <c r="Q2185">
        <v>1</v>
      </c>
      <c r="R2185" t="s">
        <v>3397</v>
      </c>
      <c r="S2185" t="s">
        <v>8722</v>
      </c>
      <c r="T2185" t="s">
        <v>8723</v>
      </c>
      <c r="U2185" t="s">
        <v>7811</v>
      </c>
      <c r="V2185" t="s">
        <v>8156</v>
      </c>
      <c r="W2185" t="s">
        <v>6658</v>
      </c>
      <c r="X2185" t="s">
        <v>6717</v>
      </c>
      <c r="Y2185" t="s">
        <v>8157</v>
      </c>
      <c r="Z2185" t="s">
        <v>7714</v>
      </c>
      <c r="AA2185" t="s">
        <v>8158</v>
      </c>
      <c r="AB2185" t="s">
        <v>8724</v>
      </c>
      <c r="AC2185" t="s">
        <v>4345</v>
      </c>
      <c r="AE2185" t="s">
        <v>3394</v>
      </c>
      <c r="AJ2185" t="s">
        <v>4484</v>
      </c>
      <c r="AK2185" t="s">
        <v>3394</v>
      </c>
      <c r="AL2185" t="s">
        <v>3394</v>
      </c>
      <c r="AM2185" t="s">
        <v>3394</v>
      </c>
      <c r="AN2185" t="s">
        <v>3394</v>
      </c>
      <c r="AO2185" t="s">
        <v>3394</v>
      </c>
      <c r="AP2185" t="s">
        <v>3394</v>
      </c>
      <c r="AQ2185" t="s">
        <v>3394</v>
      </c>
      <c r="AR2185" t="s">
        <v>4195</v>
      </c>
      <c r="AS2185" t="s">
        <v>3394</v>
      </c>
      <c r="AT2185" t="s">
        <v>3394</v>
      </c>
      <c r="AU2185" t="s">
        <v>3394</v>
      </c>
      <c r="AV2185" t="s">
        <v>3394</v>
      </c>
      <c r="AW2185" t="s">
        <v>3394</v>
      </c>
      <c r="AX2185" t="s">
        <v>3394</v>
      </c>
      <c r="AZ2185" t="s">
        <v>3394</v>
      </c>
    </row>
    <row r="2186" spans="1:52" x14ac:dyDescent="0.3">
      <c r="A2186" s="1" t="s">
        <v>2402</v>
      </c>
      <c r="B2186" t="s">
        <v>2403</v>
      </c>
      <c r="C2186" t="s">
        <v>538</v>
      </c>
      <c r="D2186" t="s">
        <v>67</v>
      </c>
      <c r="E2186" t="s">
        <v>2404</v>
      </c>
      <c r="F2186" t="s">
        <v>3393</v>
      </c>
      <c r="G2186" t="s">
        <v>3394</v>
      </c>
      <c r="H2186" t="s">
        <v>3393</v>
      </c>
      <c r="I2186" t="s">
        <v>8725</v>
      </c>
      <c r="J2186" t="s">
        <v>3395</v>
      </c>
      <c r="K2186" t="s">
        <v>3394</v>
      </c>
      <c r="L2186" t="s">
        <v>3396</v>
      </c>
      <c r="M2186" t="s">
        <v>9820</v>
      </c>
      <c r="N2186" t="s">
        <v>9820</v>
      </c>
      <c r="O2186" t="s">
        <v>9820</v>
      </c>
      <c r="P2186" t="s">
        <v>9821</v>
      </c>
      <c r="Q2186">
        <v>1</v>
      </c>
      <c r="R2186" t="s">
        <v>3397</v>
      </c>
      <c r="S2186" t="s">
        <v>8726</v>
      </c>
      <c r="T2186" t="s">
        <v>8727</v>
      </c>
      <c r="U2186" t="s">
        <v>8306</v>
      </c>
      <c r="V2186" t="s">
        <v>8307</v>
      </c>
      <c r="W2186" t="s">
        <v>7027</v>
      </c>
      <c r="X2186" t="s">
        <v>8308</v>
      </c>
      <c r="Y2186" t="s">
        <v>6450</v>
      </c>
      <c r="Z2186" t="s">
        <v>6062</v>
      </c>
      <c r="AA2186" t="s">
        <v>8309</v>
      </c>
      <c r="AB2186" t="s">
        <v>6362</v>
      </c>
      <c r="AC2186" t="s">
        <v>4345</v>
      </c>
      <c r="AE2186" t="s">
        <v>3394</v>
      </c>
      <c r="AJ2186" t="s">
        <v>4484</v>
      </c>
      <c r="AK2186" t="s">
        <v>4195</v>
      </c>
      <c r="AL2186" t="s">
        <v>3394</v>
      </c>
      <c r="AM2186" t="s">
        <v>3394</v>
      </c>
      <c r="AN2186" t="s">
        <v>3394</v>
      </c>
      <c r="AO2186" t="s">
        <v>4195</v>
      </c>
      <c r="AP2186" t="s">
        <v>4195</v>
      </c>
      <c r="AQ2186" t="s">
        <v>4195</v>
      </c>
      <c r="AR2186" t="s">
        <v>4195</v>
      </c>
      <c r="AS2186" t="s">
        <v>3394</v>
      </c>
      <c r="AT2186" t="s">
        <v>4195</v>
      </c>
      <c r="AU2186" t="s">
        <v>3394</v>
      </c>
      <c r="AV2186" t="s">
        <v>4195</v>
      </c>
      <c r="AW2186" t="s">
        <v>3394</v>
      </c>
      <c r="AX2186" t="s">
        <v>3394</v>
      </c>
      <c r="AZ2186" t="s">
        <v>3394</v>
      </c>
    </row>
    <row r="2187" spans="1:52" x14ac:dyDescent="0.3">
      <c r="A2187" s="1" t="s">
        <v>2405</v>
      </c>
      <c r="B2187" t="s">
        <v>2406</v>
      </c>
      <c r="C2187" t="s">
        <v>538</v>
      </c>
      <c r="D2187" t="s">
        <v>67</v>
      </c>
      <c r="E2187" t="s">
        <v>2407</v>
      </c>
      <c r="F2187" t="s">
        <v>3393</v>
      </c>
      <c r="G2187" t="s">
        <v>3394</v>
      </c>
      <c r="H2187" t="s">
        <v>3393</v>
      </c>
      <c r="I2187" t="s">
        <v>5058</v>
      </c>
      <c r="J2187" t="s">
        <v>3395</v>
      </c>
      <c r="K2187" t="s">
        <v>3394</v>
      </c>
      <c r="L2187" t="s">
        <v>3396</v>
      </c>
      <c r="M2187" t="s">
        <v>67</v>
      </c>
      <c r="N2187" t="s">
        <v>67</v>
      </c>
      <c r="O2187" t="s">
        <v>9836</v>
      </c>
      <c r="P2187" t="s">
        <v>9862</v>
      </c>
      <c r="Q2187">
        <v>1</v>
      </c>
      <c r="R2187" t="s">
        <v>3397</v>
      </c>
      <c r="S2187" t="s">
        <v>8728</v>
      </c>
      <c r="T2187" t="s">
        <v>8727</v>
      </c>
      <c r="U2187" t="s">
        <v>8311</v>
      </c>
      <c r="V2187" t="s">
        <v>8210</v>
      </c>
      <c r="W2187" t="s">
        <v>8312</v>
      </c>
      <c r="X2187" t="s">
        <v>7790</v>
      </c>
      <c r="Y2187" t="s">
        <v>6146</v>
      </c>
      <c r="Z2187" t="s">
        <v>7687</v>
      </c>
      <c r="AA2187" t="s">
        <v>8313</v>
      </c>
      <c r="AB2187" t="s">
        <v>6157</v>
      </c>
      <c r="AC2187" t="s">
        <v>4345</v>
      </c>
      <c r="AE2187" t="s">
        <v>3394</v>
      </c>
      <c r="AJ2187" t="s">
        <v>4484</v>
      </c>
      <c r="AK2187" t="s">
        <v>4195</v>
      </c>
      <c r="AL2187" t="s">
        <v>3394</v>
      </c>
      <c r="AM2187" t="s">
        <v>3394</v>
      </c>
      <c r="AN2187" t="s">
        <v>3394</v>
      </c>
      <c r="AO2187" t="s">
        <v>4195</v>
      </c>
      <c r="AP2187" t="s">
        <v>4195</v>
      </c>
      <c r="AQ2187" t="s">
        <v>4195</v>
      </c>
      <c r="AR2187" t="s">
        <v>4195</v>
      </c>
      <c r="AS2187" t="s">
        <v>3394</v>
      </c>
      <c r="AT2187" t="s">
        <v>4195</v>
      </c>
      <c r="AU2187" t="s">
        <v>3394</v>
      </c>
      <c r="AV2187" t="s">
        <v>4195</v>
      </c>
      <c r="AW2187" t="s">
        <v>3394</v>
      </c>
      <c r="AX2187" t="s">
        <v>3394</v>
      </c>
      <c r="AZ2187" t="s">
        <v>3394</v>
      </c>
    </row>
    <row r="2188" spans="1:52" x14ac:dyDescent="0.3">
      <c r="A2188" s="1" t="s">
        <v>2408</v>
      </c>
      <c r="B2188" t="s">
        <v>2409</v>
      </c>
      <c r="C2188" t="s">
        <v>538</v>
      </c>
      <c r="D2188" t="s">
        <v>67</v>
      </c>
      <c r="E2188" t="s">
        <v>2410</v>
      </c>
      <c r="F2188" t="s">
        <v>3393</v>
      </c>
      <c r="G2188" t="s">
        <v>3394</v>
      </c>
      <c r="H2188" t="s">
        <v>3393</v>
      </c>
      <c r="I2188" t="s">
        <v>7207</v>
      </c>
      <c r="J2188" t="s">
        <v>3395</v>
      </c>
      <c r="K2188" t="s">
        <v>3394</v>
      </c>
      <c r="L2188" t="s">
        <v>3396</v>
      </c>
      <c r="M2188" t="s">
        <v>67</v>
      </c>
      <c r="N2188" t="s">
        <v>67</v>
      </c>
      <c r="O2188" t="s">
        <v>9836</v>
      </c>
      <c r="P2188" t="s">
        <v>9837</v>
      </c>
      <c r="Q2188">
        <v>1</v>
      </c>
      <c r="R2188" t="s">
        <v>3397</v>
      </c>
      <c r="S2188" t="s">
        <v>8729</v>
      </c>
      <c r="T2188" t="s">
        <v>8730</v>
      </c>
      <c r="U2188" t="s">
        <v>8316</v>
      </c>
      <c r="V2188" t="s">
        <v>8317</v>
      </c>
      <c r="W2188" t="s">
        <v>6821</v>
      </c>
      <c r="X2188" t="s">
        <v>7332</v>
      </c>
      <c r="Y2188" t="s">
        <v>6680</v>
      </c>
      <c r="Z2188" t="s">
        <v>6360</v>
      </c>
      <c r="AA2188" t="s">
        <v>6167</v>
      </c>
      <c r="AB2188" t="s">
        <v>8318</v>
      </c>
      <c r="AC2188" t="s">
        <v>4345</v>
      </c>
      <c r="AE2188" t="s">
        <v>3394</v>
      </c>
      <c r="AJ2188" t="s">
        <v>5903</v>
      </c>
      <c r="AK2188" t="s">
        <v>3394</v>
      </c>
      <c r="AL2188" t="s">
        <v>3394</v>
      </c>
      <c r="AM2188" t="s">
        <v>3394</v>
      </c>
      <c r="AN2188" t="s">
        <v>3394</v>
      </c>
      <c r="AO2188" t="s">
        <v>4195</v>
      </c>
      <c r="AP2188" t="s">
        <v>3394</v>
      </c>
      <c r="AQ2188" t="s">
        <v>3394</v>
      </c>
      <c r="AR2188" t="s">
        <v>4195</v>
      </c>
      <c r="AS2188" t="s">
        <v>3394</v>
      </c>
      <c r="AT2188" t="s">
        <v>3394</v>
      </c>
      <c r="AU2188" t="s">
        <v>3394</v>
      </c>
      <c r="AV2188" t="s">
        <v>3394</v>
      </c>
      <c r="AW2188" t="s">
        <v>3394</v>
      </c>
      <c r="AX2188" t="s">
        <v>3394</v>
      </c>
      <c r="AZ2188" t="s">
        <v>3394</v>
      </c>
    </row>
    <row r="2189" spans="1:52" x14ac:dyDescent="0.3">
      <c r="A2189" s="1" t="s">
        <v>2411</v>
      </c>
      <c r="B2189" t="s">
        <v>2412</v>
      </c>
      <c r="C2189" t="s">
        <v>538</v>
      </c>
      <c r="D2189" t="s">
        <v>67</v>
      </c>
      <c r="E2189" t="s">
        <v>2413</v>
      </c>
      <c r="F2189" t="s">
        <v>3393</v>
      </c>
      <c r="G2189" t="s">
        <v>3394</v>
      </c>
      <c r="H2189" t="s">
        <v>3393</v>
      </c>
      <c r="I2189" t="s">
        <v>10185</v>
      </c>
      <c r="J2189" t="s">
        <v>3395</v>
      </c>
      <c r="K2189" t="s">
        <v>3394</v>
      </c>
      <c r="L2189" t="s">
        <v>3396</v>
      </c>
      <c r="M2189" t="s">
        <v>9820</v>
      </c>
      <c r="N2189" t="s">
        <v>9820</v>
      </c>
      <c r="O2189" t="s">
        <v>9820</v>
      </c>
      <c r="P2189" t="s">
        <v>9821</v>
      </c>
      <c r="Q2189">
        <v>1</v>
      </c>
      <c r="R2189" t="s">
        <v>3397</v>
      </c>
      <c r="S2189" t="s">
        <v>8731</v>
      </c>
      <c r="T2189" t="s">
        <v>8732</v>
      </c>
      <c r="U2189" t="s">
        <v>8320</v>
      </c>
      <c r="V2189" t="s">
        <v>8321</v>
      </c>
      <c r="W2189" t="s">
        <v>6457</v>
      </c>
      <c r="X2189" t="s">
        <v>8322</v>
      </c>
      <c r="Y2189" t="s">
        <v>6598</v>
      </c>
      <c r="Z2189" t="s">
        <v>7728</v>
      </c>
      <c r="AA2189" t="s">
        <v>6200</v>
      </c>
      <c r="AB2189" t="s">
        <v>6116</v>
      </c>
      <c r="AC2189" t="s">
        <v>4345</v>
      </c>
      <c r="AE2189" t="s">
        <v>3394</v>
      </c>
      <c r="AJ2189" t="s">
        <v>5903</v>
      </c>
      <c r="AK2189" t="s">
        <v>3394</v>
      </c>
      <c r="AL2189" t="s">
        <v>3394</v>
      </c>
      <c r="AM2189" t="s">
        <v>3394</v>
      </c>
      <c r="AN2189" t="s">
        <v>3394</v>
      </c>
      <c r="AO2189" t="s">
        <v>4195</v>
      </c>
      <c r="AP2189" t="s">
        <v>3394</v>
      </c>
      <c r="AQ2189" t="s">
        <v>3394</v>
      </c>
      <c r="AR2189" t="s">
        <v>4195</v>
      </c>
      <c r="AS2189" t="s">
        <v>3394</v>
      </c>
      <c r="AT2189" t="s">
        <v>3394</v>
      </c>
      <c r="AU2189" t="s">
        <v>3394</v>
      </c>
      <c r="AV2189" t="s">
        <v>3394</v>
      </c>
      <c r="AW2189" t="s">
        <v>3394</v>
      </c>
      <c r="AX2189" t="s">
        <v>3394</v>
      </c>
      <c r="AZ2189" t="s">
        <v>3394</v>
      </c>
    </row>
    <row r="2190" spans="1:52" x14ac:dyDescent="0.3">
      <c r="A2190" s="1" t="s">
        <v>2414</v>
      </c>
      <c r="B2190" t="s">
        <v>2415</v>
      </c>
      <c r="C2190" t="s">
        <v>538</v>
      </c>
      <c r="D2190" t="s">
        <v>67</v>
      </c>
      <c r="E2190" t="s">
        <v>2416</v>
      </c>
      <c r="F2190" t="s">
        <v>3393</v>
      </c>
      <c r="G2190" t="s">
        <v>3394</v>
      </c>
      <c r="H2190" t="s">
        <v>3393</v>
      </c>
      <c r="I2190" t="s">
        <v>9743</v>
      </c>
      <c r="J2190" t="s">
        <v>3395</v>
      </c>
      <c r="K2190" t="s">
        <v>3394</v>
      </c>
      <c r="L2190" t="s">
        <v>3396</v>
      </c>
      <c r="M2190" t="s">
        <v>67</v>
      </c>
      <c r="N2190" t="s">
        <v>67</v>
      </c>
      <c r="O2190" t="s">
        <v>9836</v>
      </c>
      <c r="P2190" t="s">
        <v>9837</v>
      </c>
      <c r="Q2190">
        <v>1</v>
      </c>
      <c r="R2190" t="s">
        <v>3397</v>
      </c>
      <c r="S2190" t="s">
        <v>8733</v>
      </c>
      <c r="T2190" t="s">
        <v>8734</v>
      </c>
      <c r="U2190" t="s">
        <v>8325</v>
      </c>
      <c r="V2190" t="s">
        <v>8326</v>
      </c>
      <c r="W2190" t="s">
        <v>6141</v>
      </c>
      <c r="X2190" t="s">
        <v>6306</v>
      </c>
      <c r="Y2190" t="s">
        <v>6584</v>
      </c>
      <c r="Z2190" t="s">
        <v>6808</v>
      </c>
      <c r="AA2190" t="s">
        <v>6009</v>
      </c>
      <c r="AB2190" t="s">
        <v>8327</v>
      </c>
      <c r="AC2190" t="s">
        <v>4345</v>
      </c>
      <c r="AE2190" t="s">
        <v>3394</v>
      </c>
      <c r="AJ2190" t="s">
        <v>5903</v>
      </c>
      <c r="AK2190" t="s">
        <v>4195</v>
      </c>
      <c r="AL2190" t="s">
        <v>3394</v>
      </c>
      <c r="AM2190" t="s">
        <v>3394</v>
      </c>
      <c r="AN2190" t="s">
        <v>3394</v>
      </c>
      <c r="AO2190" t="s">
        <v>4195</v>
      </c>
      <c r="AP2190" t="s">
        <v>4195</v>
      </c>
      <c r="AQ2190" t="s">
        <v>3394</v>
      </c>
      <c r="AR2190" t="s">
        <v>3394</v>
      </c>
      <c r="AS2190" t="s">
        <v>3394</v>
      </c>
      <c r="AT2190" t="s">
        <v>3394</v>
      </c>
      <c r="AU2190" t="s">
        <v>4195</v>
      </c>
      <c r="AV2190" t="s">
        <v>3394</v>
      </c>
      <c r="AW2190" t="s">
        <v>3394</v>
      </c>
      <c r="AX2190" t="s">
        <v>3394</v>
      </c>
      <c r="AZ2190" t="s">
        <v>3394</v>
      </c>
    </row>
    <row r="2191" spans="1:52" x14ac:dyDescent="0.3">
      <c r="A2191" s="1" t="s">
        <v>2429</v>
      </c>
      <c r="B2191" t="s">
        <v>2430</v>
      </c>
      <c r="C2191" t="s">
        <v>8614</v>
      </c>
      <c r="D2191" t="s">
        <v>8615</v>
      </c>
      <c r="E2191" t="s">
        <v>2432</v>
      </c>
      <c r="F2191" t="s">
        <v>3393</v>
      </c>
      <c r="G2191" t="s">
        <v>3393</v>
      </c>
      <c r="H2191" t="s">
        <v>3393</v>
      </c>
      <c r="I2191" t="s">
        <v>3395</v>
      </c>
      <c r="J2191" t="s">
        <v>3395</v>
      </c>
      <c r="K2191" t="s">
        <v>3394</v>
      </c>
      <c r="L2191" t="s">
        <v>3396</v>
      </c>
      <c r="M2191" t="s">
        <v>56</v>
      </c>
      <c r="N2191" t="s">
        <v>8615</v>
      </c>
      <c r="O2191" t="s">
        <v>9836</v>
      </c>
      <c r="P2191" t="s">
        <v>9821</v>
      </c>
      <c r="Q2191">
        <v>72</v>
      </c>
      <c r="R2191" t="s">
        <v>5961</v>
      </c>
      <c r="S2191" t="s">
        <v>8737</v>
      </c>
      <c r="T2191" t="s">
        <v>8738</v>
      </c>
      <c r="U2191" t="s">
        <v>8739</v>
      </c>
      <c r="V2191" t="s">
        <v>6901</v>
      </c>
      <c r="W2191" t="s">
        <v>7531</v>
      </c>
      <c r="X2191" t="s">
        <v>6789</v>
      </c>
      <c r="Y2191" t="s">
        <v>6459</v>
      </c>
      <c r="Z2191" t="s">
        <v>6594</v>
      </c>
      <c r="AA2191" t="s">
        <v>6141</v>
      </c>
      <c r="AB2191" t="s">
        <v>6170</v>
      </c>
      <c r="AC2191" t="s">
        <v>4345</v>
      </c>
      <c r="AE2191" t="s">
        <v>3394</v>
      </c>
      <c r="AJ2191" t="s">
        <v>8410</v>
      </c>
      <c r="AK2191" t="s">
        <v>3394</v>
      </c>
      <c r="AL2191" t="s">
        <v>3394</v>
      </c>
      <c r="AM2191" t="s">
        <v>3394</v>
      </c>
      <c r="AN2191" t="s">
        <v>3394</v>
      </c>
      <c r="AO2191" t="s">
        <v>3394</v>
      </c>
      <c r="AP2191" t="s">
        <v>4195</v>
      </c>
      <c r="AQ2191" t="s">
        <v>4195</v>
      </c>
      <c r="AR2191" t="s">
        <v>4195</v>
      </c>
      <c r="AS2191" t="s">
        <v>3394</v>
      </c>
      <c r="AT2191" t="s">
        <v>3394</v>
      </c>
      <c r="AU2191" t="s">
        <v>3394</v>
      </c>
      <c r="AV2191" t="s">
        <v>3394</v>
      </c>
      <c r="AW2191" t="s">
        <v>3394</v>
      </c>
      <c r="AX2191" t="s">
        <v>3394</v>
      </c>
      <c r="AZ2191" t="s">
        <v>3394</v>
      </c>
    </row>
    <row r="2192" spans="1:52" x14ac:dyDescent="0.3">
      <c r="A2192" s="1" t="s">
        <v>2433</v>
      </c>
      <c r="B2192" t="s">
        <v>2434</v>
      </c>
      <c r="C2192" t="s">
        <v>8614</v>
      </c>
      <c r="D2192" t="s">
        <v>8615</v>
      </c>
      <c r="E2192" t="s">
        <v>2436</v>
      </c>
      <c r="F2192" t="s">
        <v>3393</v>
      </c>
      <c r="G2192" t="s">
        <v>3393</v>
      </c>
      <c r="H2192" t="s">
        <v>3393</v>
      </c>
      <c r="I2192" t="s">
        <v>3395</v>
      </c>
      <c r="J2192" t="s">
        <v>3395</v>
      </c>
      <c r="K2192" t="s">
        <v>3394</v>
      </c>
      <c r="L2192" t="s">
        <v>3396</v>
      </c>
      <c r="M2192" t="s">
        <v>56</v>
      </c>
      <c r="N2192" t="s">
        <v>8615</v>
      </c>
      <c r="O2192" t="s">
        <v>9836</v>
      </c>
      <c r="P2192" t="s">
        <v>9821</v>
      </c>
      <c r="Q2192">
        <v>72</v>
      </c>
      <c r="R2192" t="s">
        <v>6617</v>
      </c>
      <c r="S2192" t="s">
        <v>8740</v>
      </c>
      <c r="T2192" t="s">
        <v>8741</v>
      </c>
      <c r="U2192" t="s">
        <v>8413</v>
      </c>
      <c r="V2192" t="s">
        <v>8414</v>
      </c>
      <c r="W2192" t="s">
        <v>6200</v>
      </c>
      <c r="X2192" t="s">
        <v>7728</v>
      </c>
      <c r="Y2192" t="s">
        <v>6148</v>
      </c>
      <c r="Z2192" t="s">
        <v>6449</v>
      </c>
      <c r="AA2192" t="s">
        <v>6789</v>
      </c>
      <c r="AB2192" t="s">
        <v>8742</v>
      </c>
      <c r="AC2192" t="s">
        <v>4345</v>
      </c>
      <c r="AE2192" t="s">
        <v>3394</v>
      </c>
      <c r="AJ2192" t="s">
        <v>8410</v>
      </c>
      <c r="AK2192" t="s">
        <v>3394</v>
      </c>
      <c r="AL2192" t="s">
        <v>3394</v>
      </c>
      <c r="AM2192" t="s">
        <v>3394</v>
      </c>
      <c r="AN2192" t="s">
        <v>3394</v>
      </c>
      <c r="AO2192" t="s">
        <v>3394</v>
      </c>
      <c r="AP2192" t="s">
        <v>3394</v>
      </c>
      <c r="AQ2192" t="s">
        <v>3394</v>
      </c>
      <c r="AR2192" t="s">
        <v>4195</v>
      </c>
      <c r="AS2192" t="s">
        <v>3394</v>
      </c>
      <c r="AT2192" t="s">
        <v>3394</v>
      </c>
      <c r="AU2192" t="s">
        <v>3394</v>
      </c>
      <c r="AV2192" t="s">
        <v>3394</v>
      </c>
      <c r="AW2192" t="s">
        <v>3394</v>
      </c>
      <c r="AX2192" t="s">
        <v>3394</v>
      </c>
      <c r="AZ2192" t="s">
        <v>3394</v>
      </c>
    </row>
    <row r="2193" spans="1:52" x14ac:dyDescent="0.3">
      <c r="A2193" s="1" t="s">
        <v>8743</v>
      </c>
      <c r="B2193" t="s">
        <v>8744</v>
      </c>
      <c r="C2193" t="s">
        <v>538</v>
      </c>
      <c r="D2193" t="s">
        <v>67</v>
      </c>
      <c r="F2193" t="s">
        <v>3393</v>
      </c>
      <c r="G2193" t="s">
        <v>3394</v>
      </c>
      <c r="H2193" t="s">
        <v>3393</v>
      </c>
      <c r="I2193" t="s">
        <v>11751</v>
      </c>
      <c r="J2193" t="s">
        <v>3395</v>
      </c>
      <c r="K2193" t="s">
        <v>3394</v>
      </c>
      <c r="L2193" t="s">
        <v>3396</v>
      </c>
      <c r="M2193" t="s">
        <v>67</v>
      </c>
      <c r="N2193" t="s">
        <v>67</v>
      </c>
      <c r="O2193" t="s">
        <v>9836</v>
      </c>
      <c r="P2193" t="s">
        <v>9862</v>
      </c>
      <c r="Q2193">
        <v>1</v>
      </c>
      <c r="R2193" t="s">
        <v>3397</v>
      </c>
      <c r="T2193" t="s">
        <v>8745</v>
      </c>
      <c r="U2193" t="s">
        <v>7478</v>
      </c>
      <c r="V2193" t="s">
        <v>7479</v>
      </c>
      <c r="W2193" t="s">
        <v>6167</v>
      </c>
      <c r="X2193" t="s">
        <v>6179</v>
      </c>
      <c r="Y2193" t="s">
        <v>8406</v>
      </c>
      <c r="Z2193" t="s">
        <v>6535</v>
      </c>
      <c r="AA2193" t="s">
        <v>6228</v>
      </c>
      <c r="AB2193" t="s">
        <v>6334</v>
      </c>
      <c r="AC2193" t="s">
        <v>4345</v>
      </c>
      <c r="AE2193" t="s">
        <v>3394</v>
      </c>
      <c r="AJ2193" t="s">
        <v>5731</v>
      </c>
      <c r="AK2193" t="s">
        <v>3394</v>
      </c>
      <c r="AL2193" t="s">
        <v>3394</v>
      </c>
      <c r="AM2193" t="s">
        <v>3394</v>
      </c>
      <c r="AN2193" t="s">
        <v>3394</v>
      </c>
      <c r="AO2193" t="s">
        <v>4195</v>
      </c>
      <c r="AP2193" t="s">
        <v>4195</v>
      </c>
      <c r="AQ2193" t="s">
        <v>4195</v>
      </c>
      <c r="AR2193" t="s">
        <v>4195</v>
      </c>
      <c r="AS2193" t="s">
        <v>3394</v>
      </c>
      <c r="AT2193" t="s">
        <v>3394</v>
      </c>
      <c r="AU2193" t="s">
        <v>3394</v>
      </c>
      <c r="AV2193" t="s">
        <v>4195</v>
      </c>
      <c r="AW2193" t="s">
        <v>3394</v>
      </c>
      <c r="AX2193" t="s">
        <v>3394</v>
      </c>
      <c r="AZ2193" t="s">
        <v>3394</v>
      </c>
    </row>
    <row r="2194" spans="1:52" x14ac:dyDescent="0.3">
      <c r="A2194" s="1" t="s">
        <v>2440</v>
      </c>
      <c r="B2194" t="s">
        <v>2441</v>
      </c>
      <c r="C2194" t="s">
        <v>448</v>
      </c>
      <c r="D2194" t="s">
        <v>73</v>
      </c>
      <c r="E2194" t="s">
        <v>2442</v>
      </c>
      <c r="F2194" t="s">
        <v>3393</v>
      </c>
      <c r="G2194" t="s">
        <v>3393</v>
      </c>
      <c r="H2194" t="s">
        <v>3393</v>
      </c>
      <c r="I2194" t="s">
        <v>10894</v>
      </c>
      <c r="J2194" t="s">
        <v>3395</v>
      </c>
      <c r="K2194" t="s">
        <v>4342</v>
      </c>
      <c r="L2194" t="s">
        <v>3965</v>
      </c>
      <c r="M2194" t="s">
        <v>11381</v>
      </c>
      <c r="N2194" t="s">
        <v>11382</v>
      </c>
      <c r="O2194" t="s">
        <v>9836</v>
      </c>
      <c r="P2194" t="s">
        <v>9821</v>
      </c>
      <c r="Q2194">
        <v>8</v>
      </c>
      <c r="R2194" t="s">
        <v>3397</v>
      </c>
      <c r="S2194" t="s">
        <v>8746</v>
      </c>
      <c r="T2194" t="s">
        <v>7767</v>
      </c>
      <c r="AC2194" t="s">
        <v>4345</v>
      </c>
      <c r="AE2194" t="s">
        <v>3394</v>
      </c>
      <c r="AJ2194" t="s">
        <v>4484</v>
      </c>
      <c r="AK2194" t="s">
        <v>3394</v>
      </c>
      <c r="AL2194" t="s">
        <v>3394</v>
      </c>
      <c r="AM2194" t="s">
        <v>3394</v>
      </c>
      <c r="AN2194" t="s">
        <v>3394</v>
      </c>
      <c r="AO2194" t="s">
        <v>3394</v>
      </c>
      <c r="AP2194" t="s">
        <v>3394</v>
      </c>
      <c r="AQ2194" t="s">
        <v>3394</v>
      </c>
      <c r="AR2194" t="s">
        <v>3394</v>
      </c>
      <c r="AS2194" t="s">
        <v>3394</v>
      </c>
      <c r="AT2194" t="s">
        <v>3394</v>
      </c>
      <c r="AU2194" t="s">
        <v>3394</v>
      </c>
      <c r="AV2194" t="s">
        <v>4195</v>
      </c>
      <c r="AW2194" t="s">
        <v>3394</v>
      </c>
      <c r="AX2194" t="s">
        <v>3394</v>
      </c>
      <c r="AZ2194" t="s">
        <v>3394</v>
      </c>
    </row>
    <row r="2195" spans="1:52" x14ac:dyDescent="0.3">
      <c r="A2195" s="1" t="s">
        <v>2443</v>
      </c>
      <c r="B2195" t="s">
        <v>2444</v>
      </c>
      <c r="C2195" t="s">
        <v>8614</v>
      </c>
      <c r="D2195" t="s">
        <v>8615</v>
      </c>
      <c r="E2195" t="s">
        <v>2445</v>
      </c>
      <c r="F2195" t="s">
        <v>3393</v>
      </c>
      <c r="G2195" t="s">
        <v>3393</v>
      </c>
      <c r="H2195" t="s">
        <v>3393</v>
      </c>
      <c r="I2195" t="s">
        <v>11752</v>
      </c>
      <c r="J2195" t="s">
        <v>3395</v>
      </c>
      <c r="K2195" t="s">
        <v>4342</v>
      </c>
      <c r="L2195" t="s">
        <v>3396</v>
      </c>
      <c r="M2195" t="s">
        <v>11663</v>
      </c>
      <c r="N2195" t="s">
        <v>11666</v>
      </c>
      <c r="O2195" t="s">
        <v>9836</v>
      </c>
      <c r="P2195" t="s">
        <v>9837</v>
      </c>
      <c r="Q2195">
        <v>16</v>
      </c>
      <c r="R2195" t="s">
        <v>5886</v>
      </c>
      <c r="S2195" t="s">
        <v>8747</v>
      </c>
      <c r="T2195" t="s">
        <v>8748</v>
      </c>
      <c r="U2195" t="s">
        <v>8347</v>
      </c>
      <c r="V2195" t="s">
        <v>7395</v>
      </c>
      <c r="W2195" t="s">
        <v>5979</v>
      </c>
      <c r="X2195" t="s">
        <v>6284</v>
      </c>
      <c r="Y2195" t="s">
        <v>6237</v>
      </c>
      <c r="Z2195" t="s">
        <v>7338</v>
      </c>
      <c r="AA2195" t="s">
        <v>6112</v>
      </c>
      <c r="AB2195" t="s">
        <v>5951</v>
      </c>
      <c r="AC2195" t="s">
        <v>4345</v>
      </c>
      <c r="AE2195" t="s">
        <v>3394</v>
      </c>
      <c r="AJ2195" t="s">
        <v>4592</v>
      </c>
      <c r="AK2195" t="s">
        <v>3394</v>
      </c>
      <c r="AL2195" t="s">
        <v>3394</v>
      </c>
      <c r="AM2195" t="s">
        <v>4195</v>
      </c>
      <c r="AN2195" t="s">
        <v>3394</v>
      </c>
      <c r="AO2195" t="s">
        <v>4195</v>
      </c>
      <c r="AP2195" t="s">
        <v>4195</v>
      </c>
      <c r="AQ2195" t="s">
        <v>4195</v>
      </c>
      <c r="AR2195" t="s">
        <v>4195</v>
      </c>
      <c r="AS2195" t="s">
        <v>3394</v>
      </c>
      <c r="AT2195" t="s">
        <v>3394</v>
      </c>
      <c r="AU2195" t="s">
        <v>4195</v>
      </c>
      <c r="AV2195" t="s">
        <v>3394</v>
      </c>
      <c r="AW2195" t="s">
        <v>3394</v>
      </c>
      <c r="AX2195" t="s">
        <v>3394</v>
      </c>
      <c r="AZ2195" t="s">
        <v>3394</v>
      </c>
    </row>
    <row r="2196" spans="1:52" x14ac:dyDescent="0.3">
      <c r="A2196" s="1" t="s">
        <v>2446</v>
      </c>
      <c r="B2196" t="s">
        <v>2447</v>
      </c>
      <c r="C2196" t="s">
        <v>8614</v>
      </c>
      <c r="D2196" t="s">
        <v>8615</v>
      </c>
      <c r="E2196" t="s">
        <v>2448</v>
      </c>
      <c r="F2196" t="s">
        <v>3393</v>
      </c>
      <c r="G2196" t="s">
        <v>3393</v>
      </c>
      <c r="H2196" t="s">
        <v>3393</v>
      </c>
      <c r="I2196" t="s">
        <v>4821</v>
      </c>
      <c r="J2196" t="s">
        <v>3395</v>
      </c>
      <c r="K2196" t="s">
        <v>4342</v>
      </c>
      <c r="L2196" t="s">
        <v>3396</v>
      </c>
      <c r="M2196" t="s">
        <v>11663</v>
      </c>
      <c r="N2196" t="s">
        <v>11666</v>
      </c>
      <c r="O2196" t="s">
        <v>9836</v>
      </c>
      <c r="P2196" t="s">
        <v>9837</v>
      </c>
      <c r="Q2196">
        <v>16</v>
      </c>
      <c r="R2196" t="s">
        <v>5886</v>
      </c>
      <c r="S2196" t="s">
        <v>8749</v>
      </c>
      <c r="T2196" t="s">
        <v>8750</v>
      </c>
      <c r="U2196" t="s">
        <v>8751</v>
      </c>
      <c r="V2196" t="s">
        <v>5978</v>
      </c>
      <c r="W2196" t="s">
        <v>6146</v>
      </c>
      <c r="X2196" t="s">
        <v>6284</v>
      </c>
      <c r="Y2196" t="s">
        <v>6149</v>
      </c>
      <c r="Z2196" t="s">
        <v>6305</v>
      </c>
      <c r="AA2196" t="s">
        <v>6009</v>
      </c>
      <c r="AB2196" t="s">
        <v>5951</v>
      </c>
      <c r="AC2196" t="s">
        <v>4345</v>
      </c>
      <c r="AE2196" t="s">
        <v>3394</v>
      </c>
      <c r="AJ2196" t="s">
        <v>4592</v>
      </c>
      <c r="AK2196" t="s">
        <v>3394</v>
      </c>
      <c r="AL2196" t="s">
        <v>3394</v>
      </c>
      <c r="AM2196" t="s">
        <v>4195</v>
      </c>
      <c r="AN2196" t="s">
        <v>3394</v>
      </c>
      <c r="AO2196" t="s">
        <v>4195</v>
      </c>
      <c r="AP2196" t="s">
        <v>4195</v>
      </c>
      <c r="AQ2196" t="s">
        <v>4195</v>
      </c>
      <c r="AR2196" t="s">
        <v>4195</v>
      </c>
      <c r="AS2196" t="s">
        <v>3394</v>
      </c>
      <c r="AT2196" t="s">
        <v>3394</v>
      </c>
      <c r="AU2196" t="s">
        <v>4195</v>
      </c>
      <c r="AV2196" t="s">
        <v>3394</v>
      </c>
      <c r="AW2196" t="s">
        <v>3394</v>
      </c>
      <c r="AX2196" t="s">
        <v>3394</v>
      </c>
      <c r="AZ2196" t="s">
        <v>3394</v>
      </c>
    </row>
    <row r="2197" spans="1:52" x14ac:dyDescent="0.3">
      <c r="A2197" s="1" t="s">
        <v>2449</v>
      </c>
      <c r="B2197" t="s">
        <v>2450</v>
      </c>
      <c r="C2197" t="s">
        <v>8614</v>
      </c>
      <c r="D2197" t="s">
        <v>8615</v>
      </c>
      <c r="E2197" t="s">
        <v>2451</v>
      </c>
      <c r="F2197" t="s">
        <v>3393</v>
      </c>
      <c r="G2197" t="s">
        <v>3393</v>
      </c>
      <c r="H2197" t="s">
        <v>3393</v>
      </c>
      <c r="I2197" t="s">
        <v>11753</v>
      </c>
      <c r="J2197" t="s">
        <v>3395</v>
      </c>
      <c r="K2197" t="s">
        <v>4342</v>
      </c>
      <c r="L2197" t="s">
        <v>3396</v>
      </c>
      <c r="M2197" t="s">
        <v>11663</v>
      </c>
      <c r="N2197" t="s">
        <v>11666</v>
      </c>
      <c r="O2197" t="s">
        <v>9836</v>
      </c>
      <c r="P2197" t="s">
        <v>9821</v>
      </c>
      <c r="Q2197">
        <v>16</v>
      </c>
      <c r="R2197" t="s">
        <v>5886</v>
      </c>
      <c r="S2197" t="s">
        <v>8752</v>
      </c>
      <c r="T2197" t="s">
        <v>8753</v>
      </c>
      <c r="U2197" t="s">
        <v>6249</v>
      </c>
      <c r="V2197" t="s">
        <v>6226</v>
      </c>
      <c r="W2197" t="s">
        <v>6251</v>
      </c>
      <c r="X2197" t="s">
        <v>6284</v>
      </c>
      <c r="Y2197" t="s">
        <v>6237</v>
      </c>
      <c r="Z2197" t="s">
        <v>7338</v>
      </c>
      <c r="AA2197" t="s">
        <v>6009</v>
      </c>
      <c r="AB2197" t="s">
        <v>5951</v>
      </c>
      <c r="AC2197" t="s">
        <v>4345</v>
      </c>
      <c r="AE2197" t="s">
        <v>3394</v>
      </c>
      <c r="AJ2197" t="s">
        <v>4592</v>
      </c>
      <c r="AK2197" t="s">
        <v>3394</v>
      </c>
      <c r="AL2197" t="s">
        <v>3394</v>
      </c>
      <c r="AM2197" t="s">
        <v>4195</v>
      </c>
      <c r="AN2197" t="s">
        <v>3394</v>
      </c>
      <c r="AO2197" t="s">
        <v>4195</v>
      </c>
      <c r="AP2197" t="s">
        <v>3394</v>
      </c>
      <c r="AQ2197" t="s">
        <v>4195</v>
      </c>
      <c r="AR2197" t="s">
        <v>4195</v>
      </c>
      <c r="AS2197" t="s">
        <v>3394</v>
      </c>
      <c r="AT2197" t="s">
        <v>3394</v>
      </c>
      <c r="AU2197" t="s">
        <v>4195</v>
      </c>
      <c r="AV2197" t="s">
        <v>3394</v>
      </c>
      <c r="AW2197" t="s">
        <v>3394</v>
      </c>
      <c r="AX2197" t="s">
        <v>3394</v>
      </c>
      <c r="AZ2197" t="s">
        <v>3394</v>
      </c>
    </row>
    <row r="2198" spans="1:52" x14ac:dyDescent="0.3">
      <c r="A2198" s="1" t="s">
        <v>2452</v>
      </c>
      <c r="B2198" t="s">
        <v>2453</v>
      </c>
      <c r="C2198" t="s">
        <v>8614</v>
      </c>
      <c r="D2198" t="s">
        <v>8615</v>
      </c>
      <c r="E2198" t="s">
        <v>2454</v>
      </c>
      <c r="F2198" t="s">
        <v>3393</v>
      </c>
      <c r="G2198" t="s">
        <v>3393</v>
      </c>
      <c r="H2198" t="s">
        <v>3393</v>
      </c>
      <c r="I2198" t="s">
        <v>11752</v>
      </c>
      <c r="J2198" t="s">
        <v>3395</v>
      </c>
      <c r="K2198" t="s">
        <v>4342</v>
      </c>
      <c r="L2198" t="s">
        <v>3396</v>
      </c>
      <c r="M2198" t="s">
        <v>11663</v>
      </c>
      <c r="N2198" t="s">
        <v>11666</v>
      </c>
      <c r="O2198" t="s">
        <v>9836</v>
      </c>
      <c r="P2198" t="s">
        <v>9821</v>
      </c>
      <c r="Q2198">
        <v>16</v>
      </c>
      <c r="R2198" t="s">
        <v>5886</v>
      </c>
      <c r="S2198" t="s">
        <v>8754</v>
      </c>
      <c r="T2198" t="s">
        <v>8755</v>
      </c>
      <c r="U2198" t="s">
        <v>6249</v>
      </c>
      <c r="V2198" t="s">
        <v>7245</v>
      </c>
      <c r="W2198" t="s">
        <v>6693</v>
      </c>
      <c r="X2198" t="s">
        <v>5956</v>
      </c>
      <c r="Y2198" t="s">
        <v>6148</v>
      </c>
      <c r="Z2198" t="s">
        <v>7531</v>
      </c>
      <c r="AA2198" t="s">
        <v>6981</v>
      </c>
      <c r="AB2198" t="s">
        <v>5951</v>
      </c>
      <c r="AC2198" t="s">
        <v>4345</v>
      </c>
      <c r="AE2198" t="s">
        <v>3394</v>
      </c>
      <c r="AJ2198" t="s">
        <v>4592</v>
      </c>
      <c r="AK2198" t="s">
        <v>3394</v>
      </c>
      <c r="AL2198" t="s">
        <v>3394</v>
      </c>
      <c r="AM2198" t="s">
        <v>4195</v>
      </c>
      <c r="AN2198" t="s">
        <v>3394</v>
      </c>
      <c r="AO2198" t="s">
        <v>4195</v>
      </c>
      <c r="AP2198" t="s">
        <v>4195</v>
      </c>
      <c r="AQ2198" t="s">
        <v>4195</v>
      </c>
      <c r="AR2198" t="s">
        <v>4195</v>
      </c>
      <c r="AS2198" t="s">
        <v>3394</v>
      </c>
      <c r="AT2198" t="s">
        <v>3394</v>
      </c>
      <c r="AU2198" t="s">
        <v>4195</v>
      </c>
      <c r="AV2198" t="s">
        <v>4195</v>
      </c>
      <c r="AW2198" t="s">
        <v>3394</v>
      </c>
      <c r="AX2198" t="s">
        <v>3394</v>
      </c>
      <c r="AZ2198" t="s">
        <v>3394</v>
      </c>
    </row>
    <row r="2199" spans="1:52" x14ac:dyDescent="0.3">
      <c r="A2199" s="1" t="s">
        <v>2455</v>
      </c>
      <c r="B2199" t="s">
        <v>2456</v>
      </c>
      <c r="C2199" t="s">
        <v>8614</v>
      </c>
      <c r="D2199" t="s">
        <v>8615</v>
      </c>
      <c r="E2199" t="s">
        <v>2457</v>
      </c>
      <c r="F2199" t="s">
        <v>3393</v>
      </c>
      <c r="G2199" t="s">
        <v>3393</v>
      </c>
      <c r="H2199" t="s">
        <v>3393</v>
      </c>
      <c r="I2199" t="s">
        <v>4821</v>
      </c>
      <c r="J2199" t="s">
        <v>3395</v>
      </c>
      <c r="K2199" t="s">
        <v>4342</v>
      </c>
      <c r="L2199" t="s">
        <v>3396</v>
      </c>
      <c r="M2199" t="s">
        <v>11663</v>
      </c>
      <c r="N2199" t="s">
        <v>11666</v>
      </c>
      <c r="O2199" t="s">
        <v>9836</v>
      </c>
      <c r="P2199" t="s">
        <v>9837</v>
      </c>
      <c r="Q2199">
        <v>16</v>
      </c>
      <c r="R2199" t="s">
        <v>5886</v>
      </c>
      <c r="S2199" t="s">
        <v>8756</v>
      </c>
      <c r="T2199" t="s">
        <v>8748</v>
      </c>
      <c r="U2199" t="s">
        <v>8757</v>
      </c>
      <c r="V2199" t="s">
        <v>7665</v>
      </c>
      <c r="W2199" t="s">
        <v>5979</v>
      </c>
      <c r="X2199" t="s">
        <v>6284</v>
      </c>
      <c r="Y2199" t="s">
        <v>6237</v>
      </c>
      <c r="Z2199" t="s">
        <v>7338</v>
      </c>
      <c r="AA2199" t="s">
        <v>6981</v>
      </c>
      <c r="AB2199" t="s">
        <v>5951</v>
      </c>
      <c r="AC2199" t="s">
        <v>4345</v>
      </c>
      <c r="AE2199" t="s">
        <v>3394</v>
      </c>
      <c r="AJ2199" t="s">
        <v>4592</v>
      </c>
      <c r="AK2199" t="s">
        <v>3394</v>
      </c>
      <c r="AL2199" t="s">
        <v>3394</v>
      </c>
      <c r="AM2199" t="s">
        <v>4195</v>
      </c>
      <c r="AN2199" t="s">
        <v>3394</v>
      </c>
      <c r="AO2199" t="s">
        <v>4195</v>
      </c>
      <c r="AP2199" t="s">
        <v>4195</v>
      </c>
      <c r="AQ2199" t="s">
        <v>4195</v>
      </c>
      <c r="AR2199" t="s">
        <v>4195</v>
      </c>
      <c r="AS2199" t="s">
        <v>3394</v>
      </c>
      <c r="AT2199" t="s">
        <v>3394</v>
      </c>
      <c r="AU2199" t="s">
        <v>4195</v>
      </c>
      <c r="AV2199" t="s">
        <v>3394</v>
      </c>
      <c r="AW2199" t="s">
        <v>3394</v>
      </c>
      <c r="AX2199" t="s">
        <v>3394</v>
      </c>
      <c r="AZ2199" t="s">
        <v>3394</v>
      </c>
    </row>
    <row r="2200" spans="1:52" x14ac:dyDescent="0.3">
      <c r="A2200" s="1" t="s">
        <v>2458</v>
      </c>
      <c r="B2200" t="s">
        <v>2459</v>
      </c>
      <c r="C2200" t="s">
        <v>8614</v>
      </c>
      <c r="D2200" t="s">
        <v>8615</v>
      </c>
      <c r="E2200" t="s">
        <v>2460</v>
      </c>
      <c r="F2200" t="s">
        <v>3393</v>
      </c>
      <c r="G2200" t="s">
        <v>3393</v>
      </c>
      <c r="H2200" t="s">
        <v>3393</v>
      </c>
      <c r="I2200" t="s">
        <v>11754</v>
      </c>
      <c r="J2200" t="s">
        <v>3395</v>
      </c>
      <c r="K2200" t="s">
        <v>4342</v>
      </c>
      <c r="L2200" t="s">
        <v>3396</v>
      </c>
      <c r="M2200" t="s">
        <v>11663</v>
      </c>
      <c r="N2200" t="s">
        <v>11673</v>
      </c>
      <c r="O2200" t="s">
        <v>9836</v>
      </c>
      <c r="P2200" t="s">
        <v>9821</v>
      </c>
      <c r="Q2200">
        <v>15</v>
      </c>
      <c r="R2200" t="s">
        <v>6580</v>
      </c>
      <c r="S2200" t="s">
        <v>8758</v>
      </c>
      <c r="T2200" t="s">
        <v>8748</v>
      </c>
      <c r="U2200" t="s">
        <v>8677</v>
      </c>
      <c r="V2200" t="s">
        <v>7061</v>
      </c>
      <c r="W2200" t="s">
        <v>6178</v>
      </c>
      <c r="X2200" t="s">
        <v>6422</v>
      </c>
      <c r="Y2200" t="s">
        <v>7489</v>
      </c>
      <c r="Z2200" t="s">
        <v>7489</v>
      </c>
      <c r="AA2200" t="s">
        <v>6590</v>
      </c>
      <c r="AB2200" t="s">
        <v>7128</v>
      </c>
      <c r="AC2200" t="s">
        <v>4345</v>
      </c>
      <c r="AE2200" t="s">
        <v>3394</v>
      </c>
      <c r="AJ2200" t="s">
        <v>8410</v>
      </c>
      <c r="AK2200" t="s">
        <v>3394</v>
      </c>
      <c r="AL2200" t="s">
        <v>3394</v>
      </c>
      <c r="AM2200" t="s">
        <v>4195</v>
      </c>
      <c r="AN2200" t="s">
        <v>3394</v>
      </c>
      <c r="AO2200" t="s">
        <v>4195</v>
      </c>
      <c r="AP2200" t="s">
        <v>4195</v>
      </c>
      <c r="AQ2200" t="s">
        <v>4195</v>
      </c>
      <c r="AR2200" t="s">
        <v>4195</v>
      </c>
      <c r="AS2200" t="s">
        <v>3394</v>
      </c>
      <c r="AT2200" t="s">
        <v>3394</v>
      </c>
      <c r="AU2200" t="s">
        <v>4195</v>
      </c>
      <c r="AV2200" t="s">
        <v>3394</v>
      </c>
      <c r="AW2200" t="s">
        <v>3394</v>
      </c>
      <c r="AX2200" t="s">
        <v>3394</v>
      </c>
      <c r="AZ2200" t="s">
        <v>3394</v>
      </c>
    </row>
    <row r="2201" spans="1:52" x14ac:dyDescent="0.3">
      <c r="A2201" s="1" t="s">
        <v>2461</v>
      </c>
      <c r="B2201" t="s">
        <v>2462</v>
      </c>
      <c r="C2201" t="s">
        <v>8614</v>
      </c>
      <c r="D2201" t="s">
        <v>8615</v>
      </c>
      <c r="E2201" t="s">
        <v>2463</v>
      </c>
      <c r="F2201" t="s">
        <v>3393</v>
      </c>
      <c r="G2201" t="s">
        <v>3393</v>
      </c>
      <c r="H2201" t="s">
        <v>3393</v>
      </c>
      <c r="I2201" t="s">
        <v>11755</v>
      </c>
      <c r="J2201" t="s">
        <v>3395</v>
      </c>
      <c r="K2201" t="s">
        <v>4342</v>
      </c>
      <c r="L2201" t="s">
        <v>3396</v>
      </c>
      <c r="M2201" t="s">
        <v>11663</v>
      </c>
      <c r="N2201" t="s">
        <v>11673</v>
      </c>
      <c r="O2201" t="s">
        <v>9836</v>
      </c>
      <c r="P2201" t="s">
        <v>9821</v>
      </c>
      <c r="Q2201">
        <v>15</v>
      </c>
      <c r="R2201" t="s">
        <v>6612</v>
      </c>
      <c r="S2201" t="s">
        <v>8759</v>
      </c>
      <c r="T2201" t="s">
        <v>8750</v>
      </c>
      <c r="U2201" t="s">
        <v>6592</v>
      </c>
      <c r="V2201" t="s">
        <v>7794</v>
      </c>
      <c r="W2201" t="s">
        <v>6459</v>
      </c>
      <c r="X2201" t="s">
        <v>6607</v>
      </c>
      <c r="Y2201" t="s">
        <v>6844</v>
      </c>
      <c r="Z2201" t="s">
        <v>6679</v>
      </c>
      <c r="AA2201" t="s">
        <v>8760</v>
      </c>
      <c r="AB2201" t="s">
        <v>8761</v>
      </c>
      <c r="AC2201" t="s">
        <v>4345</v>
      </c>
      <c r="AE2201" t="s">
        <v>3394</v>
      </c>
      <c r="AJ2201" t="s">
        <v>8410</v>
      </c>
      <c r="AK2201" t="s">
        <v>3394</v>
      </c>
      <c r="AL2201" t="s">
        <v>3394</v>
      </c>
      <c r="AM2201" t="s">
        <v>4195</v>
      </c>
      <c r="AN2201" t="s">
        <v>3394</v>
      </c>
      <c r="AO2201" t="s">
        <v>4195</v>
      </c>
      <c r="AP2201" t="s">
        <v>4195</v>
      </c>
      <c r="AQ2201" t="s">
        <v>4195</v>
      </c>
      <c r="AR2201" t="s">
        <v>4195</v>
      </c>
      <c r="AS2201" t="s">
        <v>3394</v>
      </c>
      <c r="AT2201" t="s">
        <v>3394</v>
      </c>
      <c r="AU2201" t="s">
        <v>4195</v>
      </c>
      <c r="AV2201" t="s">
        <v>3394</v>
      </c>
      <c r="AW2201" t="s">
        <v>3394</v>
      </c>
      <c r="AX2201" t="s">
        <v>3394</v>
      </c>
      <c r="AZ2201" t="s">
        <v>3394</v>
      </c>
    </row>
    <row r="2202" spans="1:52" x14ac:dyDescent="0.3">
      <c r="A2202" s="1" t="s">
        <v>2464</v>
      </c>
      <c r="B2202" t="s">
        <v>2465</v>
      </c>
      <c r="C2202" t="s">
        <v>8614</v>
      </c>
      <c r="D2202" t="s">
        <v>8615</v>
      </c>
      <c r="E2202" t="s">
        <v>2466</v>
      </c>
      <c r="F2202" t="s">
        <v>3393</v>
      </c>
      <c r="G2202" t="s">
        <v>3393</v>
      </c>
      <c r="H2202" t="s">
        <v>3393</v>
      </c>
      <c r="I2202" t="s">
        <v>11756</v>
      </c>
      <c r="J2202" t="s">
        <v>3395</v>
      </c>
      <c r="K2202" t="s">
        <v>4342</v>
      </c>
      <c r="L2202" t="s">
        <v>3396</v>
      </c>
      <c r="M2202" t="s">
        <v>11663</v>
      </c>
      <c r="N2202" t="s">
        <v>11664</v>
      </c>
      <c r="O2202" t="s">
        <v>9836</v>
      </c>
      <c r="P2202" t="s">
        <v>9837</v>
      </c>
      <c r="Q2202">
        <v>12</v>
      </c>
      <c r="R2202" t="s">
        <v>6637</v>
      </c>
      <c r="S2202" t="s">
        <v>8762</v>
      </c>
      <c r="T2202" t="s">
        <v>8763</v>
      </c>
      <c r="U2202" t="s">
        <v>8764</v>
      </c>
      <c r="V2202" t="s">
        <v>7789</v>
      </c>
      <c r="W2202" t="s">
        <v>8765</v>
      </c>
      <c r="X2202" t="s">
        <v>8766</v>
      </c>
      <c r="Y2202" t="s">
        <v>8767</v>
      </c>
      <c r="Z2202" t="s">
        <v>8768</v>
      </c>
      <c r="AA2202" t="s">
        <v>8769</v>
      </c>
      <c r="AB2202" t="s">
        <v>8770</v>
      </c>
      <c r="AC2202" t="s">
        <v>4345</v>
      </c>
      <c r="AE2202" t="s">
        <v>3394</v>
      </c>
      <c r="AJ2202" t="s">
        <v>8410</v>
      </c>
      <c r="AK2202" t="s">
        <v>3394</v>
      </c>
      <c r="AL2202" t="s">
        <v>3394</v>
      </c>
      <c r="AM2202" t="s">
        <v>4195</v>
      </c>
      <c r="AN2202" t="s">
        <v>3394</v>
      </c>
      <c r="AO2202" t="s">
        <v>4195</v>
      </c>
      <c r="AP2202" t="s">
        <v>4195</v>
      </c>
      <c r="AQ2202" t="s">
        <v>4195</v>
      </c>
      <c r="AR2202" t="s">
        <v>4195</v>
      </c>
      <c r="AS2202" t="s">
        <v>3394</v>
      </c>
      <c r="AT2202" t="s">
        <v>3394</v>
      </c>
      <c r="AU2202" t="s">
        <v>4195</v>
      </c>
      <c r="AV2202" t="s">
        <v>3394</v>
      </c>
      <c r="AW2202" t="s">
        <v>3394</v>
      </c>
      <c r="AX2202" t="s">
        <v>3394</v>
      </c>
      <c r="AZ2202" t="s">
        <v>3394</v>
      </c>
    </row>
    <row r="2203" spans="1:52" x14ac:dyDescent="0.3">
      <c r="A2203" s="1" t="s">
        <v>2618</v>
      </c>
      <c r="B2203" t="s">
        <v>2619</v>
      </c>
      <c r="C2203" t="s">
        <v>538</v>
      </c>
      <c r="D2203" t="s">
        <v>67</v>
      </c>
      <c r="E2203" t="s">
        <v>2620</v>
      </c>
      <c r="F2203" t="s">
        <v>3394</v>
      </c>
      <c r="G2203" t="s">
        <v>3393</v>
      </c>
      <c r="H2203" t="s">
        <v>3393</v>
      </c>
      <c r="I2203" t="s">
        <v>11757</v>
      </c>
      <c r="J2203" t="s">
        <v>3395</v>
      </c>
      <c r="K2203" t="s">
        <v>4195</v>
      </c>
      <c r="L2203" t="s">
        <v>3396</v>
      </c>
      <c r="M2203" t="s">
        <v>67</v>
      </c>
      <c r="N2203" t="s">
        <v>67</v>
      </c>
      <c r="O2203" t="s">
        <v>9836</v>
      </c>
      <c r="P2203" t="s">
        <v>9837</v>
      </c>
      <c r="Q2203">
        <v>1</v>
      </c>
      <c r="R2203" t="s">
        <v>3397</v>
      </c>
      <c r="S2203" t="s">
        <v>8771</v>
      </c>
      <c r="T2203" t="s">
        <v>7649</v>
      </c>
      <c r="U2203" t="s">
        <v>7429</v>
      </c>
      <c r="V2203" t="s">
        <v>7650</v>
      </c>
      <c r="W2203" t="s">
        <v>7651</v>
      </c>
      <c r="X2203" t="s">
        <v>7652</v>
      </c>
      <c r="Y2203" t="s">
        <v>7653</v>
      </c>
      <c r="Z2203" t="s">
        <v>7654</v>
      </c>
      <c r="AA2203" t="s">
        <v>6728</v>
      </c>
      <c r="AB2203" t="s">
        <v>6035</v>
      </c>
      <c r="AC2203" t="s">
        <v>4345</v>
      </c>
      <c r="AE2203" t="s">
        <v>3394</v>
      </c>
      <c r="AJ2203" t="s">
        <v>4484</v>
      </c>
      <c r="AK2203" t="s">
        <v>3394</v>
      </c>
      <c r="AL2203" t="s">
        <v>3394</v>
      </c>
      <c r="AM2203" t="s">
        <v>3394</v>
      </c>
      <c r="AN2203" t="s">
        <v>3394</v>
      </c>
      <c r="AO2203" t="s">
        <v>3394</v>
      </c>
      <c r="AP2203" t="s">
        <v>3394</v>
      </c>
      <c r="AQ2203" t="s">
        <v>3394</v>
      </c>
      <c r="AR2203" t="s">
        <v>4195</v>
      </c>
      <c r="AS2203" t="s">
        <v>3394</v>
      </c>
      <c r="AT2203" t="s">
        <v>3394</v>
      </c>
      <c r="AU2203" t="s">
        <v>3394</v>
      </c>
      <c r="AV2203" t="s">
        <v>3394</v>
      </c>
      <c r="AW2203" t="s">
        <v>3394</v>
      </c>
      <c r="AX2203" t="s">
        <v>3394</v>
      </c>
      <c r="AZ2203" t="s">
        <v>3394</v>
      </c>
    </row>
    <row r="2204" spans="1:52" x14ac:dyDescent="0.3">
      <c r="A2204" s="1" t="s">
        <v>2621</v>
      </c>
      <c r="B2204" t="s">
        <v>2622</v>
      </c>
      <c r="C2204" t="s">
        <v>538</v>
      </c>
      <c r="D2204" t="s">
        <v>67</v>
      </c>
      <c r="E2204" t="s">
        <v>2623</v>
      </c>
      <c r="F2204" t="s">
        <v>3394</v>
      </c>
      <c r="G2204" t="s">
        <v>3394</v>
      </c>
      <c r="H2204" t="s">
        <v>3393</v>
      </c>
      <c r="I2204" t="s">
        <v>12133</v>
      </c>
      <c r="J2204" t="s">
        <v>3395</v>
      </c>
      <c r="K2204" t="s">
        <v>4195</v>
      </c>
      <c r="L2204" t="s">
        <v>3396</v>
      </c>
      <c r="M2204" t="s">
        <v>67</v>
      </c>
      <c r="N2204" t="s">
        <v>67</v>
      </c>
      <c r="O2204" t="s">
        <v>9836</v>
      </c>
      <c r="P2204" t="s">
        <v>9862</v>
      </c>
      <c r="Q2204">
        <v>1</v>
      </c>
      <c r="R2204" t="s">
        <v>3397</v>
      </c>
      <c r="S2204" t="s">
        <v>8772</v>
      </c>
      <c r="T2204" t="s">
        <v>8435</v>
      </c>
      <c r="U2204" t="s">
        <v>7823</v>
      </c>
      <c r="V2204" t="s">
        <v>6004</v>
      </c>
      <c r="W2204" t="s">
        <v>6031</v>
      </c>
      <c r="X2204" t="s">
        <v>8120</v>
      </c>
      <c r="Y2204" t="s">
        <v>7659</v>
      </c>
      <c r="Z2204" t="s">
        <v>7798</v>
      </c>
      <c r="AA2204" t="s">
        <v>7824</v>
      </c>
      <c r="AB2204" t="s">
        <v>6035</v>
      </c>
      <c r="AC2204" t="s">
        <v>4345</v>
      </c>
      <c r="AE2204" t="s">
        <v>3394</v>
      </c>
      <c r="AJ2204" t="s">
        <v>4484</v>
      </c>
      <c r="AK2204" t="s">
        <v>3394</v>
      </c>
      <c r="AL2204" t="s">
        <v>3394</v>
      </c>
      <c r="AM2204" t="s">
        <v>3394</v>
      </c>
      <c r="AN2204" t="s">
        <v>3394</v>
      </c>
      <c r="AO2204" t="s">
        <v>4195</v>
      </c>
      <c r="AP2204" t="s">
        <v>3394</v>
      </c>
      <c r="AQ2204" t="s">
        <v>3394</v>
      </c>
      <c r="AR2204" t="s">
        <v>3394</v>
      </c>
      <c r="AS2204" t="s">
        <v>3394</v>
      </c>
      <c r="AT2204" t="s">
        <v>3394</v>
      </c>
      <c r="AU2204" t="s">
        <v>3394</v>
      </c>
      <c r="AV2204" t="s">
        <v>3394</v>
      </c>
      <c r="AW2204" t="s">
        <v>3394</v>
      </c>
      <c r="AX2204" t="s">
        <v>3394</v>
      </c>
      <c r="AZ2204" t="s">
        <v>3394</v>
      </c>
    </row>
    <row r="2205" spans="1:52" x14ac:dyDescent="0.3">
      <c r="A2205" s="1" t="s">
        <v>2693</v>
      </c>
      <c r="B2205" t="s">
        <v>10186</v>
      </c>
      <c r="C2205" t="s">
        <v>220</v>
      </c>
      <c r="D2205" t="s">
        <v>59</v>
      </c>
      <c r="E2205" t="s">
        <v>2694</v>
      </c>
      <c r="F2205" t="s">
        <v>3393</v>
      </c>
      <c r="G2205" t="s">
        <v>3393</v>
      </c>
      <c r="H2205" t="s">
        <v>3393</v>
      </c>
      <c r="I2205" t="s">
        <v>10187</v>
      </c>
      <c r="J2205" t="s">
        <v>3395</v>
      </c>
      <c r="K2205" t="s">
        <v>4342</v>
      </c>
      <c r="L2205" t="s">
        <v>3396</v>
      </c>
      <c r="M2205" t="s">
        <v>11367</v>
      </c>
      <c r="N2205" t="s">
        <v>11437</v>
      </c>
      <c r="O2205" t="s">
        <v>9836</v>
      </c>
      <c r="P2205" t="s">
        <v>9837</v>
      </c>
      <c r="Q2205">
        <v>16</v>
      </c>
      <c r="R2205" t="s">
        <v>6865</v>
      </c>
      <c r="S2205" t="s">
        <v>8773</v>
      </c>
      <c r="T2205" t="s">
        <v>8133</v>
      </c>
      <c r="U2205" t="s">
        <v>8774</v>
      </c>
      <c r="V2205" t="s">
        <v>8775</v>
      </c>
      <c r="W2205" t="s">
        <v>5955</v>
      </c>
      <c r="X2205" t="s">
        <v>6140</v>
      </c>
      <c r="Y2205" t="s">
        <v>6236</v>
      </c>
      <c r="Z2205" t="s">
        <v>8776</v>
      </c>
      <c r="AA2205" t="s">
        <v>8491</v>
      </c>
      <c r="AB2205" t="s">
        <v>8777</v>
      </c>
      <c r="AC2205" t="s">
        <v>4345</v>
      </c>
      <c r="AE2205" t="s">
        <v>3394</v>
      </c>
      <c r="AJ2205" t="s">
        <v>4484</v>
      </c>
      <c r="AK2205" t="s">
        <v>4195</v>
      </c>
      <c r="AL2205" t="s">
        <v>3394</v>
      </c>
      <c r="AM2205" t="s">
        <v>4195</v>
      </c>
      <c r="AN2205" t="s">
        <v>3394</v>
      </c>
      <c r="AO2205" t="s">
        <v>3394</v>
      </c>
      <c r="AP2205" t="s">
        <v>4195</v>
      </c>
      <c r="AQ2205" t="s">
        <v>3394</v>
      </c>
      <c r="AR2205" t="s">
        <v>4195</v>
      </c>
      <c r="AS2205" t="s">
        <v>3394</v>
      </c>
      <c r="AT2205" t="s">
        <v>3394</v>
      </c>
      <c r="AU2205" t="s">
        <v>3394</v>
      </c>
      <c r="AV2205" t="s">
        <v>3394</v>
      </c>
      <c r="AW2205" t="s">
        <v>3394</v>
      </c>
      <c r="AX2205" t="s">
        <v>3394</v>
      </c>
      <c r="AZ2205" t="s">
        <v>3394</v>
      </c>
    </row>
    <row r="2206" spans="1:52" x14ac:dyDescent="0.3">
      <c r="A2206" s="1" t="s">
        <v>2750</v>
      </c>
      <c r="B2206" t="s">
        <v>2751</v>
      </c>
      <c r="C2206" t="s">
        <v>5051</v>
      </c>
      <c r="D2206" t="s">
        <v>5052</v>
      </c>
      <c r="E2206" t="s">
        <v>2752</v>
      </c>
      <c r="F2206" t="s">
        <v>3393</v>
      </c>
      <c r="G2206" t="s">
        <v>3393</v>
      </c>
      <c r="H2206" t="s">
        <v>3393</v>
      </c>
      <c r="I2206" t="s">
        <v>10896</v>
      </c>
      <c r="J2206" t="s">
        <v>3395</v>
      </c>
      <c r="K2206" t="s">
        <v>4195</v>
      </c>
      <c r="L2206" t="s">
        <v>3396</v>
      </c>
      <c r="M2206" t="s">
        <v>60</v>
      </c>
      <c r="N2206" t="s">
        <v>8546</v>
      </c>
      <c r="O2206" t="s">
        <v>9820</v>
      </c>
      <c r="P2206" t="s">
        <v>9837</v>
      </c>
      <c r="Q2206">
        <v>8</v>
      </c>
      <c r="R2206" t="s">
        <v>6797</v>
      </c>
      <c r="S2206" t="s">
        <v>8786</v>
      </c>
      <c r="T2206" t="s">
        <v>8787</v>
      </c>
      <c r="U2206" t="s">
        <v>8788</v>
      </c>
      <c r="V2206" t="s">
        <v>8789</v>
      </c>
      <c r="W2206" t="s">
        <v>8685</v>
      </c>
      <c r="X2206" t="s">
        <v>8612</v>
      </c>
      <c r="Y2206" t="s">
        <v>11529</v>
      </c>
      <c r="Z2206" t="s">
        <v>8790</v>
      </c>
      <c r="AA2206" t="s">
        <v>8073</v>
      </c>
      <c r="AB2206" t="s">
        <v>8065</v>
      </c>
      <c r="AC2206" t="s">
        <v>4345</v>
      </c>
      <c r="AE2206" t="s">
        <v>3394</v>
      </c>
      <c r="AJ2206" t="s">
        <v>1873</v>
      </c>
      <c r="AK2206" t="s">
        <v>3394</v>
      </c>
      <c r="AL2206" t="s">
        <v>3394</v>
      </c>
      <c r="AM2206" t="s">
        <v>3394</v>
      </c>
      <c r="AN2206" t="s">
        <v>3394</v>
      </c>
      <c r="AO2206" t="s">
        <v>3394</v>
      </c>
      <c r="AP2206" t="s">
        <v>3394</v>
      </c>
      <c r="AQ2206" t="s">
        <v>3394</v>
      </c>
      <c r="AR2206" t="s">
        <v>4195</v>
      </c>
      <c r="AS2206" t="s">
        <v>3394</v>
      </c>
      <c r="AT2206" t="s">
        <v>3394</v>
      </c>
      <c r="AU2206" t="s">
        <v>3394</v>
      </c>
      <c r="AV2206" t="s">
        <v>4195</v>
      </c>
      <c r="AW2206" t="s">
        <v>3394</v>
      </c>
      <c r="AX2206" t="s">
        <v>3394</v>
      </c>
      <c r="AZ2206" t="s">
        <v>3394</v>
      </c>
    </row>
    <row r="2207" spans="1:52" x14ac:dyDescent="0.3">
      <c r="A2207" s="1" t="s">
        <v>2759</v>
      </c>
      <c r="B2207" t="s">
        <v>2760</v>
      </c>
      <c r="C2207" t="s">
        <v>5051</v>
      </c>
      <c r="D2207" t="s">
        <v>5052</v>
      </c>
      <c r="E2207" t="s">
        <v>2761</v>
      </c>
      <c r="F2207" t="s">
        <v>3393</v>
      </c>
      <c r="G2207" t="s">
        <v>3393</v>
      </c>
      <c r="H2207" t="s">
        <v>3393</v>
      </c>
      <c r="I2207" t="s">
        <v>11758</v>
      </c>
      <c r="J2207" t="s">
        <v>3395</v>
      </c>
      <c r="K2207" t="s">
        <v>4342</v>
      </c>
      <c r="L2207" t="s">
        <v>3396</v>
      </c>
      <c r="M2207" t="s">
        <v>11489</v>
      </c>
      <c r="N2207" t="s">
        <v>11679</v>
      </c>
      <c r="O2207" t="s">
        <v>9836</v>
      </c>
      <c r="P2207" t="s">
        <v>9837</v>
      </c>
      <c r="Q2207">
        <v>21</v>
      </c>
      <c r="R2207" t="s">
        <v>6580</v>
      </c>
      <c r="S2207" t="s">
        <v>8791</v>
      </c>
      <c r="T2207" t="s">
        <v>8792</v>
      </c>
      <c r="U2207" t="s">
        <v>7336</v>
      </c>
      <c r="V2207" t="s">
        <v>7337</v>
      </c>
      <c r="W2207" t="s">
        <v>6685</v>
      </c>
      <c r="X2207" t="s">
        <v>6080</v>
      </c>
      <c r="Y2207" t="s">
        <v>6359</v>
      </c>
      <c r="Z2207" t="s">
        <v>7396</v>
      </c>
      <c r="AA2207" t="s">
        <v>7339</v>
      </c>
      <c r="AB2207" t="s">
        <v>6393</v>
      </c>
      <c r="AC2207" t="s">
        <v>4345</v>
      </c>
      <c r="AE2207" t="s">
        <v>3394</v>
      </c>
      <c r="AJ2207" t="s">
        <v>1873</v>
      </c>
      <c r="AK2207" t="s">
        <v>3394</v>
      </c>
      <c r="AL2207" t="s">
        <v>3394</v>
      </c>
      <c r="AM2207" t="s">
        <v>3394</v>
      </c>
      <c r="AN2207" t="s">
        <v>3394</v>
      </c>
      <c r="AO2207" t="s">
        <v>3394</v>
      </c>
      <c r="AP2207" t="s">
        <v>3394</v>
      </c>
      <c r="AQ2207" t="s">
        <v>3394</v>
      </c>
      <c r="AR2207" t="s">
        <v>4195</v>
      </c>
      <c r="AS2207" t="s">
        <v>3394</v>
      </c>
      <c r="AT2207" t="s">
        <v>3394</v>
      </c>
      <c r="AU2207" t="s">
        <v>3394</v>
      </c>
      <c r="AV2207" t="s">
        <v>4195</v>
      </c>
      <c r="AW2207" t="s">
        <v>3394</v>
      </c>
      <c r="AX2207" t="s">
        <v>3394</v>
      </c>
      <c r="AZ2207" t="s">
        <v>3394</v>
      </c>
    </row>
    <row r="2208" spans="1:52" x14ac:dyDescent="0.3">
      <c r="A2208" s="1" t="s">
        <v>2762</v>
      </c>
      <c r="B2208" t="s">
        <v>2763</v>
      </c>
      <c r="C2208" t="s">
        <v>5051</v>
      </c>
      <c r="D2208" t="s">
        <v>5052</v>
      </c>
      <c r="E2208" t="s">
        <v>2764</v>
      </c>
      <c r="F2208" t="s">
        <v>3393</v>
      </c>
      <c r="G2208" t="s">
        <v>3393</v>
      </c>
      <c r="H2208" t="s">
        <v>3393</v>
      </c>
      <c r="I2208" t="s">
        <v>11759</v>
      </c>
      <c r="J2208" t="s">
        <v>3395</v>
      </c>
      <c r="K2208" t="s">
        <v>4342</v>
      </c>
      <c r="L2208" t="s">
        <v>3396</v>
      </c>
      <c r="M2208" t="s">
        <v>11489</v>
      </c>
      <c r="N2208" t="s">
        <v>11679</v>
      </c>
      <c r="O2208" t="s">
        <v>9836</v>
      </c>
      <c r="P2208" t="s">
        <v>9821</v>
      </c>
      <c r="Q2208">
        <v>10</v>
      </c>
      <c r="R2208" t="s">
        <v>5735</v>
      </c>
      <c r="S2208" t="s">
        <v>8793</v>
      </c>
      <c r="T2208" t="s">
        <v>8794</v>
      </c>
      <c r="U2208" t="s">
        <v>7341</v>
      </c>
      <c r="V2208" t="s">
        <v>7342</v>
      </c>
      <c r="W2208" t="s">
        <v>7343</v>
      </c>
      <c r="X2208" t="s">
        <v>6062</v>
      </c>
      <c r="Y2208" t="s">
        <v>5957</v>
      </c>
      <c r="Z2208" t="s">
        <v>7278</v>
      </c>
      <c r="AA2208" t="s">
        <v>7344</v>
      </c>
      <c r="AB2208" t="s">
        <v>6744</v>
      </c>
      <c r="AC2208" t="s">
        <v>4345</v>
      </c>
      <c r="AE2208" t="s">
        <v>3394</v>
      </c>
      <c r="AJ2208" t="s">
        <v>1873</v>
      </c>
      <c r="AK2208" t="s">
        <v>3394</v>
      </c>
      <c r="AL2208" t="s">
        <v>3394</v>
      </c>
      <c r="AM2208" t="s">
        <v>3394</v>
      </c>
      <c r="AN2208" t="s">
        <v>3394</v>
      </c>
      <c r="AO2208" t="s">
        <v>3394</v>
      </c>
      <c r="AP2208" t="s">
        <v>3394</v>
      </c>
      <c r="AQ2208" t="s">
        <v>3394</v>
      </c>
      <c r="AR2208" t="s">
        <v>4195</v>
      </c>
      <c r="AS2208" t="s">
        <v>3394</v>
      </c>
      <c r="AT2208" t="s">
        <v>3394</v>
      </c>
      <c r="AU2208" t="s">
        <v>3394</v>
      </c>
      <c r="AV2208" t="s">
        <v>4195</v>
      </c>
      <c r="AW2208" t="s">
        <v>3394</v>
      </c>
      <c r="AX2208" t="s">
        <v>3394</v>
      </c>
      <c r="AZ2208" t="s">
        <v>3394</v>
      </c>
    </row>
    <row r="2209" spans="1:52" x14ac:dyDescent="0.3">
      <c r="A2209" s="1" t="s">
        <v>2768</v>
      </c>
      <c r="B2209" t="s">
        <v>2769</v>
      </c>
      <c r="C2209" t="s">
        <v>5051</v>
      </c>
      <c r="D2209" t="s">
        <v>5052</v>
      </c>
      <c r="E2209" t="s">
        <v>2770</v>
      </c>
      <c r="F2209" t="s">
        <v>3393</v>
      </c>
      <c r="G2209" t="s">
        <v>3393</v>
      </c>
      <c r="H2209" t="s">
        <v>3393</v>
      </c>
      <c r="I2209" t="s">
        <v>10897</v>
      </c>
      <c r="J2209" t="s">
        <v>3395</v>
      </c>
      <c r="K2209" t="s">
        <v>4195</v>
      </c>
      <c r="L2209" t="s">
        <v>3396</v>
      </c>
      <c r="M2209" t="s">
        <v>60</v>
      </c>
      <c r="N2209" t="s">
        <v>8546</v>
      </c>
      <c r="O2209" t="s">
        <v>9820</v>
      </c>
      <c r="P2209" t="s">
        <v>9837</v>
      </c>
      <c r="Q2209">
        <v>8</v>
      </c>
      <c r="R2209" t="s">
        <v>6797</v>
      </c>
      <c r="S2209" t="s">
        <v>8795</v>
      </c>
      <c r="T2209" t="s">
        <v>8796</v>
      </c>
      <c r="U2209" t="s">
        <v>8797</v>
      </c>
      <c r="V2209" t="s">
        <v>9968</v>
      </c>
      <c r="W2209" t="s">
        <v>7700</v>
      </c>
      <c r="X2209" t="s">
        <v>6719</v>
      </c>
      <c r="Y2209" t="s">
        <v>6193</v>
      </c>
      <c r="Z2209" t="s">
        <v>8798</v>
      </c>
      <c r="AA2209" t="s">
        <v>7700</v>
      </c>
      <c r="AB2209" t="s">
        <v>6956</v>
      </c>
      <c r="AC2209" t="s">
        <v>4345</v>
      </c>
      <c r="AE2209" t="s">
        <v>3394</v>
      </c>
      <c r="AJ2209" t="s">
        <v>1873</v>
      </c>
      <c r="AK2209" t="s">
        <v>3394</v>
      </c>
      <c r="AL2209" t="s">
        <v>3394</v>
      </c>
      <c r="AM2209" t="s">
        <v>3394</v>
      </c>
      <c r="AN2209" t="s">
        <v>3394</v>
      </c>
      <c r="AO2209" t="s">
        <v>3394</v>
      </c>
      <c r="AP2209" t="s">
        <v>4195</v>
      </c>
      <c r="AQ2209" t="s">
        <v>4195</v>
      </c>
      <c r="AR2209" t="s">
        <v>4195</v>
      </c>
      <c r="AS2209" t="s">
        <v>3394</v>
      </c>
      <c r="AT2209" t="s">
        <v>3394</v>
      </c>
      <c r="AU2209" t="s">
        <v>3394</v>
      </c>
      <c r="AV2209" t="s">
        <v>4195</v>
      </c>
      <c r="AW2209" t="s">
        <v>3394</v>
      </c>
      <c r="AX2209" t="s">
        <v>3394</v>
      </c>
      <c r="AZ2209" t="s">
        <v>3394</v>
      </c>
    </row>
    <row r="2210" spans="1:52" x14ac:dyDescent="0.3">
      <c r="A2210" s="1" t="s">
        <v>2771</v>
      </c>
      <c r="B2210" t="s">
        <v>2772</v>
      </c>
      <c r="C2210" t="s">
        <v>5051</v>
      </c>
      <c r="D2210" t="s">
        <v>5052</v>
      </c>
      <c r="E2210" t="s">
        <v>2773</v>
      </c>
      <c r="F2210" t="s">
        <v>3393</v>
      </c>
      <c r="G2210" t="s">
        <v>3393</v>
      </c>
      <c r="H2210" t="s">
        <v>3393</v>
      </c>
      <c r="I2210" t="s">
        <v>8799</v>
      </c>
      <c r="J2210" t="s">
        <v>3395</v>
      </c>
      <c r="K2210" t="s">
        <v>3394</v>
      </c>
      <c r="L2210" t="s">
        <v>3396</v>
      </c>
      <c r="M2210" t="s">
        <v>60</v>
      </c>
      <c r="N2210" t="s">
        <v>8546</v>
      </c>
      <c r="O2210" t="s">
        <v>9836</v>
      </c>
      <c r="P2210" t="s">
        <v>9821</v>
      </c>
      <c r="Q2210">
        <v>10</v>
      </c>
      <c r="R2210" t="s">
        <v>5735</v>
      </c>
      <c r="S2210" t="s">
        <v>8800</v>
      </c>
      <c r="T2210" t="s">
        <v>8801</v>
      </c>
      <c r="U2210" t="s">
        <v>8802</v>
      </c>
      <c r="V2210" t="s">
        <v>8803</v>
      </c>
      <c r="W2210" t="s">
        <v>6595</v>
      </c>
      <c r="X2210" t="s">
        <v>6946</v>
      </c>
      <c r="Y2210" t="s">
        <v>6148</v>
      </c>
      <c r="Z2210" t="s">
        <v>6251</v>
      </c>
      <c r="AA2210" t="s">
        <v>8804</v>
      </c>
      <c r="AB2210" t="s">
        <v>6180</v>
      </c>
      <c r="AC2210" t="s">
        <v>4345</v>
      </c>
      <c r="AE2210" t="s">
        <v>3394</v>
      </c>
      <c r="AJ2210" t="s">
        <v>1873</v>
      </c>
      <c r="AK2210" t="s">
        <v>3394</v>
      </c>
      <c r="AL2210" t="s">
        <v>3394</v>
      </c>
      <c r="AM2210" t="s">
        <v>3394</v>
      </c>
      <c r="AN2210" t="s">
        <v>3394</v>
      </c>
      <c r="AO2210" t="s">
        <v>3394</v>
      </c>
      <c r="AP2210" t="s">
        <v>3394</v>
      </c>
      <c r="AQ2210" t="s">
        <v>3394</v>
      </c>
      <c r="AR2210" t="s">
        <v>4195</v>
      </c>
      <c r="AS2210" t="s">
        <v>3394</v>
      </c>
      <c r="AT2210" t="s">
        <v>3394</v>
      </c>
      <c r="AU2210" t="s">
        <v>3394</v>
      </c>
      <c r="AV2210" t="s">
        <v>4195</v>
      </c>
      <c r="AW2210" t="s">
        <v>3394</v>
      </c>
      <c r="AX2210" t="s">
        <v>3394</v>
      </c>
      <c r="AZ2210" t="s">
        <v>3394</v>
      </c>
    </row>
    <row r="2211" spans="1:52" x14ac:dyDescent="0.3">
      <c r="A2211" s="1" t="s">
        <v>3164</v>
      </c>
      <c r="B2211" t="s">
        <v>10258</v>
      </c>
      <c r="C2211" t="s">
        <v>538</v>
      </c>
      <c r="D2211" t="s">
        <v>67</v>
      </c>
      <c r="E2211" t="s">
        <v>3165</v>
      </c>
      <c r="F2211" t="s">
        <v>3394</v>
      </c>
      <c r="G2211" t="s">
        <v>3394</v>
      </c>
      <c r="H2211" t="s">
        <v>3393</v>
      </c>
      <c r="I2211" t="s">
        <v>5930</v>
      </c>
      <c r="J2211" t="s">
        <v>3395</v>
      </c>
      <c r="K2211" t="s">
        <v>4195</v>
      </c>
      <c r="L2211" t="s">
        <v>3396</v>
      </c>
      <c r="M2211" t="s">
        <v>67</v>
      </c>
      <c r="N2211" t="s">
        <v>67</v>
      </c>
      <c r="O2211" t="s">
        <v>9836</v>
      </c>
      <c r="P2211" t="s">
        <v>9862</v>
      </c>
      <c r="Q2211">
        <v>1</v>
      </c>
      <c r="R2211" t="s">
        <v>3397</v>
      </c>
      <c r="S2211" t="s">
        <v>8805</v>
      </c>
      <c r="T2211" t="s">
        <v>8806</v>
      </c>
      <c r="U2211" t="s">
        <v>7839</v>
      </c>
      <c r="V2211" t="s">
        <v>6267</v>
      </c>
      <c r="W2211" t="s">
        <v>7798</v>
      </c>
      <c r="X2211" t="s">
        <v>6026</v>
      </c>
      <c r="Y2211" t="s">
        <v>6032</v>
      </c>
      <c r="Z2211" t="s">
        <v>7654</v>
      </c>
      <c r="AA2211" t="s">
        <v>7824</v>
      </c>
      <c r="AB2211" t="s">
        <v>6035</v>
      </c>
      <c r="AC2211" t="s">
        <v>4345</v>
      </c>
      <c r="AE2211" t="s">
        <v>3394</v>
      </c>
      <c r="AJ2211" t="s">
        <v>4484</v>
      </c>
      <c r="AK2211" t="s">
        <v>3394</v>
      </c>
      <c r="AL2211" t="s">
        <v>3394</v>
      </c>
      <c r="AM2211" t="s">
        <v>3394</v>
      </c>
      <c r="AN2211" t="s">
        <v>3394</v>
      </c>
      <c r="AO2211" t="s">
        <v>3394</v>
      </c>
      <c r="AP2211" t="s">
        <v>3394</v>
      </c>
      <c r="AQ2211" t="s">
        <v>3394</v>
      </c>
      <c r="AR2211" t="s">
        <v>4195</v>
      </c>
      <c r="AS2211" t="s">
        <v>3394</v>
      </c>
      <c r="AT2211" t="s">
        <v>3394</v>
      </c>
      <c r="AU2211" t="s">
        <v>3394</v>
      </c>
      <c r="AV2211" t="s">
        <v>3394</v>
      </c>
      <c r="AW2211" t="s">
        <v>3394</v>
      </c>
      <c r="AX2211" t="s">
        <v>3394</v>
      </c>
      <c r="AZ2211" t="s">
        <v>3394</v>
      </c>
    </row>
    <row r="2212" spans="1:52" x14ac:dyDescent="0.3">
      <c r="A2212" s="1" t="s">
        <v>3221</v>
      </c>
      <c r="B2212" t="s">
        <v>9744</v>
      </c>
      <c r="C2212" t="s">
        <v>616</v>
      </c>
      <c r="D2212" t="s">
        <v>4191</v>
      </c>
      <c r="E2212" t="s">
        <v>3222</v>
      </c>
      <c r="F2212" t="s">
        <v>3393</v>
      </c>
      <c r="G2212" t="s">
        <v>3394</v>
      </c>
      <c r="H2212" t="s">
        <v>3393</v>
      </c>
      <c r="I2212" t="s">
        <v>11760</v>
      </c>
      <c r="J2212" t="s">
        <v>3395</v>
      </c>
      <c r="K2212" t="s">
        <v>3394</v>
      </c>
      <c r="L2212" t="s">
        <v>4448</v>
      </c>
      <c r="M2212" t="s">
        <v>66</v>
      </c>
      <c r="N2212" t="s">
        <v>66</v>
      </c>
      <c r="O2212" t="s">
        <v>9836</v>
      </c>
      <c r="P2212" t="s">
        <v>9862</v>
      </c>
      <c r="Q2212">
        <v>14</v>
      </c>
      <c r="R2212" t="s">
        <v>3397</v>
      </c>
      <c r="S2212" t="s">
        <v>8807</v>
      </c>
      <c r="T2212" t="s">
        <v>8808</v>
      </c>
      <c r="U2212" t="s">
        <v>8809</v>
      </c>
      <c r="V2212" t="s">
        <v>8810</v>
      </c>
      <c r="W2212" t="s">
        <v>8811</v>
      </c>
      <c r="X2212" t="s">
        <v>8812</v>
      </c>
      <c r="Y2212" t="s">
        <v>8813</v>
      </c>
      <c r="Z2212" t="s">
        <v>8814</v>
      </c>
      <c r="AA2212" t="s">
        <v>6972</v>
      </c>
      <c r="AB2212" t="s">
        <v>6272</v>
      </c>
      <c r="AC2212" t="s">
        <v>4345</v>
      </c>
      <c r="AE2212" t="s">
        <v>3394</v>
      </c>
      <c r="AJ2212" t="s">
        <v>4484</v>
      </c>
      <c r="AK2212" t="s">
        <v>3394</v>
      </c>
      <c r="AL2212" t="s">
        <v>3394</v>
      </c>
      <c r="AM2212" t="s">
        <v>3394</v>
      </c>
      <c r="AN2212" t="s">
        <v>3394</v>
      </c>
      <c r="AO2212" t="s">
        <v>3394</v>
      </c>
      <c r="AP2212" t="s">
        <v>3394</v>
      </c>
      <c r="AQ2212" t="s">
        <v>3394</v>
      </c>
      <c r="AR2212" t="s">
        <v>4195</v>
      </c>
      <c r="AS2212" t="s">
        <v>3394</v>
      </c>
      <c r="AT2212" t="s">
        <v>3394</v>
      </c>
      <c r="AU2212" t="s">
        <v>3394</v>
      </c>
      <c r="AV2212" t="s">
        <v>3394</v>
      </c>
      <c r="AW2212" t="s">
        <v>3394</v>
      </c>
      <c r="AX2212" t="s">
        <v>3394</v>
      </c>
      <c r="AZ2212" t="s">
        <v>3394</v>
      </c>
    </row>
    <row r="2213" spans="1:52" x14ac:dyDescent="0.3">
      <c r="A2213" s="1" t="s">
        <v>3237</v>
      </c>
      <c r="B2213" t="s">
        <v>10188</v>
      </c>
      <c r="C2213" t="s">
        <v>616</v>
      </c>
      <c r="D2213" t="s">
        <v>4191</v>
      </c>
      <c r="E2213" t="s">
        <v>3238</v>
      </c>
      <c r="F2213" t="s">
        <v>3393</v>
      </c>
      <c r="G2213" t="s">
        <v>3394</v>
      </c>
      <c r="H2213" t="s">
        <v>3393</v>
      </c>
      <c r="I2213" t="s">
        <v>11761</v>
      </c>
      <c r="J2213" t="s">
        <v>3395</v>
      </c>
      <c r="K2213" t="s">
        <v>3394</v>
      </c>
      <c r="L2213" t="s">
        <v>4448</v>
      </c>
      <c r="M2213" t="s">
        <v>66</v>
      </c>
      <c r="N2213" t="s">
        <v>66</v>
      </c>
      <c r="O2213" t="s">
        <v>9836</v>
      </c>
      <c r="P2213" t="s">
        <v>9862</v>
      </c>
      <c r="Q2213">
        <v>20</v>
      </c>
      <c r="R2213" t="s">
        <v>3397</v>
      </c>
      <c r="S2213" t="s">
        <v>8815</v>
      </c>
      <c r="T2213" t="s">
        <v>7656</v>
      </c>
      <c r="U2213" t="s">
        <v>6738</v>
      </c>
      <c r="V2213" t="s">
        <v>6429</v>
      </c>
      <c r="W2213" t="s">
        <v>8816</v>
      </c>
      <c r="X2213" t="s">
        <v>6917</v>
      </c>
      <c r="Y2213" t="s">
        <v>8817</v>
      </c>
      <c r="Z2213" t="s">
        <v>8818</v>
      </c>
      <c r="AA2213" t="s">
        <v>8819</v>
      </c>
      <c r="AB2213" t="s">
        <v>6956</v>
      </c>
      <c r="AC2213" t="s">
        <v>4345</v>
      </c>
      <c r="AE2213" t="s">
        <v>3394</v>
      </c>
      <c r="AJ2213" t="s">
        <v>4484</v>
      </c>
      <c r="AK2213" t="s">
        <v>3394</v>
      </c>
      <c r="AL2213" t="s">
        <v>3394</v>
      </c>
      <c r="AM2213" t="s">
        <v>3394</v>
      </c>
      <c r="AN2213" t="s">
        <v>3394</v>
      </c>
      <c r="AO2213" t="s">
        <v>3394</v>
      </c>
      <c r="AP2213" t="s">
        <v>3394</v>
      </c>
      <c r="AQ2213" t="s">
        <v>3394</v>
      </c>
      <c r="AR2213" t="s">
        <v>4195</v>
      </c>
      <c r="AS2213" t="s">
        <v>3394</v>
      </c>
      <c r="AT2213" t="s">
        <v>3394</v>
      </c>
      <c r="AU2213" t="s">
        <v>3394</v>
      </c>
      <c r="AV2213" t="s">
        <v>3394</v>
      </c>
      <c r="AW2213" t="s">
        <v>3394</v>
      </c>
      <c r="AX2213" t="s">
        <v>3394</v>
      </c>
      <c r="AZ2213" t="s">
        <v>3394</v>
      </c>
    </row>
    <row r="2214" spans="1:52" x14ac:dyDescent="0.3">
      <c r="A2214" s="1" t="s">
        <v>3273</v>
      </c>
      <c r="B2214" t="s">
        <v>3274</v>
      </c>
      <c r="C2214" t="s">
        <v>4983</v>
      </c>
      <c r="D2214" t="s">
        <v>62</v>
      </c>
      <c r="E2214" t="s">
        <v>3276</v>
      </c>
      <c r="F2214" t="s">
        <v>3394</v>
      </c>
      <c r="G2214" t="s">
        <v>3393</v>
      </c>
      <c r="H2214" t="s">
        <v>3393</v>
      </c>
      <c r="I2214" t="s">
        <v>12134</v>
      </c>
      <c r="J2214" t="s">
        <v>3395</v>
      </c>
      <c r="K2214" t="s">
        <v>4342</v>
      </c>
      <c r="L2214" t="s">
        <v>3396</v>
      </c>
      <c r="M2214" t="s">
        <v>11383</v>
      </c>
      <c r="N2214" t="s">
        <v>11414</v>
      </c>
      <c r="O2214" t="s">
        <v>9836</v>
      </c>
      <c r="P2214" t="s">
        <v>9862</v>
      </c>
      <c r="Q2214">
        <v>30</v>
      </c>
      <c r="R2214" t="s">
        <v>5829</v>
      </c>
      <c r="S2214" t="s">
        <v>6608</v>
      </c>
      <c r="T2214" t="s">
        <v>8820</v>
      </c>
      <c r="U2214" t="s">
        <v>8821</v>
      </c>
      <c r="V2214" t="s">
        <v>10702</v>
      </c>
      <c r="W2214" t="s">
        <v>6050</v>
      </c>
      <c r="X2214" t="s">
        <v>8120</v>
      </c>
      <c r="Y2214" t="s">
        <v>6032</v>
      </c>
      <c r="Z2214" t="s">
        <v>8104</v>
      </c>
      <c r="AA2214" t="s">
        <v>7813</v>
      </c>
      <c r="AB2214" t="s">
        <v>6035</v>
      </c>
      <c r="AC2214" t="s">
        <v>4345</v>
      </c>
      <c r="AE2214" t="s">
        <v>3394</v>
      </c>
      <c r="AJ2214" t="s">
        <v>4484</v>
      </c>
      <c r="AK2214" t="s">
        <v>3394</v>
      </c>
      <c r="AL2214" t="s">
        <v>3394</v>
      </c>
      <c r="AM2214" t="s">
        <v>3394</v>
      </c>
      <c r="AN2214" t="s">
        <v>3394</v>
      </c>
      <c r="AO2214" t="s">
        <v>3394</v>
      </c>
      <c r="AP2214" t="s">
        <v>3394</v>
      </c>
      <c r="AQ2214" t="s">
        <v>3394</v>
      </c>
      <c r="AR2214" t="s">
        <v>3394</v>
      </c>
      <c r="AS2214" t="s">
        <v>3394</v>
      </c>
      <c r="AT2214" t="s">
        <v>3394</v>
      </c>
      <c r="AU2214" t="s">
        <v>3394</v>
      </c>
      <c r="AV2214" t="s">
        <v>3394</v>
      </c>
      <c r="AW2214" t="s">
        <v>3394</v>
      </c>
      <c r="AX2214" t="s">
        <v>3394</v>
      </c>
      <c r="AZ2214" t="s">
        <v>3394</v>
      </c>
    </row>
    <row r="2215" spans="1:52" x14ac:dyDescent="0.3">
      <c r="A2215" s="1" t="s">
        <v>3289</v>
      </c>
      <c r="B2215" t="s">
        <v>3290</v>
      </c>
      <c r="C2215" t="s">
        <v>538</v>
      </c>
      <c r="D2215" t="s">
        <v>67</v>
      </c>
      <c r="E2215" t="s">
        <v>3291</v>
      </c>
      <c r="F2215" t="s">
        <v>3394</v>
      </c>
      <c r="G2215" t="s">
        <v>3393</v>
      </c>
      <c r="H2215" t="s">
        <v>3393</v>
      </c>
      <c r="I2215" t="s">
        <v>11762</v>
      </c>
      <c r="J2215" t="s">
        <v>3395</v>
      </c>
      <c r="K2215" t="s">
        <v>4195</v>
      </c>
      <c r="L2215" t="s">
        <v>3396</v>
      </c>
      <c r="M2215" t="s">
        <v>67</v>
      </c>
      <c r="N2215" t="s">
        <v>67</v>
      </c>
      <c r="O2215" t="s">
        <v>9836</v>
      </c>
      <c r="P2215" t="s">
        <v>9862</v>
      </c>
      <c r="Q2215">
        <v>1</v>
      </c>
      <c r="R2215" t="s">
        <v>3397</v>
      </c>
      <c r="S2215" t="s">
        <v>8822</v>
      </c>
      <c r="T2215" t="s">
        <v>8518</v>
      </c>
      <c r="U2215" t="s">
        <v>7657</v>
      </c>
      <c r="V2215" t="s">
        <v>7658</v>
      </c>
      <c r="W2215" t="s">
        <v>6031</v>
      </c>
      <c r="X2215" t="s">
        <v>6026</v>
      </c>
      <c r="Y2215" t="s">
        <v>7659</v>
      </c>
      <c r="Z2215" t="s">
        <v>7660</v>
      </c>
      <c r="AA2215" t="s">
        <v>7661</v>
      </c>
      <c r="AB2215" t="s">
        <v>6035</v>
      </c>
      <c r="AC2215" t="s">
        <v>4345</v>
      </c>
      <c r="AE2215" t="s">
        <v>3394</v>
      </c>
      <c r="AJ2215" t="s">
        <v>4484</v>
      </c>
      <c r="AK2215" t="s">
        <v>3394</v>
      </c>
      <c r="AL2215" t="s">
        <v>3394</v>
      </c>
      <c r="AM2215" t="s">
        <v>3394</v>
      </c>
      <c r="AN2215" t="s">
        <v>3394</v>
      </c>
      <c r="AO2215" t="s">
        <v>3394</v>
      </c>
      <c r="AP2215" t="s">
        <v>3394</v>
      </c>
      <c r="AQ2215" t="s">
        <v>3394</v>
      </c>
      <c r="AR2215" t="s">
        <v>4195</v>
      </c>
      <c r="AS2215" t="s">
        <v>3394</v>
      </c>
      <c r="AT2215" t="s">
        <v>3394</v>
      </c>
      <c r="AU2215" t="s">
        <v>3394</v>
      </c>
      <c r="AV2215" t="s">
        <v>3394</v>
      </c>
      <c r="AW2215" t="s">
        <v>3394</v>
      </c>
      <c r="AX2215" t="s">
        <v>3394</v>
      </c>
      <c r="AZ2215" t="s">
        <v>3394</v>
      </c>
    </row>
    <row r="2216" spans="1:52" x14ac:dyDescent="0.3">
      <c r="A2216" s="1" t="s">
        <v>3298</v>
      </c>
      <c r="B2216" t="s">
        <v>3299</v>
      </c>
      <c r="C2216" t="s">
        <v>538</v>
      </c>
      <c r="D2216" t="s">
        <v>67</v>
      </c>
      <c r="E2216" t="s">
        <v>3300</v>
      </c>
      <c r="F2216" t="s">
        <v>3394</v>
      </c>
      <c r="G2216" t="s">
        <v>3394</v>
      </c>
      <c r="H2216" t="s">
        <v>3393</v>
      </c>
      <c r="I2216" t="s">
        <v>11763</v>
      </c>
      <c r="J2216" t="s">
        <v>3395</v>
      </c>
      <c r="K2216" t="s">
        <v>4195</v>
      </c>
      <c r="L2216" t="s">
        <v>3396</v>
      </c>
      <c r="M2216" t="s">
        <v>67</v>
      </c>
      <c r="N2216" t="s">
        <v>67</v>
      </c>
      <c r="O2216" t="s">
        <v>9836</v>
      </c>
      <c r="P2216" t="s">
        <v>9862</v>
      </c>
      <c r="Q2216">
        <v>1</v>
      </c>
      <c r="R2216" t="s">
        <v>3397</v>
      </c>
      <c r="S2216" t="s">
        <v>8823</v>
      </c>
      <c r="T2216" t="s">
        <v>8824</v>
      </c>
      <c r="U2216" t="s">
        <v>7839</v>
      </c>
      <c r="V2216" t="s">
        <v>6267</v>
      </c>
      <c r="W2216" t="s">
        <v>7798</v>
      </c>
      <c r="X2216" t="s">
        <v>6026</v>
      </c>
      <c r="Y2216" t="s">
        <v>6032</v>
      </c>
      <c r="Z2216" t="s">
        <v>7654</v>
      </c>
      <c r="AA2216" t="s">
        <v>7824</v>
      </c>
      <c r="AB2216" t="s">
        <v>6035</v>
      </c>
      <c r="AC2216" t="s">
        <v>4345</v>
      </c>
      <c r="AE2216" t="s">
        <v>3394</v>
      </c>
      <c r="AJ2216" t="s">
        <v>4484</v>
      </c>
      <c r="AK2216" t="s">
        <v>3394</v>
      </c>
      <c r="AL2216" t="s">
        <v>3394</v>
      </c>
      <c r="AM2216" t="s">
        <v>3394</v>
      </c>
      <c r="AN2216" t="s">
        <v>3394</v>
      </c>
      <c r="AO2216" t="s">
        <v>3394</v>
      </c>
      <c r="AP2216" t="s">
        <v>3394</v>
      </c>
      <c r="AQ2216" t="s">
        <v>3394</v>
      </c>
      <c r="AR2216" t="s">
        <v>4195</v>
      </c>
      <c r="AS2216" t="s">
        <v>3394</v>
      </c>
      <c r="AT2216" t="s">
        <v>3394</v>
      </c>
      <c r="AU2216" t="s">
        <v>3394</v>
      </c>
      <c r="AV2216" t="s">
        <v>3394</v>
      </c>
      <c r="AW2216" t="s">
        <v>3394</v>
      </c>
      <c r="AX2216" t="s">
        <v>3394</v>
      </c>
      <c r="AZ2216" t="s">
        <v>3394</v>
      </c>
    </row>
    <row r="2217" spans="1:52" x14ac:dyDescent="0.3">
      <c r="A2217" s="1" t="s">
        <v>3329</v>
      </c>
      <c r="B2217" t="s">
        <v>3330</v>
      </c>
      <c r="C2217" t="s">
        <v>538</v>
      </c>
      <c r="D2217" t="s">
        <v>67</v>
      </c>
      <c r="E2217" t="s">
        <v>3331</v>
      </c>
      <c r="F2217" t="s">
        <v>3394</v>
      </c>
      <c r="G2217" t="s">
        <v>3393</v>
      </c>
      <c r="H2217" t="s">
        <v>3393</v>
      </c>
      <c r="I2217" t="s">
        <v>11763</v>
      </c>
      <c r="J2217" t="s">
        <v>3395</v>
      </c>
      <c r="K2217" t="s">
        <v>4195</v>
      </c>
      <c r="L2217" t="s">
        <v>3396</v>
      </c>
      <c r="M2217" t="s">
        <v>67</v>
      </c>
      <c r="N2217" t="s">
        <v>67</v>
      </c>
      <c r="O2217" t="s">
        <v>9836</v>
      </c>
      <c r="P2217" t="s">
        <v>9862</v>
      </c>
      <c r="Q2217">
        <v>1</v>
      </c>
      <c r="R2217" t="s">
        <v>3397</v>
      </c>
      <c r="S2217" t="s">
        <v>8825</v>
      </c>
      <c r="T2217" t="s">
        <v>8826</v>
      </c>
      <c r="U2217" t="s">
        <v>8821</v>
      </c>
      <c r="V2217" t="s">
        <v>10702</v>
      </c>
      <c r="W2217" t="s">
        <v>6050</v>
      </c>
      <c r="X2217" t="s">
        <v>8120</v>
      </c>
      <c r="Y2217" t="s">
        <v>6032</v>
      </c>
      <c r="Z2217" t="s">
        <v>8104</v>
      </c>
      <c r="AA2217" t="s">
        <v>7813</v>
      </c>
      <c r="AB2217" t="s">
        <v>6035</v>
      </c>
      <c r="AC2217" t="s">
        <v>4345</v>
      </c>
      <c r="AE2217" t="s">
        <v>3394</v>
      </c>
      <c r="AJ2217" t="s">
        <v>4484</v>
      </c>
      <c r="AK2217" t="s">
        <v>3394</v>
      </c>
      <c r="AL2217" t="s">
        <v>3394</v>
      </c>
      <c r="AM2217" t="s">
        <v>3394</v>
      </c>
      <c r="AN2217" t="s">
        <v>3394</v>
      </c>
      <c r="AO2217" t="s">
        <v>3394</v>
      </c>
      <c r="AP2217" t="s">
        <v>3394</v>
      </c>
      <c r="AQ2217" t="s">
        <v>3394</v>
      </c>
      <c r="AR2217" t="s">
        <v>4195</v>
      </c>
      <c r="AS2217" t="s">
        <v>3394</v>
      </c>
      <c r="AT2217" t="s">
        <v>3394</v>
      </c>
      <c r="AU2217" t="s">
        <v>3394</v>
      </c>
      <c r="AV2217" t="s">
        <v>3394</v>
      </c>
      <c r="AW2217" t="s">
        <v>3394</v>
      </c>
      <c r="AX2217" t="s">
        <v>3394</v>
      </c>
      <c r="AZ2217" t="s">
        <v>3394</v>
      </c>
    </row>
    <row r="2218" spans="1:52" x14ac:dyDescent="0.3">
      <c r="A2218" s="1" t="s">
        <v>1174</v>
      </c>
      <c r="B2218" t="s">
        <v>10801</v>
      </c>
      <c r="C2218" t="s">
        <v>4987</v>
      </c>
      <c r="D2218" t="s">
        <v>4988</v>
      </c>
      <c r="E2218" t="s">
        <v>1175</v>
      </c>
      <c r="F2218" t="s">
        <v>3393</v>
      </c>
      <c r="G2218" t="s">
        <v>3393</v>
      </c>
      <c r="H2218" t="s">
        <v>3393</v>
      </c>
      <c r="I2218" t="s">
        <v>10802</v>
      </c>
      <c r="J2218" t="s">
        <v>3395</v>
      </c>
      <c r="K2218" t="s">
        <v>3394</v>
      </c>
      <c r="L2218" t="s">
        <v>3396</v>
      </c>
      <c r="M2218" t="s">
        <v>56</v>
      </c>
      <c r="N2218" t="s">
        <v>4988</v>
      </c>
      <c r="O2218" t="s">
        <v>9836</v>
      </c>
      <c r="P2218" t="s">
        <v>9821</v>
      </c>
      <c r="Q2218">
        <v>1</v>
      </c>
      <c r="R2218" t="s">
        <v>10346</v>
      </c>
      <c r="S2218" t="s">
        <v>8061</v>
      </c>
      <c r="T2218" t="s">
        <v>8460</v>
      </c>
      <c r="U2218" t="s">
        <v>10803</v>
      </c>
      <c r="V2218" t="s">
        <v>8063</v>
      </c>
      <c r="W2218" t="s">
        <v>6305</v>
      </c>
      <c r="X2218" t="s">
        <v>10804</v>
      </c>
      <c r="Y2218" t="s">
        <v>6657</v>
      </c>
      <c r="Z2218" t="s">
        <v>6459</v>
      </c>
      <c r="AA2218" t="s">
        <v>6590</v>
      </c>
      <c r="AB2218" t="s">
        <v>6194</v>
      </c>
      <c r="AC2218" t="s">
        <v>4345</v>
      </c>
      <c r="AE2218" t="s">
        <v>3393</v>
      </c>
      <c r="AJ2218" t="s">
        <v>4484</v>
      </c>
      <c r="AK2218" t="s">
        <v>3394</v>
      </c>
      <c r="AL2218" t="s">
        <v>3394</v>
      </c>
      <c r="AM2218" t="s">
        <v>3394</v>
      </c>
      <c r="AN2218" t="s">
        <v>3394</v>
      </c>
      <c r="AO2218" t="s">
        <v>4195</v>
      </c>
      <c r="AP2218" t="s">
        <v>4195</v>
      </c>
      <c r="AQ2218" t="s">
        <v>4195</v>
      </c>
      <c r="AR2218" t="s">
        <v>4195</v>
      </c>
      <c r="AS2218" t="s">
        <v>3394</v>
      </c>
      <c r="AT2218" t="s">
        <v>3394</v>
      </c>
      <c r="AU2218" t="s">
        <v>3394</v>
      </c>
      <c r="AV2218" t="s">
        <v>3394</v>
      </c>
      <c r="AW2218" t="s">
        <v>3394</v>
      </c>
      <c r="AX2218" t="s">
        <v>3394</v>
      </c>
      <c r="AZ2218" t="s">
        <v>3394</v>
      </c>
    </row>
    <row r="2219" spans="1:52" x14ac:dyDescent="0.3">
      <c r="A2219" s="1" t="s">
        <v>903</v>
      </c>
      <c r="B2219" t="s">
        <v>904</v>
      </c>
      <c r="C2219" t="s">
        <v>448</v>
      </c>
      <c r="D2219" t="s">
        <v>73</v>
      </c>
      <c r="E2219" t="s">
        <v>905</v>
      </c>
      <c r="F2219" t="s">
        <v>3393</v>
      </c>
      <c r="G2219" t="s">
        <v>3393</v>
      </c>
      <c r="H2219" t="s">
        <v>3393</v>
      </c>
      <c r="I2219" t="s">
        <v>10257</v>
      </c>
      <c r="J2219" t="s">
        <v>3395</v>
      </c>
      <c r="K2219" t="s">
        <v>4195</v>
      </c>
      <c r="L2219" t="s">
        <v>3965</v>
      </c>
      <c r="M2219" t="s">
        <v>63</v>
      </c>
      <c r="N2219" t="s">
        <v>73</v>
      </c>
      <c r="O2219" t="s">
        <v>9836</v>
      </c>
      <c r="P2219" t="s">
        <v>9821</v>
      </c>
      <c r="Q2219">
        <v>6</v>
      </c>
      <c r="R2219" t="s">
        <v>3397</v>
      </c>
      <c r="S2219" t="s">
        <v>7766</v>
      </c>
      <c r="T2219" t="s">
        <v>7767</v>
      </c>
      <c r="AC2219" t="s">
        <v>7768</v>
      </c>
      <c r="AE2219" t="s">
        <v>3394</v>
      </c>
      <c r="AK2219" t="s">
        <v>3394</v>
      </c>
      <c r="AL2219" t="s">
        <v>3394</v>
      </c>
      <c r="AM2219" t="s">
        <v>3394</v>
      </c>
      <c r="AN2219" t="s">
        <v>3394</v>
      </c>
      <c r="AO2219" t="s">
        <v>3394</v>
      </c>
      <c r="AP2219" t="s">
        <v>3394</v>
      </c>
      <c r="AQ2219" t="s">
        <v>3394</v>
      </c>
      <c r="AR2219" t="s">
        <v>3394</v>
      </c>
      <c r="AS2219" t="s">
        <v>3394</v>
      </c>
      <c r="AT2219" t="s">
        <v>3394</v>
      </c>
      <c r="AU2219" t="s">
        <v>3394</v>
      </c>
      <c r="AV2219" t="s">
        <v>4195</v>
      </c>
      <c r="AW2219" t="s">
        <v>3394</v>
      </c>
      <c r="AX2219" t="s">
        <v>3394</v>
      </c>
      <c r="AZ2219" t="s">
        <v>3394</v>
      </c>
    </row>
    <row r="2220" spans="1:52" x14ac:dyDescent="0.3">
      <c r="A2220" s="1" t="s">
        <v>906</v>
      </c>
      <c r="B2220" t="s">
        <v>907</v>
      </c>
      <c r="C2220" t="s">
        <v>448</v>
      </c>
      <c r="D2220" t="s">
        <v>73</v>
      </c>
      <c r="E2220" t="s">
        <v>908</v>
      </c>
      <c r="F2220" t="s">
        <v>3393</v>
      </c>
      <c r="G2220" t="s">
        <v>3393</v>
      </c>
      <c r="H2220" t="s">
        <v>3393</v>
      </c>
      <c r="I2220" t="s">
        <v>7772</v>
      </c>
      <c r="J2220" t="s">
        <v>3395</v>
      </c>
      <c r="K2220" t="s">
        <v>4342</v>
      </c>
      <c r="L2220" t="s">
        <v>3965</v>
      </c>
      <c r="M2220" t="s">
        <v>11381</v>
      </c>
      <c r="N2220" t="s">
        <v>11382</v>
      </c>
      <c r="O2220" t="s">
        <v>9836</v>
      </c>
      <c r="P2220" t="s">
        <v>9821</v>
      </c>
      <c r="Q2220">
        <v>6</v>
      </c>
      <c r="R2220" t="s">
        <v>3397</v>
      </c>
      <c r="S2220" t="s">
        <v>7773</v>
      </c>
      <c r="T2220" t="s">
        <v>7771</v>
      </c>
      <c r="AC2220" t="s">
        <v>7768</v>
      </c>
      <c r="AE2220" t="s">
        <v>3394</v>
      </c>
      <c r="AK2220" t="s">
        <v>3394</v>
      </c>
      <c r="AL2220" t="s">
        <v>3394</v>
      </c>
      <c r="AM2220" t="s">
        <v>3394</v>
      </c>
      <c r="AN2220" t="s">
        <v>3394</v>
      </c>
      <c r="AO2220" t="s">
        <v>3394</v>
      </c>
      <c r="AP2220" t="s">
        <v>3394</v>
      </c>
      <c r="AQ2220" t="s">
        <v>3394</v>
      </c>
      <c r="AR2220" t="s">
        <v>3394</v>
      </c>
      <c r="AS2220" t="s">
        <v>3394</v>
      </c>
      <c r="AT2220" t="s">
        <v>3394</v>
      </c>
      <c r="AU2220" t="s">
        <v>3394</v>
      </c>
      <c r="AV2220" t="s">
        <v>4195</v>
      </c>
      <c r="AW2220" t="s">
        <v>3394</v>
      </c>
      <c r="AX2220" t="s">
        <v>3394</v>
      </c>
      <c r="AZ2220" t="s">
        <v>3394</v>
      </c>
    </row>
    <row r="2221" spans="1:52" x14ac:dyDescent="0.3">
      <c r="A2221" s="1" t="s">
        <v>909</v>
      </c>
      <c r="B2221" t="s">
        <v>910</v>
      </c>
      <c r="C2221" t="s">
        <v>448</v>
      </c>
      <c r="D2221" t="s">
        <v>73</v>
      </c>
      <c r="E2221" t="s">
        <v>911</v>
      </c>
      <c r="F2221" t="s">
        <v>3393</v>
      </c>
      <c r="G2221" t="s">
        <v>3393</v>
      </c>
      <c r="H2221" t="s">
        <v>3393</v>
      </c>
      <c r="I2221" t="s">
        <v>10782</v>
      </c>
      <c r="J2221" t="s">
        <v>3395</v>
      </c>
      <c r="K2221" t="s">
        <v>4195</v>
      </c>
      <c r="L2221" t="s">
        <v>3965</v>
      </c>
      <c r="M2221" t="s">
        <v>63</v>
      </c>
      <c r="N2221" t="s">
        <v>73</v>
      </c>
      <c r="O2221" t="s">
        <v>9820</v>
      </c>
      <c r="P2221" t="s">
        <v>9821</v>
      </c>
      <c r="Q2221">
        <v>12</v>
      </c>
      <c r="R2221" t="s">
        <v>3397</v>
      </c>
      <c r="S2221" t="s">
        <v>7774</v>
      </c>
      <c r="T2221" t="s">
        <v>7771</v>
      </c>
      <c r="AC2221" t="s">
        <v>7768</v>
      </c>
      <c r="AE2221" t="s">
        <v>3394</v>
      </c>
      <c r="AK2221" t="s">
        <v>3394</v>
      </c>
      <c r="AL2221" t="s">
        <v>3394</v>
      </c>
      <c r="AM2221" t="s">
        <v>3394</v>
      </c>
      <c r="AN2221" t="s">
        <v>3394</v>
      </c>
      <c r="AO2221" t="s">
        <v>3394</v>
      </c>
      <c r="AP2221" t="s">
        <v>3394</v>
      </c>
      <c r="AQ2221" t="s">
        <v>3394</v>
      </c>
      <c r="AR2221" t="s">
        <v>3394</v>
      </c>
      <c r="AS2221" t="s">
        <v>3394</v>
      </c>
      <c r="AT2221" t="s">
        <v>3394</v>
      </c>
      <c r="AU2221" t="s">
        <v>3394</v>
      </c>
      <c r="AV2221" t="s">
        <v>4195</v>
      </c>
      <c r="AW2221" t="s">
        <v>3394</v>
      </c>
      <c r="AX2221" t="s">
        <v>3394</v>
      </c>
      <c r="AZ2221" t="s">
        <v>3394</v>
      </c>
    </row>
    <row r="2222" spans="1:52" x14ac:dyDescent="0.3">
      <c r="A2222" s="1" t="s">
        <v>1191</v>
      </c>
      <c r="B2222" t="s">
        <v>1192</v>
      </c>
      <c r="C2222" t="s">
        <v>660</v>
      </c>
      <c r="D2222" t="s">
        <v>4833</v>
      </c>
      <c r="E2222" t="s">
        <v>1193</v>
      </c>
      <c r="F2222" t="s">
        <v>3393</v>
      </c>
      <c r="G2222" t="s">
        <v>3393</v>
      </c>
      <c r="H2222" t="s">
        <v>3393</v>
      </c>
      <c r="I2222" t="s">
        <v>7864</v>
      </c>
      <c r="J2222" t="s">
        <v>3395</v>
      </c>
      <c r="K2222" t="s">
        <v>3394</v>
      </c>
      <c r="L2222" t="s">
        <v>3396</v>
      </c>
      <c r="M2222" t="s">
        <v>4829</v>
      </c>
      <c r="N2222" t="s">
        <v>4833</v>
      </c>
      <c r="O2222" t="s">
        <v>9820</v>
      </c>
      <c r="P2222" t="s">
        <v>9821</v>
      </c>
      <c r="Q2222">
        <v>1</v>
      </c>
      <c r="R2222" t="s">
        <v>5673</v>
      </c>
      <c r="S2222" t="s">
        <v>7865</v>
      </c>
      <c r="T2222" t="s">
        <v>7866</v>
      </c>
      <c r="U2222" t="s">
        <v>7867</v>
      </c>
      <c r="V2222" t="s">
        <v>7868</v>
      </c>
      <c r="W2222" t="s">
        <v>7869</v>
      </c>
      <c r="X2222" t="s">
        <v>7870</v>
      </c>
      <c r="Y2222" t="s">
        <v>7779</v>
      </c>
      <c r="Z2222" t="s">
        <v>6688</v>
      </c>
      <c r="AA2222" t="s">
        <v>7871</v>
      </c>
      <c r="AB2222" t="s">
        <v>5951</v>
      </c>
      <c r="AE2222" t="s">
        <v>3394</v>
      </c>
      <c r="AK2222" t="s">
        <v>3394</v>
      </c>
      <c r="AL2222" t="s">
        <v>3394</v>
      </c>
      <c r="AM2222" t="s">
        <v>3394</v>
      </c>
      <c r="AN2222" t="s">
        <v>3394</v>
      </c>
      <c r="AO2222" t="s">
        <v>3394</v>
      </c>
      <c r="AP2222" t="s">
        <v>3394</v>
      </c>
      <c r="AQ2222" t="s">
        <v>3394</v>
      </c>
      <c r="AR2222" t="s">
        <v>3394</v>
      </c>
      <c r="AS2222" t="s">
        <v>3394</v>
      </c>
      <c r="AT2222" t="s">
        <v>3394</v>
      </c>
      <c r="AU2222" t="s">
        <v>3394</v>
      </c>
      <c r="AV2222" t="s">
        <v>3394</v>
      </c>
      <c r="AW2222" t="s">
        <v>3394</v>
      </c>
      <c r="AX2222" t="s">
        <v>3394</v>
      </c>
      <c r="AZ2222" t="s">
        <v>3394</v>
      </c>
    </row>
    <row r="2223" spans="1:52" x14ac:dyDescent="0.3">
      <c r="A2223" s="1" t="s">
        <v>1197</v>
      </c>
      <c r="B2223" t="s">
        <v>1198</v>
      </c>
      <c r="C2223" t="s">
        <v>660</v>
      </c>
      <c r="D2223" t="s">
        <v>4833</v>
      </c>
      <c r="F2223" t="s">
        <v>3393</v>
      </c>
      <c r="G2223" t="s">
        <v>3393</v>
      </c>
      <c r="H2223" t="s">
        <v>3393</v>
      </c>
      <c r="I2223" t="s">
        <v>7872</v>
      </c>
      <c r="J2223" t="s">
        <v>3395</v>
      </c>
      <c r="K2223" t="s">
        <v>3394</v>
      </c>
      <c r="L2223" t="s">
        <v>3396</v>
      </c>
      <c r="M2223" t="s">
        <v>4829</v>
      </c>
      <c r="N2223" t="s">
        <v>4833</v>
      </c>
      <c r="O2223" t="s">
        <v>9820</v>
      </c>
      <c r="P2223" t="s">
        <v>9821</v>
      </c>
      <c r="Q2223">
        <v>1</v>
      </c>
      <c r="R2223" t="s">
        <v>5673</v>
      </c>
      <c r="S2223" t="s">
        <v>7873</v>
      </c>
      <c r="T2223" t="s">
        <v>7874</v>
      </c>
      <c r="U2223" t="s">
        <v>7875</v>
      </c>
      <c r="V2223" t="s">
        <v>6587</v>
      </c>
      <c r="W2223" t="s">
        <v>7876</v>
      </c>
      <c r="X2223" t="s">
        <v>7877</v>
      </c>
      <c r="Y2223" t="s">
        <v>7878</v>
      </c>
      <c r="Z2223" t="s">
        <v>6190</v>
      </c>
      <c r="AA2223" t="s">
        <v>7879</v>
      </c>
      <c r="AB2223" t="s">
        <v>6170</v>
      </c>
      <c r="AE2223" t="s">
        <v>3394</v>
      </c>
      <c r="AK2223" t="s">
        <v>3394</v>
      </c>
      <c r="AL2223" t="s">
        <v>3394</v>
      </c>
      <c r="AM2223" t="s">
        <v>3394</v>
      </c>
      <c r="AN2223" t="s">
        <v>3394</v>
      </c>
      <c r="AO2223" t="s">
        <v>3394</v>
      </c>
      <c r="AP2223" t="s">
        <v>3394</v>
      </c>
      <c r="AQ2223" t="s">
        <v>3394</v>
      </c>
      <c r="AR2223" t="s">
        <v>3394</v>
      </c>
      <c r="AS2223" t="s">
        <v>3394</v>
      </c>
      <c r="AT2223" t="s">
        <v>3394</v>
      </c>
      <c r="AU2223" t="s">
        <v>3394</v>
      </c>
      <c r="AV2223" t="s">
        <v>3394</v>
      </c>
      <c r="AW2223" t="s">
        <v>3394</v>
      </c>
      <c r="AX2223" t="s">
        <v>3394</v>
      </c>
      <c r="AZ2223" t="s">
        <v>3394</v>
      </c>
    </row>
    <row r="2224" spans="1:52" x14ac:dyDescent="0.3">
      <c r="A2224" s="1" t="s">
        <v>1200</v>
      </c>
      <c r="B2224" t="s">
        <v>1201</v>
      </c>
      <c r="C2224" t="s">
        <v>660</v>
      </c>
      <c r="D2224" t="s">
        <v>4833</v>
      </c>
      <c r="F2224" t="s">
        <v>3393</v>
      </c>
      <c r="G2224" t="s">
        <v>3393</v>
      </c>
      <c r="H2224" t="s">
        <v>3393</v>
      </c>
      <c r="I2224" t="s">
        <v>5672</v>
      </c>
      <c r="J2224" t="s">
        <v>3395</v>
      </c>
      <c r="K2224" t="s">
        <v>3394</v>
      </c>
      <c r="L2224" t="s">
        <v>3396</v>
      </c>
      <c r="M2224" t="s">
        <v>4829</v>
      </c>
      <c r="N2224" t="s">
        <v>4833</v>
      </c>
      <c r="O2224" t="s">
        <v>9820</v>
      </c>
      <c r="P2224" t="s">
        <v>9821</v>
      </c>
      <c r="Q2224">
        <v>1</v>
      </c>
      <c r="R2224" t="s">
        <v>5673</v>
      </c>
      <c r="S2224" t="s">
        <v>7880</v>
      </c>
      <c r="T2224" t="s">
        <v>7881</v>
      </c>
      <c r="U2224" t="s">
        <v>7882</v>
      </c>
      <c r="V2224" t="s">
        <v>7883</v>
      </c>
      <c r="W2224" t="s">
        <v>7884</v>
      </c>
      <c r="X2224" t="s">
        <v>7885</v>
      </c>
      <c r="Y2224" t="s">
        <v>7886</v>
      </c>
      <c r="Z2224" t="s">
        <v>7887</v>
      </c>
      <c r="AA2224" t="s">
        <v>7888</v>
      </c>
      <c r="AB2224" t="s">
        <v>6170</v>
      </c>
      <c r="AE2224" t="s">
        <v>3394</v>
      </c>
      <c r="AK2224" t="s">
        <v>3394</v>
      </c>
      <c r="AL2224" t="s">
        <v>3394</v>
      </c>
      <c r="AM2224" t="s">
        <v>3394</v>
      </c>
      <c r="AN2224" t="s">
        <v>3394</v>
      </c>
      <c r="AO2224" t="s">
        <v>3394</v>
      </c>
      <c r="AP2224" t="s">
        <v>3394</v>
      </c>
      <c r="AQ2224" t="s">
        <v>3394</v>
      </c>
      <c r="AR2224" t="s">
        <v>3394</v>
      </c>
      <c r="AS2224" t="s">
        <v>3394</v>
      </c>
      <c r="AT2224" t="s">
        <v>3394</v>
      </c>
      <c r="AU2224" t="s">
        <v>3394</v>
      </c>
      <c r="AV2224" t="s">
        <v>3394</v>
      </c>
      <c r="AW2224" t="s">
        <v>3394</v>
      </c>
      <c r="AX2224" t="s">
        <v>3394</v>
      </c>
      <c r="AZ2224" t="s">
        <v>3394</v>
      </c>
    </row>
    <row r="2225" spans="1:52" x14ac:dyDescent="0.3">
      <c r="A2225" s="1" t="s">
        <v>1203</v>
      </c>
      <c r="B2225" t="s">
        <v>1204</v>
      </c>
      <c r="C2225" t="s">
        <v>660</v>
      </c>
      <c r="D2225" t="s">
        <v>4833</v>
      </c>
      <c r="F2225" t="s">
        <v>3393</v>
      </c>
      <c r="G2225" t="s">
        <v>3393</v>
      </c>
      <c r="H2225" t="s">
        <v>3393</v>
      </c>
      <c r="I2225" t="s">
        <v>7889</v>
      </c>
      <c r="J2225" t="s">
        <v>3395</v>
      </c>
      <c r="K2225" t="s">
        <v>3394</v>
      </c>
      <c r="L2225" t="s">
        <v>3396</v>
      </c>
      <c r="M2225" t="s">
        <v>4829</v>
      </c>
      <c r="N2225" t="s">
        <v>4833</v>
      </c>
      <c r="O2225" t="s">
        <v>9820</v>
      </c>
      <c r="P2225" t="s">
        <v>9821</v>
      </c>
      <c r="Q2225">
        <v>1</v>
      </c>
      <c r="R2225" t="s">
        <v>5673</v>
      </c>
      <c r="S2225" t="s">
        <v>7890</v>
      </c>
      <c r="T2225" t="s">
        <v>7891</v>
      </c>
      <c r="U2225" t="s">
        <v>7892</v>
      </c>
      <c r="V2225" t="s">
        <v>7893</v>
      </c>
      <c r="W2225" t="s">
        <v>7894</v>
      </c>
      <c r="X2225" t="s">
        <v>7877</v>
      </c>
      <c r="Y2225" t="s">
        <v>7895</v>
      </c>
      <c r="Z2225" t="s">
        <v>7887</v>
      </c>
      <c r="AA2225" t="s">
        <v>7896</v>
      </c>
      <c r="AB2225" t="s">
        <v>5951</v>
      </c>
      <c r="AE2225" t="s">
        <v>3394</v>
      </c>
      <c r="AK2225" t="s">
        <v>3394</v>
      </c>
      <c r="AL2225" t="s">
        <v>3394</v>
      </c>
      <c r="AM2225" t="s">
        <v>3394</v>
      </c>
      <c r="AN2225" t="s">
        <v>3394</v>
      </c>
      <c r="AO2225" t="s">
        <v>3394</v>
      </c>
      <c r="AP2225" t="s">
        <v>3394</v>
      </c>
      <c r="AQ2225" t="s">
        <v>3394</v>
      </c>
      <c r="AR2225" t="s">
        <v>3394</v>
      </c>
      <c r="AS2225" t="s">
        <v>3394</v>
      </c>
      <c r="AT2225" t="s">
        <v>3394</v>
      </c>
      <c r="AU2225" t="s">
        <v>3394</v>
      </c>
      <c r="AV2225" t="s">
        <v>3394</v>
      </c>
      <c r="AW2225" t="s">
        <v>3394</v>
      </c>
      <c r="AX2225" t="s">
        <v>3394</v>
      </c>
      <c r="AZ2225" t="s">
        <v>3394</v>
      </c>
    </row>
    <row r="2226" spans="1:52" x14ac:dyDescent="0.3">
      <c r="A2226" s="1" t="s">
        <v>1209</v>
      </c>
      <c r="B2226" t="s">
        <v>1210</v>
      </c>
      <c r="C2226" t="s">
        <v>660</v>
      </c>
      <c r="D2226" t="s">
        <v>4833</v>
      </c>
      <c r="F2226" t="s">
        <v>3393</v>
      </c>
      <c r="G2226" t="s">
        <v>3393</v>
      </c>
      <c r="H2226" t="s">
        <v>3393</v>
      </c>
      <c r="I2226" t="s">
        <v>7897</v>
      </c>
      <c r="J2226" t="s">
        <v>3395</v>
      </c>
      <c r="K2226" t="s">
        <v>3394</v>
      </c>
      <c r="L2226" t="s">
        <v>3396</v>
      </c>
      <c r="M2226" t="s">
        <v>4829</v>
      </c>
      <c r="N2226" t="s">
        <v>4833</v>
      </c>
      <c r="O2226" t="s">
        <v>9820</v>
      </c>
      <c r="P2226" t="s">
        <v>9821</v>
      </c>
      <c r="Q2226">
        <v>1</v>
      </c>
      <c r="R2226" t="s">
        <v>5673</v>
      </c>
      <c r="S2226" t="s">
        <v>7898</v>
      </c>
      <c r="T2226" t="s">
        <v>7899</v>
      </c>
      <c r="U2226" t="s">
        <v>7900</v>
      </c>
      <c r="V2226" t="s">
        <v>7901</v>
      </c>
      <c r="W2226" t="s">
        <v>7902</v>
      </c>
      <c r="X2226" t="s">
        <v>7903</v>
      </c>
      <c r="Y2226" t="s">
        <v>7904</v>
      </c>
      <c r="Z2226" t="s">
        <v>6414</v>
      </c>
      <c r="AA2226" t="s">
        <v>7905</v>
      </c>
      <c r="AB2226" t="s">
        <v>6157</v>
      </c>
      <c r="AE2226" t="s">
        <v>3394</v>
      </c>
      <c r="AK2226" t="s">
        <v>3394</v>
      </c>
      <c r="AL2226" t="s">
        <v>3394</v>
      </c>
      <c r="AM2226" t="s">
        <v>3394</v>
      </c>
      <c r="AN2226" t="s">
        <v>3394</v>
      </c>
      <c r="AO2226" t="s">
        <v>3394</v>
      </c>
      <c r="AP2226" t="s">
        <v>3394</v>
      </c>
      <c r="AQ2226" t="s">
        <v>3394</v>
      </c>
      <c r="AR2226" t="s">
        <v>3394</v>
      </c>
      <c r="AS2226" t="s">
        <v>3394</v>
      </c>
      <c r="AT2226" t="s">
        <v>3394</v>
      </c>
      <c r="AU2226" t="s">
        <v>3394</v>
      </c>
      <c r="AV2226" t="s">
        <v>3394</v>
      </c>
      <c r="AW2226" t="s">
        <v>3394</v>
      </c>
      <c r="AX2226" t="s">
        <v>3394</v>
      </c>
      <c r="AZ2226" t="s">
        <v>3394</v>
      </c>
    </row>
    <row r="2227" spans="1:52" x14ac:dyDescent="0.3">
      <c r="A2227" s="1" t="s">
        <v>1215</v>
      </c>
      <c r="B2227" t="s">
        <v>1216</v>
      </c>
      <c r="C2227" t="s">
        <v>660</v>
      </c>
      <c r="D2227" t="s">
        <v>4833</v>
      </c>
      <c r="F2227" t="s">
        <v>3393</v>
      </c>
      <c r="G2227" t="s">
        <v>3393</v>
      </c>
      <c r="H2227" t="s">
        <v>3393</v>
      </c>
      <c r="I2227" t="s">
        <v>7906</v>
      </c>
      <c r="J2227" t="s">
        <v>3395</v>
      </c>
      <c r="K2227" t="s">
        <v>3394</v>
      </c>
      <c r="L2227" t="s">
        <v>3396</v>
      </c>
      <c r="M2227" t="s">
        <v>4829</v>
      </c>
      <c r="N2227" t="s">
        <v>4833</v>
      </c>
      <c r="O2227" t="s">
        <v>9820</v>
      </c>
      <c r="P2227" t="s">
        <v>9821</v>
      </c>
      <c r="Q2227">
        <v>1</v>
      </c>
      <c r="R2227" t="s">
        <v>5673</v>
      </c>
      <c r="S2227" t="s">
        <v>7907</v>
      </c>
      <c r="T2227" t="s">
        <v>7908</v>
      </c>
      <c r="U2227" t="s">
        <v>7909</v>
      </c>
      <c r="V2227" t="s">
        <v>6970</v>
      </c>
      <c r="W2227" t="s">
        <v>7910</v>
      </c>
      <c r="X2227" t="s">
        <v>7911</v>
      </c>
      <c r="Y2227" t="s">
        <v>7912</v>
      </c>
      <c r="Z2227" t="s">
        <v>6314</v>
      </c>
      <c r="AA2227" t="s">
        <v>7913</v>
      </c>
      <c r="AB2227" t="s">
        <v>6316</v>
      </c>
      <c r="AE2227" t="s">
        <v>3394</v>
      </c>
      <c r="AK2227" t="s">
        <v>3394</v>
      </c>
      <c r="AL2227" t="s">
        <v>3394</v>
      </c>
      <c r="AM2227" t="s">
        <v>3394</v>
      </c>
      <c r="AN2227" t="s">
        <v>3394</v>
      </c>
      <c r="AO2227" t="s">
        <v>3394</v>
      </c>
      <c r="AP2227" t="s">
        <v>3394</v>
      </c>
      <c r="AQ2227" t="s">
        <v>3394</v>
      </c>
      <c r="AR2227" t="s">
        <v>3394</v>
      </c>
      <c r="AS2227" t="s">
        <v>3394</v>
      </c>
      <c r="AT2227" t="s">
        <v>3394</v>
      </c>
      <c r="AU2227" t="s">
        <v>3394</v>
      </c>
      <c r="AV2227" t="s">
        <v>3394</v>
      </c>
      <c r="AW2227" t="s">
        <v>3394</v>
      </c>
      <c r="AX2227" t="s">
        <v>3394</v>
      </c>
      <c r="AZ2227" t="s">
        <v>3394</v>
      </c>
    </row>
    <row r="2228" spans="1:52" x14ac:dyDescent="0.3">
      <c r="A2228" s="1" t="s">
        <v>9620</v>
      </c>
      <c r="B2228" t="s">
        <v>9621</v>
      </c>
      <c r="C2228" t="s">
        <v>8614</v>
      </c>
      <c r="D2228" t="s">
        <v>8615</v>
      </c>
      <c r="E2228" t="s">
        <v>9980</v>
      </c>
      <c r="F2228" t="s">
        <v>3393</v>
      </c>
      <c r="G2228" t="s">
        <v>3393</v>
      </c>
      <c r="H2228" t="s">
        <v>3393</v>
      </c>
      <c r="I2228" t="s">
        <v>5896</v>
      </c>
      <c r="J2228" t="s">
        <v>3395</v>
      </c>
      <c r="K2228" t="s">
        <v>4342</v>
      </c>
      <c r="L2228" t="s">
        <v>3396</v>
      </c>
      <c r="M2228" t="s">
        <v>11663</v>
      </c>
      <c r="N2228" t="s">
        <v>11664</v>
      </c>
      <c r="O2228" t="s">
        <v>9836</v>
      </c>
      <c r="P2228" t="s">
        <v>9842</v>
      </c>
      <c r="Q2228">
        <v>8</v>
      </c>
      <c r="R2228" t="s">
        <v>9622</v>
      </c>
      <c r="S2228" t="s">
        <v>9981</v>
      </c>
      <c r="T2228" t="s">
        <v>9982</v>
      </c>
      <c r="U2228" t="s">
        <v>9983</v>
      </c>
      <c r="V2228" t="s">
        <v>9984</v>
      </c>
      <c r="W2228" t="s">
        <v>6052</v>
      </c>
      <c r="X2228" t="s">
        <v>8052</v>
      </c>
      <c r="Y2228" t="s">
        <v>7659</v>
      </c>
      <c r="Z2228" t="s">
        <v>6568</v>
      </c>
      <c r="AA2228" t="s">
        <v>6053</v>
      </c>
      <c r="AB2228" t="s">
        <v>8691</v>
      </c>
      <c r="AC2228" t="s">
        <v>9985</v>
      </c>
      <c r="AE2228" t="s">
        <v>3394</v>
      </c>
      <c r="AK2228" t="s">
        <v>3394</v>
      </c>
      <c r="AL2228" t="s">
        <v>3394</v>
      </c>
      <c r="AM2228" t="s">
        <v>4195</v>
      </c>
      <c r="AN2228" t="s">
        <v>3394</v>
      </c>
      <c r="AO2228" t="s">
        <v>4195</v>
      </c>
      <c r="AP2228" t="s">
        <v>4195</v>
      </c>
      <c r="AQ2228" t="s">
        <v>4195</v>
      </c>
      <c r="AR2228" t="s">
        <v>4195</v>
      </c>
      <c r="AS2228" t="s">
        <v>3394</v>
      </c>
      <c r="AT2228" t="s">
        <v>3394</v>
      </c>
      <c r="AU2228" t="s">
        <v>4195</v>
      </c>
      <c r="AV2228" t="s">
        <v>3394</v>
      </c>
      <c r="AW2228" t="s">
        <v>3394</v>
      </c>
      <c r="AX2228" t="s">
        <v>3394</v>
      </c>
      <c r="AZ2228" t="s">
        <v>3394</v>
      </c>
    </row>
    <row r="2229" spans="1:52" x14ac:dyDescent="0.3">
      <c r="A2229" s="1" t="s">
        <v>9624</v>
      </c>
      <c r="B2229" t="s">
        <v>9625</v>
      </c>
      <c r="C2229" t="s">
        <v>8614</v>
      </c>
      <c r="D2229" t="s">
        <v>8615</v>
      </c>
      <c r="E2229" t="s">
        <v>9986</v>
      </c>
      <c r="F2229" t="s">
        <v>3393</v>
      </c>
      <c r="G2229" t="s">
        <v>3393</v>
      </c>
      <c r="H2229" t="s">
        <v>3393</v>
      </c>
      <c r="I2229" t="s">
        <v>9987</v>
      </c>
      <c r="J2229" t="s">
        <v>3395</v>
      </c>
      <c r="K2229" t="s">
        <v>4342</v>
      </c>
      <c r="L2229" t="s">
        <v>3396</v>
      </c>
      <c r="M2229" t="s">
        <v>11663</v>
      </c>
      <c r="N2229" t="s">
        <v>11665</v>
      </c>
      <c r="O2229" t="s">
        <v>9836</v>
      </c>
      <c r="P2229" t="s">
        <v>9842</v>
      </c>
      <c r="Q2229">
        <v>9</v>
      </c>
      <c r="R2229" t="s">
        <v>6037</v>
      </c>
      <c r="S2229" t="s">
        <v>9988</v>
      </c>
      <c r="T2229" t="s">
        <v>9989</v>
      </c>
      <c r="U2229" t="s">
        <v>9990</v>
      </c>
      <c r="V2229" t="s">
        <v>7789</v>
      </c>
      <c r="W2229" t="s">
        <v>7798</v>
      </c>
      <c r="X2229" t="s">
        <v>7835</v>
      </c>
      <c r="Y2229" t="s">
        <v>7659</v>
      </c>
      <c r="Z2229" t="s">
        <v>7818</v>
      </c>
      <c r="AA2229" t="s">
        <v>6728</v>
      </c>
      <c r="AB2229" t="s">
        <v>8105</v>
      </c>
      <c r="AC2229" t="s">
        <v>9985</v>
      </c>
      <c r="AE2229" t="s">
        <v>3394</v>
      </c>
      <c r="AK2229" t="s">
        <v>4195</v>
      </c>
      <c r="AL2229" t="s">
        <v>3394</v>
      </c>
      <c r="AM2229" t="s">
        <v>4195</v>
      </c>
      <c r="AN2229" t="s">
        <v>3394</v>
      </c>
      <c r="AO2229" t="s">
        <v>4195</v>
      </c>
      <c r="AP2229" t="s">
        <v>4195</v>
      </c>
      <c r="AQ2229" t="s">
        <v>4195</v>
      </c>
      <c r="AR2229" t="s">
        <v>4195</v>
      </c>
      <c r="AS2229" t="s">
        <v>3394</v>
      </c>
      <c r="AT2229" t="s">
        <v>3394</v>
      </c>
      <c r="AU2229" t="s">
        <v>3394</v>
      </c>
      <c r="AV2229" t="s">
        <v>3394</v>
      </c>
      <c r="AW2229" t="s">
        <v>3394</v>
      </c>
      <c r="AX2229" t="s">
        <v>3394</v>
      </c>
      <c r="AZ2229" t="s">
        <v>3394</v>
      </c>
    </row>
    <row r="2230" spans="1:52" x14ac:dyDescent="0.3">
      <c r="A2230" s="1" t="s">
        <v>9626</v>
      </c>
      <c r="B2230" t="s">
        <v>9627</v>
      </c>
      <c r="C2230" t="s">
        <v>8614</v>
      </c>
      <c r="D2230" t="s">
        <v>8615</v>
      </c>
      <c r="E2230" t="s">
        <v>9991</v>
      </c>
      <c r="F2230" t="s">
        <v>3393</v>
      </c>
      <c r="G2230" t="s">
        <v>3393</v>
      </c>
      <c r="H2230" t="s">
        <v>3393</v>
      </c>
      <c r="I2230" t="s">
        <v>9987</v>
      </c>
      <c r="J2230" t="s">
        <v>3395</v>
      </c>
      <c r="K2230" t="s">
        <v>4342</v>
      </c>
      <c r="L2230" t="s">
        <v>3396</v>
      </c>
      <c r="M2230" t="s">
        <v>11663</v>
      </c>
      <c r="N2230" t="s">
        <v>11665</v>
      </c>
      <c r="O2230" t="s">
        <v>9836</v>
      </c>
      <c r="P2230" t="s">
        <v>9842</v>
      </c>
      <c r="Q2230">
        <v>9</v>
      </c>
      <c r="R2230" t="s">
        <v>5887</v>
      </c>
      <c r="S2230" t="s">
        <v>9992</v>
      </c>
      <c r="T2230" t="s">
        <v>9993</v>
      </c>
      <c r="U2230" t="s">
        <v>9994</v>
      </c>
      <c r="V2230" t="s">
        <v>9995</v>
      </c>
      <c r="W2230" t="s">
        <v>7819</v>
      </c>
      <c r="X2230" t="s">
        <v>7949</v>
      </c>
      <c r="Y2230" t="s">
        <v>8024</v>
      </c>
      <c r="Z2230" t="s">
        <v>6050</v>
      </c>
      <c r="AA2230" t="s">
        <v>8672</v>
      </c>
      <c r="AB2230" t="s">
        <v>9996</v>
      </c>
      <c r="AC2230" t="s">
        <v>9997</v>
      </c>
      <c r="AE2230" t="s">
        <v>3394</v>
      </c>
      <c r="AK2230" t="s">
        <v>4195</v>
      </c>
      <c r="AL2230" t="s">
        <v>3394</v>
      </c>
      <c r="AM2230" t="s">
        <v>4195</v>
      </c>
      <c r="AN2230" t="s">
        <v>3394</v>
      </c>
      <c r="AO2230" t="s">
        <v>4195</v>
      </c>
      <c r="AP2230" t="s">
        <v>4195</v>
      </c>
      <c r="AQ2230" t="s">
        <v>4195</v>
      </c>
      <c r="AR2230" t="s">
        <v>4195</v>
      </c>
      <c r="AS2230" t="s">
        <v>3394</v>
      </c>
      <c r="AT2230" t="s">
        <v>3394</v>
      </c>
      <c r="AU2230" t="s">
        <v>3394</v>
      </c>
      <c r="AV2230" t="s">
        <v>3394</v>
      </c>
      <c r="AW2230" t="s">
        <v>3394</v>
      </c>
      <c r="AX2230" t="s">
        <v>3394</v>
      </c>
      <c r="AZ2230" t="s">
        <v>3394</v>
      </c>
    </row>
    <row r="2231" spans="1:52" x14ac:dyDescent="0.3">
      <c r="A2231" s="1" t="s">
        <v>9628</v>
      </c>
      <c r="B2231" t="s">
        <v>9629</v>
      </c>
      <c r="C2231" t="s">
        <v>8614</v>
      </c>
      <c r="D2231" t="s">
        <v>8615</v>
      </c>
      <c r="E2231" t="s">
        <v>9998</v>
      </c>
      <c r="F2231" t="s">
        <v>3393</v>
      </c>
      <c r="G2231" t="s">
        <v>3393</v>
      </c>
      <c r="H2231" t="s">
        <v>3393</v>
      </c>
      <c r="I2231" t="s">
        <v>4821</v>
      </c>
      <c r="J2231" t="s">
        <v>3395</v>
      </c>
      <c r="K2231" t="s">
        <v>4342</v>
      </c>
      <c r="L2231" t="s">
        <v>3396</v>
      </c>
      <c r="M2231" t="s">
        <v>11663</v>
      </c>
      <c r="N2231" t="s">
        <v>11666</v>
      </c>
      <c r="O2231" t="s">
        <v>9836</v>
      </c>
      <c r="P2231" t="s">
        <v>9842</v>
      </c>
      <c r="Q2231">
        <v>16</v>
      </c>
      <c r="R2231" t="s">
        <v>5886</v>
      </c>
      <c r="S2231" t="s">
        <v>9999</v>
      </c>
      <c r="T2231" t="s">
        <v>10000</v>
      </c>
      <c r="U2231" t="s">
        <v>10001</v>
      </c>
      <c r="V2231" t="s">
        <v>10002</v>
      </c>
      <c r="W2231" t="s">
        <v>7808</v>
      </c>
      <c r="X2231" t="s">
        <v>8120</v>
      </c>
      <c r="Y2231" t="s">
        <v>8024</v>
      </c>
      <c r="Z2231" t="s">
        <v>7830</v>
      </c>
      <c r="AA2231" t="s">
        <v>7661</v>
      </c>
      <c r="AB2231" t="s">
        <v>10003</v>
      </c>
      <c r="AC2231" t="s">
        <v>9997</v>
      </c>
      <c r="AE2231" t="s">
        <v>3394</v>
      </c>
      <c r="AK2231" t="s">
        <v>3394</v>
      </c>
      <c r="AL2231" t="s">
        <v>3394</v>
      </c>
      <c r="AM2231" t="s">
        <v>4195</v>
      </c>
      <c r="AN2231" t="s">
        <v>3394</v>
      </c>
      <c r="AO2231" t="s">
        <v>4195</v>
      </c>
      <c r="AP2231" t="s">
        <v>4195</v>
      </c>
      <c r="AQ2231" t="s">
        <v>4195</v>
      </c>
      <c r="AR2231" t="s">
        <v>4195</v>
      </c>
      <c r="AS2231" t="s">
        <v>3394</v>
      </c>
      <c r="AT2231" t="s">
        <v>3394</v>
      </c>
      <c r="AU2231" t="s">
        <v>4195</v>
      </c>
      <c r="AV2231" t="s">
        <v>3394</v>
      </c>
      <c r="AW2231" t="s">
        <v>3394</v>
      </c>
      <c r="AX2231" t="s">
        <v>3394</v>
      </c>
      <c r="AZ2231" t="s">
        <v>3394</v>
      </c>
    </row>
    <row r="2232" spans="1:52" x14ac:dyDescent="0.3">
      <c r="A2232" s="1" t="s">
        <v>9630</v>
      </c>
      <c r="B2232" t="s">
        <v>9631</v>
      </c>
      <c r="C2232" t="s">
        <v>8614</v>
      </c>
      <c r="D2232" t="s">
        <v>8615</v>
      </c>
      <c r="E2232" t="s">
        <v>10004</v>
      </c>
      <c r="F2232" t="s">
        <v>3393</v>
      </c>
      <c r="G2232" t="s">
        <v>3393</v>
      </c>
      <c r="H2232" t="s">
        <v>3393</v>
      </c>
      <c r="I2232" t="s">
        <v>10783</v>
      </c>
      <c r="J2232" t="s">
        <v>3395</v>
      </c>
      <c r="K2232" t="s">
        <v>4342</v>
      </c>
      <c r="L2232" t="s">
        <v>3396</v>
      </c>
      <c r="M2232" t="s">
        <v>11663</v>
      </c>
      <c r="N2232" t="s">
        <v>11666</v>
      </c>
      <c r="O2232" t="s">
        <v>9836</v>
      </c>
      <c r="P2232" t="s">
        <v>9842</v>
      </c>
      <c r="Q2232">
        <v>12</v>
      </c>
      <c r="R2232" t="s">
        <v>5633</v>
      </c>
      <c r="S2232" t="s">
        <v>10005</v>
      </c>
      <c r="T2232" t="s">
        <v>10006</v>
      </c>
      <c r="U2232" t="s">
        <v>10007</v>
      </c>
      <c r="V2232" t="s">
        <v>10008</v>
      </c>
      <c r="W2232" t="s">
        <v>7954</v>
      </c>
      <c r="X2232" t="s">
        <v>6026</v>
      </c>
      <c r="Y2232" t="s">
        <v>7830</v>
      </c>
      <c r="Z2232" t="s">
        <v>6567</v>
      </c>
      <c r="AA2232" t="s">
        <v>7804</v>
      </c>
      <c r="AB2232" t="s">
        <v>6630</v>
      </c>
      <c r="AC2232" t="s">
        <v>10009</v>
      </c>
      <c r="AE2232" t="s">
        <v>3394</v>
      </c>
      <c r="AK2232" t="s">
        <v>3394</v>
      </c>
      <c r="AL2232" t="s">
        <v>3394</v>
      </c>
      <c r="AM2232" t="s">
        <v>4195</v>
      </c>
      <c r="AN2232" t="s">
        <v>3394</v>
      </c>
      <c r="AO2232" t="s">
        <v>4195</v>
      </c>
      <c r="AP2232" t="s">
        <v>4195</v>
      </c>
      <c r="AQ2232" t="s">
        <v>4195</v>
      </c>
      <c r="AR2232" t="s">
        <v>4195</v>
      </c>
      <c r="AS2232" t="s">
        <v>3394</v>
      </c>
      <c r="AT2232" t="s">
        <v>3394</v>
      </c>
      <c r="AU2232" t="s">
        <v>4195</v>
      </c>
      <c r="AV2232" t="s">
        <v>3394</v>
      </c>
      <c r="AW2232" t="s">
        <v>3394</v>
      </c>
      <c r="AX2232" t="s">
        <v>3394</v>
      </c>
      <c r="AZ2232" t="s">
        <v>3394</v>
      </c>
    </row>
    <row r="2233" spans="1:52" x14ac:dyDescent="0.3">
      <c r="A2233" s="1" t="s">
        <v>9632</v>
      </c>
      <c r="B2233" t="s">
        <v>9633</v>
      </c>
      <c r="C2233" t="s">
        <v>8614</v>
      </c>
      <c r="D2233" t="s">
        <v>8615</v>
      </c>
      <c r="E2233" t="s">
        <v>10010</v>
      </c>
      <c r="F2233" t="s">
        <v>3393</v>
      </c>
      <c r="G2233" t="s">
        <v>3393</v>
      </c>
      <c r="H2233" t="s">
        <v>3393</v>
      </c>
      <c r="I2233" t="s">
        <v>10783</v>
      </c>
      <c r="J2233" t="s">
        <v>3395</v>
      </c>
      <c r="K2233" t="s">
        <v>4342</v>
      </c>
      <c r="L2233" t="s">
        <v>3396</v>
      </c>
      <c r="M2233" t="s">
        <v>11663</v>
      </c>
      <c r="N2233" t="s">
        <v>11666</v>
      </c>
      <c r="O2233" t="s">
        <v>9836</v>
      </c>
      <c r="P2233" t="s">
        <v>9842</v>
      </c>
      <c r="Q2233">
        <v>12</v>
      </c>
      <c r="R2233" t="s">
        <v>5633</v>
      </c>
      <c r="S2233" t="s">
        <v>10011</v>
      </c>
      <c r="T2233" t="s">
        <v>10012</v>
      </c>
      <c r="U2233" t="s">
        <v>10013</v>
      </c>
      <c r="V2233" t="s">
        <v>10014</v>
      </c>
      <c r="W2233" t="s">
        <v>7808</v>
      </c>
      <c r="X2233" t="s">
        <v>8073</v>
      </c>
      <c r="Y2233" t="s">
        <v>8024</v>
      </c>
      <c r="Z2233" t="s">
        <v>7830</v>
      </c>
      <c r="AA2233" t="s">
        <v>7799</v>
      </c>
      <c r="AB2233" t="s">
        <v>6035</v>
      </c>
      <c r="AC2233" t="s">
        <v>10009</v>
      </c>
      <c r="AE2233" t="s">
        <v>3394</v>
      </c>
      <c r="AK2233" t="s">
        <v>3394</v>
      </c>
      <c r="AL2233" t="s">
        <v>3394</v>
      </c>
      <c r="AM2233" t="s">
        <v>4195</v>
      </c>
      <c r="AN2233" t="s">
        <v>3394</v>
      </c>
      <c r="AO2233" t="s">
        <v>4195</v>
      </c>
      <c r="AP2233" t="s">
        <v>4195</v>
      </c>
      <c r="AQ2233" t="s">
        <v>4195</v>
      </c>
      <c r="AR2233" t="s">
        <v>4195</v>
      </c>
      <c r="AS2233" t="s">
        <v>3394</v>
      </c>
      <c r="AT2233" t="s">
        <v>3394</v>
      </c>
      <c r="AU2233" t="s">
        <v>4195</v>
      </c>
      <c r="AV2233" t="s">
        <v>3394</v>
      </c>
      <c r="AW2233" t="s">
        <v>3394</v>
      </c>
      <c r="AX2233" t="s">
        <v>3394</v>
      </c>
      <c r="AZ2233" t="s">
        <v>3394</v>
      </c>
    </row>
    <row r="2234" spans="1:52" x14ac:dyDescent="0.3">
      <c r="A2234" s="1" t="s">
        <v>9634</v>
      </c>
      <c r="B2234" t="s">
        <v>9635</v>
      </c>
      <c r="C2234" t="s">
        <v>8614</v>
      </c>
      <c r="D2234" t="s">
        <v>8615</v>
      </c>
      <c r="E2234" t="s">
        <v>10015</v>
      </c>
      <c r="F2234" t="s">
        <v>3393</v>
      </c>
      <c r="G2234" t="s">
        <v>3393</v>
      </c>
      <c r="H2234" t="s">
        <v>3393</v>
      </c>
      <c r="I2234" t="s">
        <v>10784</v>
      </c>
      <c r="J2234" t="s">
        <v>3395</v>
      </c>
      <c r="K2234" t="s">
        <v>4342</v>
      </c>
      <c r="L2234" t="s">
        <v>3396</v>
      </c>
      <c r="M2234" t="s">
        <v>11663</v>
      </c>
      <c r="N2234" t="s">
        <v>11666</v>
      </c>
      <c r="O2234" t="s">
        <v>9836</v>
      </c>
      <c r="P2234" t="s">
        <v>9842</v>
      </c>
      <c r="Q2234">
        <v>12</v>
      </c>
      <c r="R2234" t="s">
        <v>5735</v>
      </c>
      <c r="S2234" t="s">
        <v>10016</v>
      </c>
      <c r="T2234" t="s">
        <v>10017</v>
      </c>
      <c r="U2234" t="s">
        <v>10007</v>
      </c>
      <c r="V2234" t="s">
        <v>10008</v>
      </c>
      <c r="W2234" t="s">
        <v>7954</v>
      </c>
      <c r="X2234" t="s">
        <v>6026</v>
      </c>
      <c r="Y2234" t="s">
        <v>7830</v>
      </c>
      <c r="Z2234" t="s">
        <v>6567</v>
      </c>
      <c r="AA2234" t="s">
        <v>7804</v>
      </c>
      <c r="AB2234" t="s">
        <v>6630</v>
      </c>
      <c r="AC2234" t="s">
        <v>10018</v>
      </c>
      <c r="AE2234" t="s">
        <v>3394</v>
      </c>
      <c r="AK2234" t="s">
        <v>3394</v>
      </c>
      <c r="AL2234" t="s">
        <v>3394</v>
      </c>
      <c r="AM2234" t="s">
        <v>4195</v>
      </c>
      <c r="AN2234" t="s">
        <v>3394</v>
      </c>
      <c r="AO2234" t="s">
        <v>4195</v>
      </c>
      <c r="AP2234" t="s">
        <v>3394</v>
      </c>
      <c r="AQ2234" t="s">
        <v>3394</v>
      </c>
      <c r="AR2234" t="s">
        <v>4195</v>
      </c>
      <c r="AS2234" t="s">
        <v>3394</v>
      </c>
      <c r="AT2234" t="s">
        <v>3394</v>
      </c>
      <c r="AU2234" t="s">
        <v>3394</v>
      </c>
      <c r="AV2234" t="s">
        <v>3394</v>
      </c>
      <c r="AW2234" t="s">
        <v>3394</v>
      </c>
      <c r="AX2234" t="s">
        <v>3394</v>
      </c>
      <c r="AZ2234" t="s">
        <v>3394</v>
      </c>
    </row>
    <row r="2235" spans="1:52" x14ac:dyDescent="0.3">
      <c r="A2235" s="1" t="s">
        <v>9636</v>
      </c>
      <c r="B2235" t="s">
        <v>9637</v>
      </c>
      <c r="C2235" t="s">
        <v>8614</v>
      </c>
      <c r="D2235" t="s">
        <v>8615</v>
      </c>
      <c r="E2235" t="s">
        <v>10019</v>
      </c>
      <c r="F2235" t="s">
        <v>3393</v>
      </c>
      <c r="G2235" t="s">
        <v>3393</v>
      </c>
      <c r="H2235" t="s">
        <v>3393</v>
      </c>
      <c r="I2235" t="s">
        <v>11667</v>
      </c>
      <c r="J2235" t="s">
        <v>3395</v>
      </c>
      <c r="K2235" t="s">
        <v>4342</v>
      </c>
      <c r="L2235" t="s">
        <v>3396</v>
      </c>
      <c r="M2235" t="s">
        <v>11663</v>
      </c>
      <c r="N2235" t="s">
        <v>11664</v>
      </c>
      <c r="O2235" t="s">
        <v>9836</v>
      </c>
      <c r="P2235" t="s">
        <v>9842</v>
      </c>
      <c r="Q2235">
        <v>12</v>
      </c>
      <c r="R2235" t="s">
        <v>5671</v>
      </c>
      <c r="S2235" t="s">
        <v>10020</v>
      </c>
      <c r="T2235" t="s">
        <v>10021</v>
      </c>
      <c r="U2235" t="s">
        <v>10022</v>
      </c>
      <c r="V2235" t="s">
        <v>10023</v>
      </c>
      <c r="W2235" t="s">
        <v>7653</v>
      </c>
      <c r="X2235" t="s">
        <v>7835</v>
      </c>
      <c r="Y2235" t="s">
        <v>6568</v>
      </c>
      <c r="Z2235" t="s">
        <v>6049</v>
      </c>
      <c r="AA2235" t="s">
        <v>8042</v>
      </c>
      <c r="AB2235" t="s">
        <v>10024</v>
      </c>
      <c r="AC2235" t="s">
        <v>9985</v>
      </c>
      <c r="AE2235" t="s">
        <v>3394</v>
      </c>
      <c r="AK2235" t="s">
        <v>4195</v>
      </c>
      <c r="AL2235" t="s">
        <v>3394</v>
      </c>
      <c r="AM2235" t="s">
        <v>4195</v>
      </c>
      <c r="AN2235" t="s">
        <v>3394</v>
      </c>
      <c r="AO2235" t="s">
        <v>4195</v>
      </c>
      <c r="AP2235" t="s">
        <v>4195</v>
      </c>
      <c r="AQ2235" t="s">
        <v>4195</v>
      </c>
      <c r="AR2235" t="s">
        <v>4195</v>
      </c>
      <c r="AS2235" t="s">
        <v>3394</v>
      </c>
      <c r="AT2235" t="s">
        <v>3394</v>
      </c>
      <c r="AU2235" t="s">
        <v>3394</v>
      </c>
      <c r="AV2235" t="s">
        <v>3394</v>
      </c>
      <c r="AW2235" t="s">
        <v>3394</v>
      </c>
      <c r="AX2235" t="s">
        <v>3394</v>
      </c>
      <c r="AZ2235" t="s">
        <v>3394</v>
      </c>
    </row>
    <row r="2236" spans="1:52" x14ac:dyDescent="0.3">
      <c r="A2236" s="1" t="s">
        <v>9638</v>
      </c>
      <c r="B2236" t="s">
        <v>9639</v>
      </c>
      <c r="C2236" t="s">
        <v>8614</v>
      </c>
      <c r="D2236" t="s">
        <v>8615</v>
      </c>
      <c r="E2236" t="s">
        <v>10025</v>
      </c>
      <c r="F2236" t="s">
        <v>3393</v>
      </c>
      <c r="G2236" t="s">
        <v>3393</v>
      </c>
      <c r="H2236" t="s">
        <v>3393</v>
      </c>
      <c r="I2236" t="s">
        <v>4821</v>
      </c>
      <c r="J2236" t="s">
        <v>3395</v>
      </c>
      <c r="K2236" t="s">
        <v>4342</v>
      </c>
      <c r="L2236" t="s">
        <v>3396</v>
      </c>
      <c r="M2236" t="s">
        <v>11663</v>
      </c>
      <c r="N2236" t="s">
        <v>11665</v>
      </c>
      <c r="O2236" t="s">
        <v>9836</v>
      </c>
      <c r="P2236" t="s">
        <v>9842</v>
      </c>
      <c r="Q2236">
        <v>16</v>
      </c>
      <c r="R2236" t="s">
        <v>5682</v>
      </c>
      <c r="S2236" t="s">
        <v>10026</v>
      </c>
      <c r="T2236" t="s">
        <v>10027</v>
      </c>
      <c r="U2236" t="s">
        <v>10028</v>
      </c>
      <c r="V2236" t="s">
        <v>10029</v>
      </c>
      <c r="W2236" t="s">
        <v>7795</v>
      </c>
      <c r="X2236" t="s">
        <v>6034</v>
      </c>
      <c r="Y2236" t="s">
        <v>6568</v>
      </c>
      <c r="Z2236" t="s">
        <v>6049</v>
      </c>
      <c r="AA2236" t="s">
        <v>7652</v>
      </c>
      <c r="AB2236" t="s">
        <v>8105</v>
      </c>
      <c r="AC2236" t="s">
        <v>9985</v>
      </c>
      <c r="AE2236" t="s">
        <v>3394</v>
      </c>
      <c r="AK2236" t="s">
        <v>4195</v>
      </c>
      <c r="AL2236" t="s">
        <v>3394</v>
      </c>
      <c r="AM2236" t="s">
        <v>4195</v>
      </c>
      <c r="AN2236" t="s">
        <v>3394</v>
      </c>
      <c r="AO2236" t="s">
        <v>4195</v>
      </c>
      <c r="AP2236" t="s">
        <v>4195</v>
      </c>
      <c r="AQ2236" t="s">
        <v>4195</v>
      </c>
      <c r="AR2236" t="s">
        <v>4195</v>
      </c>
      <c r="AS2236" t="s">
        <v>3394</v>
      </c>
      <c r="AT2236" t="s">
        <v>3394</v>
      </c>
      <c r="AU2236" t="s">
        <v>3394</v>
      </c>
      <c r="AV2236" t="s">
        <v>3394</v>
      </c>
      <c r="AW2236" t="s">
        <v>3394</v>
      </c>
      <c r="AX2236" t="s">
        <v>3394</v>
      </c>
      <c r="AZ2236" t="s">
        <v>3394</v>
      </c>
    </row>
    <row r="2237" spans="1:52" x14ac:dyDescent="0.3">
      <c r="A2237" s="1" t="s">
        <v>9640</v>
      </c>
      <c r="B2237" t="s">
        <v>9641</v>
      </c>
      <c r="C2237" t="s">
        <v>8614</v>
      </c>
      <c r="D2237" t="s">
        <v>8615</v>
      </c>
      <c r="E2237" t="s">
        <v>10030</v>
      </c>
      <c r="F2237" t="s">
        <v>3393</v>
      </c>
      <c r="G2237" t="s">
        <v>3393</v>
      </c>
      <c r="H2237" t="s">
        <v>3393</v>
      </c>
      <c r="I2237" t="s">
        <v>4821</v>
      </c>
      <c r="J2237" t="s">
        <v>3395</v>
      </c>
      <c r="K2237" t="s">
        <v>4342</v>
      </c>
      <c r="L2237" t="s">
        <v>3396</v>
      </c>
      <c r="M2237" t="s">
        <v>11663</v>
      </c>
      <c r="N2237" t="s">
        <v>11665</v>
      </c>
      <c r="O2237" t="s">
        <v>9836</v>
      </c>
      <c r="P2237" t="s">
        <v>9842</v>
      </c>
      <c r="Q2237">
        <v>16</v>
      </c>
      <c r="R2237" t="s">
        <v>5682</v>
      </c>
      <c r="S2237" t="s">
        <v>10031</v>
      </c>
      <c r="T2237" t="s">
        <v>10032</v>
      </c>
      <c r="U2237" t="s">
        <v>10033</v>
      </c>
      <c r="V2237" t="s">
        <v>10034</v>
      </c>
      <c r="W2237" t="s">
        <v>6569</v>
      </c>
      <c r="X2237" t="s">
        <v>7824</v>
      </c>
      <c r="Y2237" t="s">
        <v>6569</v>
      </c>
      <c r="Z2237" t="s">
        <v>7954</v>
      </c>
      <c r="AA2237" t="s">
        <v>8042</v>
      </c>
      <c r="AB2237" t="s">
        <v>8053</v>
      </c>
      <c r="AC2237" t="s">
        <v>9985</v>
      </c>
      <c r="AE2237" t="s">
        <v>3394</v>
      </c>
      <c r="AK2237" t="s">
        <v>4195</v>
      </c>
      <c r="AL2237" t="s">
        <v>3394</v>
      </c>
      <c r="AM2237" t="s">
        <v>3394</v>
      </c>
      <c r="AN2237" t="s">
        <v>3394</v>
      </c>
      <c r="AO2237" t="s">
        <v>4195</v>
      </c>
      <c r="AP2237" t="s">
        <v>4195</v>
      </c>
      <c r="AQ2237" t="s">
        <v>4195</v>
      </c>
      <c r="AR2237" t="s">
        <v>4195</v>
      </c>
      <c r="AS2237" t="s">
        <v>3394</v>
      </c>
      <c r="AT2237" t="s">
        <v>3394</v>
      </c>
      <c r="AU2237" t="s">
        <v>3394</v>
      </c>
      <c r="AV2237" t="s">
        <v>3394</v>
      </c>
      <c r="AW2237" t="s">
        <v>3394</v>
      </c>
      <c r="AX2237" t="s">
        <v>3394</v>
      </c>
      <c r="AZ2237" t="s">
        <v>3394</v>
      </c>
    </row>
    <row r="2238" spans="1:52" x14ac:dyDescent="0.3">
      <c r="A2238" s="1" t="s">
        <v>9642</v>
      </c>
      <c r="B2238" t="s">
        <v>9643</v>
      </c>
      <c r="C2238" t="s">
        <v>8614</v>
      </c>
      <c r="D2238" t="s">
        <v>8615</v>
      </c>
      <c r="E2238" t="s">
        <v>10035</v>
      </c>
      <c r="F2238" t="s">
        <v>3393</v>
      </c>
      <c r="G2238" t="s">
        <v>3393</v>
      </c>
      <c r="H2238" t="s">
        <v>3393</v>
      </c>
      <c r="I2238" t="s">
        <v>4821</v>
      </c>
      <c r="J2238" t="s">
        <v>3395</v>
      </c>
      <c r="K2238" t="s">
        <v>4342</v>
      </c>
      <c r="L2238" t="s">
        <v>3396</v>
      </c>
      <c r="M2238" t="s">
        <v>11663</v>
      </c>
      <c r="N2238" t="s">
        <v>11665</v>
      </c>
      <c r="O2238" t="s">
        <v>9836</v>
      </c>
      <c r="P2238" t="s">
        <v>9842</v>
      </c>
      <c r="Q2238">
        <v>16</v>
      </c>
      <c r="R2238" t="s">
        <v>5682</v>
      </c>
      <c r="S2238" t="s">
        <v>10036</v>
      </c>
      <c r="T2238" t="s">
        <v>10037</v>
      </c>
      <c r="U2238" t="s">
        <v>10022</v>
      </c>
      <c r="V2238" t="s">
        <v>10023</v>
      </c>
      <c r="W2238" t="s">
        <v>7653</v>
      </c>
      <c r="X2238" t="s">
        <v>7835</v>
      </c>
      <c r="Y2238" t="s">
        <v>6569</v>
      </c>
      <c r="Z2238" t="s">
        <v>8041</v>
      </c>
      <c r="AA2238" t="s">
        <v>6024</v>
      </c>
      <c r="AB2238" t="s">
        <v>8105</v>
      </c>
      <c r="AC2238" t="s">
        <v>9997</v>
      </c>
      <c r="AE2238" t="s">
        <v>3394</v>
      </c>
      <c r="AK2238" t="s">
        <v>4195</v>
      </c>
      <c r="AL2238" t="s">
        <v>3394</v>
      </c>
      <c r="AM2238" t="s">
        <v>3394</v>
      </c>
      <c r="AN2238" t="s">
        <v>3394</v>
      </c>
      <c r="AO2238" t="s">
        <v>4195</v>
      </c>
      <c r="AP2238" t="s">
        <v>4195</v>
      </c>
      <c r="AQ2238" t="s">
        <v>4195</v>
      </c>
      <c r="AR2238" t="s">
        <v>4195</v>
      </c>
      <c r="AS2238" t="s">
        <v>3394</v>
      </c>
      <c r="AT2238" t="s">
        <v>3394</v>
      </c>
      <c r="AU2238" t="s">
        <v>3394</v>
      </c>
      <c r="AV2238" t="s">
        <v>3394</v>
      </c>
      <c r="AW2238" t="s">
        <v>3394</v>
      </c>
      <c r="AX2238" t="s">
        <v>3394</v>
      </c>
      <c r="AZ2238" t="s">
        <v>3394</v>
      </c>
    </row>
    <row r="2239" spans="1:52" x14ac:dyDescent="0.3">
      <c r="A2239" s="1" t="s">
        <v>9644</v>
      </c>
      <c r="B2239" t="s">
        <v>9645</v>
      </c>
      <c r="C2239" t="s">
        <v>8614</v>
      </c>
      <c r="D2239" t="s">
        <v>8615</v>
      </c>
      <c r="E2239" t="s">
        <v>10038</v>
      </c>
      <c r="F2239" t="s">
        <v>3393</v>
      </c>
      <c r="G2239" t="s">
        <v>3393</v>
      </c>
      <c r="H2239" t="s">
        <v>3393</v>
      </c>
      <c r="I2239" t="s">
        <v>10785</v>
      </c>
      <c r="J2239" t="s">
        <v>3395</v>
      </c>
      <c r="K2239" t="s">
        <v>4342</v>
      </c>
      <c r="L2239" t="s">
        <v>3396</v>
      </c>
      <c r="M2239" t="s">
        <v>11663</v>
      </c>
      <c r="N2239" t="s">
        <v>11664</v>
      </c>
      <c r="O2239" t="s">
        <v>9836</v>
      </c>
      <c r="P2239" t="s">
        <v>9842</v>
      </c>
      <c r="Q2239">
        <v>10</v>
      </c>
      <c r="R2239" t="s">
        <v>7065</v>
      </c>
      <c r="S2239" t="s">
        <v>10039</v>
      </c>
      <c r="T2239" t="s">
        <v>10040</v>
      </c>
      <c r="AE2239" t="s">
        <v>3394</v>
      </c>
      <c r="AJ2239" t="s">
        <v>5903</v>
      </c>
      <c r="AK2239" t="s">
        <v>4195</v>
      </c>
      <c r="AL2239" t="s">
        <v>3394</v>
      </c>
      <c r="AM2239" t="s">
        <v>4195</v>
      </c>
      <c r="AN2239" t="s">
        <v>3394</v>
      </c>
      <c r="AO2239" t="s">
        <v>4195</v>
      </c>
      <c r="AP2239" t="s">
        <v>4195</v>
      </c>
      <c r="AQ2239" t="s">
        <v>4195</v>
      </c>
      <c r="AR2239" t="s">
        <v>4195</v>
      </c>
      <c r="AS2239" t="s">
        <v>3394</v>
      </c>
      <c r="AT2239" t="s">
        <v>3394</v>
      </c>
      <c r="AU2239" t="s">
        <v>3394</v>
      </c>
      <c r="AV2239" t="s">
        <v>3394</v>
      </c>
      <c r="AW2239" t="s">
        <v>3394</v>
      </c>
      <c r="AX2239" t="s">
        <v>3394</v>
      </c>
      <c r="AZ2239" t="s">
        <v>3394</v>
      </c>
    </row>
    <row r="2240" spans="1:52" x14ac:dyDescent="0.3">
      <c r="A2240" s="1" t="s">
        <v>9659</v>
      </c>
      <c r="B2240" t="s">
        <v>9660</v>
      </c>
      <c r="C2240" t="s">
        <v>1451</v>
      </c>
      <c r="D2240" t="s">
        <v>8693</v>
      </c>
      <c r="E2240" t="s">
        <v>10041</v>
      </c>
      <c r="F2240" t="s">
        <v>3393</v>
      </c>
      <c r="G2240" t="s">
        <v>3393</v>
      </c>
      <c r="H2240" t="s">
        <v>3393</v>
      </c>
      <c r="I2240" t="s">
        <v>10042</v>
      </c>
      <c r="J2240" t="s">
        <v>3395</v>
      </c>
      <c r="K2240" t="s">
        <v>4342</v>
      </c>
      <c r="L2240" t="s">
        <v>3396</v>
      </c>
      <c r="M2240" t="s">
        <v>11462</v>
      </c>
      <c r="N2240" t="s">
        <v>11668</v>
      </c>
      <c r="O2240" t="s">
        <v>9836</v>
      </c>
      <c r="P2240" t="s">
        <v>9842</v>
      </c>
      <c r="Q2240">
        <v>14</v>
      </c>
      <c r="R2240" t="s">
        <v>5682</v>
      </c>
      <c r="S2240" t="s">
        <v>10043</v>
      </c>
      <c r="T2240" t="s">
        <v>10044</v>
      </c>
      <c r="U2240" t="s">
        <v>10045</v>
      </c>
      <c r="V2240" t="s">
        <v>10046</v>
      </c>
      <c r="W2240" t="s">
        <v>7954</v>
      </c>
      <c r="X2240" t="s">
        <v>6730</v>
      </c>
      <c r="Y2240" t="s">
        <v>7659</v>
      </c>
      <c r="Z2240" t="s">
        <v>6049</v>
      </c>
      <c r="AA2240" t="s">
        <v>6728</v>
      </c>
      <c r="AB2240" t="s">
        <v>6630</v>
      </c>
      <c r="AC2240" t="s">
        <v>9985</v>
      </c>
      <c r="AE2240" t="s">
        <v>3394</v>
      </c>
      <c r="AK2240" t="s">
        <v>4195</v>
      </c>
      <c r="AL2240" t="s">
        <v>3394</v>
      </c>
      <c r="AM2240" t="s">
        <v>3394</v>
      </c>
      <c r="AN2240" t="s">
        <v>3394</v>
      </c>
      <c r="AO2240" t="s">
        <v>4195</v>
      </c>
      <c r="AP2240" t="s">
        <v>4195</v>
      </c>
      <c r="AQ2240" t="s">
        <v>4195</v>
      </c>
      <c r="AR2240" t="s">
        <v>4195</v>
      </c>
      <c r="AS2240" t="s">
        <v>3394</v>
      </c>
      <c r="AT2240" t="s">
        <v>3394</v>
      </c>
      <c r="AU2240" t="s">
        <v>3394</v>
      </c>
      <c r="AV2240" t="s">
        <v>3394</v>
      </c>
      <c r="AW2240" t="s">
        <v>3394</v>
      </c>
      <c r="AX2240" t="s">
        <v>3394</v>
      </c>
      <c r="AZ2240" t="s">
        <v>3394</v>
      </c>
    </row>
    <row r="2241" spans="1:52" x14ac:dyDescent="0.3">
      <c r="A2241" s="1" t="s">
        <v>9661</v>
      </c>
      <c r="B2241" t="s">
        <v>9662</v>
      </c>
      <c r="C2241" t="s">
        <v>1451</v>
      </c>
      <c r="D2241" t="s">
        <v>8693</v>
      </c>
      <c r="E2241" t="s">
        <v>10047</v>
      </c>
      <c r="F2241" t="s">
        <v>3393</v>
      </c>
      <c r="G2241" t="s">
        <v>3393</v>
      </c>
      <c r="H2241" t="s">
        <v>3393</v>
      </c>
      <c r="I2241" t="s">
        <v>4821</v>
      </c>
      <c r="J2241" t="s">
        <v>3395</v>
      </c>
      <c r="K2241" t="s">
        <v>4342</v>
      </c>
      <c r="L2241" t="s">
        <v>3396</v>
      </c>
      <c r="M2241" t="s">
        <v>11462</v>
      </c>
      <c r="N2241" t="s">
        <v>11669</v>
      </c>
      <c r="O2241" t="s">
        <v>9836</v>
      </c>
      <c r="P2241" t="s">
        <v>9842</v>
      </c>
      <c r="Q2241">
        <v>10</v>
      </c>
      <c r="R2241" t="s">
        <v>5682</v>
      </c>
      <c r="S2241" t="s">
        <v>10048</v>
      </c>
      <c r="T2241" t="s">
        <v>10049</v>
      </c>
      <c r="U2241" t="s">
        <v>10050</v>
      </c>
      <c r="V2241" t="s">
        <v>10051</v>
      </c>
      <c r="W2241" t="s">
        <v>7954</v>
      </c>
      <c r="X2241" t="s">
        <v>6052</v>
      </c>
      <c r="Y2241" t="s">
        <v>7818</v>
      </c>
      <c r="Z2241" t="s">
        <v>7797</v>
      </c>
      <c r="AA2241" t="s">
        <v>3424</v>
      </c>
      <c r="AB2241" t="s">
        <v>6035</v>
      </c>
      <c r="AC2241" t="s">
        <v>9985</v>
      </c>
      <c r="AE2241" t="s">
        <v>3394</v>
      </c>
      <c r="AK2241" t="s">
        <v>4195</v>
      </c>
      <c r="AL2241" t="s">
        <v>3394</v>
      </c>
      <c r="AM2241" t="s">
        <v>3394</v>
      </c>
      <c r="AN2241" t="s">
        <v>3394</v>
      </c>
      <c r="AO2241" t="s">
        <v>4195</v>
      </c>
      <c r="AP2241" t="s">
        <v>4195</v>
      </c>
      <c r="AQ2241" t="s">
        <v>4195</v>
      </c>
      <c r="AR2241" t="s">
        <v>4195</v>
      </c>
      <c r="AS2241" t="s">
        <v>3394</v>
      </c>
      <c r="AT2241" t="s">
        <v>3394</v>
      </c>
      <c r="AU2241" t="s">
        <v>3394</v>
      </c>
      <c r="AV2241" t="s">
        <v>3394</v>
      </c>
      <c r="AW2241" t="s">
        <v>3394</v>
      </c>
      <c r="AX2241" t="s">
        <v>3394</v>
      </c>
      <c r="AZ2241" t="s">
        <v>3394</v>
      </c>
    </row>
    <row r="2242" spans="1:52" x14ac:dyDescent="0.3">
      <c r="A2242" s="1" t="s">
        <v>9663</v>
      </c>
      <c r="B2242" t="s">
        <v>9664</v>
      </c>
      <c r="C2242" t="s">
        <v>1451</v>
      </c>
      <c r="D2242" t="s">
        <v>8693</v>
      </c>
      <c r="E2242" t="s">
        <v>10052</v>
      </c>
      <c r="F2242" t="s">
        <v>3393</v>
      </c>
      <c r="G2242" t="s">
        <v>3393</v>
      </c>
      <c r="H2242" t="s">
        <v>3393</v>
      </c>
      <c r="I2242" t="s">
        <v>4821</v>
      </c>
      <c r="J2242" t="s">
        <v>3395</v>
      </c>
      <c r="K2242" t="s">
        <v>4342</v>
      </c>
      <c r="L2242" t="s">
        <v>3396</v>
      </c>
      <c r="M2242" t="s">
        <v>11462</v>
      </c>
      <c r="N2242" t="s">
        <v>11669</v>
      </c>
      <c r="O2242" t="s">
        <v>9836</v>
      </c>
      <c r="P2242" t="s">
        <v>9842</v>
      </c>
      <c r="Q2242">
        <v>10</v>
      </c>
      <c r="R2242" t="s">
        <v>5682</v>
      </c>
      <c r="S2242" t="s">
        <v>10053</v>
      </c>
      <c r="T2242" t="s">
        <v>10049</v>
      </c>
      <c r="U2242" t="s">
        <v>10050</v>
      </c>
      <c r="V2242" t="s">
        <v>10051</v>
      </c>
      <c r="W2242" t="s">
        <v>7954</v>
      </c>
      <c r="X2242" t="s">
        <v>6052</v>
      </c>
      <c r="Y2242" t="s">
        <v>7818</v>
      </c>
      <c r="Z2242" t="s">
        <v>7797</v>
      </c>
      <c r="AA2242" t="s">
        <v>6728</v>
      </c>
      <c r="AB2242" t="s">
        <v>6035</v>
      </c>
      <c r="AC2242" t="s">
        <v>9985</v>
      </c>
      <c r="AE2242" t="s">
        <v>3394</v>
      </c>
      <c r="AK2242" t="s">
        <v>4195</v>
      </c>
      <c r="AL2242" t="s">
        <v>3394</v>
      </c>
      <c r="AM2242" t="s">
        <v>3394</v>
      </c>
      <c r="AN2242" t="s">
        <v>3394</v>
      </c>
      <c r="AO2242" t="s">
        <v>4195</v>
      </c>
      <c r="AP2242" t="s">
        <v>4195</v>
      </c>
      <c r="AQ2242" t="s">
        <v>4195</v>
      </c>
      <c r="AR2242" t="s">
        <v>4195</v>
      </c>
      <c r="AS2242" t="s">
        <v>3394</v>
      </c>
      <c r="AT2242" t="s">
        <v>3394</v>
      </c>
      <c r="AU2242" t="s">
        <v>3394</v>
      </c>
      <c r="AV2242" t="s">
        <v>3394</v>
      </c>
      <c r="AW2242" t="s">
        <v>3394</v>
      </c>
      <c r="AX2242" t="s">
        <v>3394</v>
      </c>
      <c r="AZ2242" t="s">
        <v>3394</v>
      </c>
    </row>
    <row r="2243" spans="1:52" x14ac:dyDescent="0.3">
      <c r="A2243" s="1" t="s">
        <v>9665</v>
      </c>
      <c r="B2243" t="s">
        <v>9666</v>
      </c>
      <c r="C2243" t="s">
        <v>1451</v>
      </c>
      <c r="D2243" t="s">
        <v>8693</v>
      </c>
      <c r="E2243" t="s">
        <v>10054</v>
      </c>
      <c r="F2243" t="s">
        <v>3393</v>
      </c>
      <c r="G2243" t="s">
        <v>3393</v>
      </c>
      <c r="H2243" t="s">
        <v>3393</v>
      </c>
      <c r="I2243" t="s">
        <v>4821</v>
      </c>
      <c r="J2243" t="s">
        <v>3395</v>
      </c>
      <c r="K2243" t="s">
        <v>4342</v>
      </c>
      <c r="L2243" t="s">
        <v>3396</v>
      </c>
      <c r="M2243" t="s">
        <v>11462</v>
      </c>
      <c r="N2243" t="s">
        <v>11669</v>
      </c>
      <c r="O2243" t="s">
        <v>9836</v>
      </c>
      <c r="P2243" t="s">
        <v>9842</v>
      </c>
      <c r="Q2243">
        <v>10</v>
      </c>
      <c r="R2243" t="s">
        <v>5682</v>
      </c>
      <c r="S2243" t="s">
        <v>10055</v>
      </c>
      <c r="T2243" t="s">
        <v>10049</v>
      </c>
      <c r="U2243" t="s">
        <v>10050</v>
      </c>
      <c r="V2243" t="s">
        <v>10051</v>
      </c>
      <c r="W2243" t="s">
        <v>7954</v>
      </c>
      <c r="X2243" t="s">
        <v>6052</v>
      </c>
      <c r="Y2243" t="s">
        <v>7818</v>
      </c>
      <c r="Z2243" t="s">
        <v>7797</v>
      </c>
      <c r="AA2243" t="s">
        <v>6728</v>
      </c>
      <c r="AB2243" t="s">
        <v>6035</v>
      </c>
      <c r="AC2243" t="s">
        <v>9985</v>
      </c>
      <c r="AE2243" t="s">
        <v>3394</v>
      </c>
      <c r="AK2243" t="s">
        <v>4195</v>
      </c>
      <c r="AL2243" t="s">
        <v>3394</v>
      </c>
      <c r="AM2243" t="s">
        <v>3394</v>
      </c>
      <c r="AN2243" t="s">
        <v>3394</v>
      </c>
      <c r="AO2243" t="s">
        <v>4195</v>
      </c>
      <c r="AP2243" t="s">
        <v>4195</v>
      </c>
      <c r="AQ2243" t="s">
        <v>4195</v>
      </c>
      <c r="AR2243" t="s">
        <v>4195</v>
      </c>
      <c r="AS2243" t="s">
        <v>3394</v>
      </c>
      <c r="AT2243" t="s">
        <v>3394</v>
      </c>
      <c r="AU2243" t="s">
        <v>3394</v>
      </c>
      <c r="AV2243" t="s">
        <v>3394</v>
      </c>
      <c r="AW2243" t="s">
        <v>3394</v>
      </c>
      <c r="AX2243" t="s">
        <v>3394</v>
      </c>
      <c r="AZ2243" t="s">
        <v>3394</v>
      </c>
    </row>
    <row r="2244" spans="1:52" x14ac:dyDescent="0.3">
      <c r="A2244" s="1" t="s">
        <v>9667</v>
      </c>
      <c r="B2244" t="s">
        <v>10056</v>
      </c>
      <c r="C2244" t="s">
        <v>1451</v>
      </c>
      <c r="D2244" t="s">
        <v>8693</v>
      </c>
      <c r="E2244" t="s">
        <v>10057</v>
      </c>
      <c r="F2244" t="s">
        <v>3393</v>
      </c>
      <c r="G2244" t="s">
        <v>3393</v>
      </c>
      <c r="H2244" t="s">
        <v>3393</v>
      </c>
      <c r="I2244" t="s">
        <v>5743</v>
      </c>
      <c r="J2244" t="s">
        <v>3395</v>
      </c>
      <c r="K2244" t="s">
        <v>4342</v>
      </c>
      <c r="L2244" t="s">
        <v>3396</v>
      </c>
      <c r="M2244" t="s">
        <v>11462</v>
      </c>
      <c r="N2244" t="s">
        <v>11670</v>
      </c>
      <c r="O2244" t="s">
        <v>9836</v>
      </c>
      <c r="P2244" t="s">
        <v>9842</v>
      </c>
      <c r="Q2244">
        <v>11</v>
      </c>
      <c r="R2244" t="s">
        <v>8654</v>
      </c>
      <c r="S2244" t="s">
        <v>10058</v>
      </c>
      <c r="T2244" t="s">
        <v>10059</v>
      </c>
      <c r="U2244" t="s">
        <v>10060</v>
      </c>
      <c r="V2244" t="s">
        <v>10061</v>
      </c>
      <c r="W2244" t="s">
        <v>10062</v>
      </c>
      <c r="X2244" t="s">
        <v>10063</v>
      </c>
      <c r="Y2244" t="s">
        <v>10064</v>
      </c>
      <c r="Z2244" t="s">
        <v>10065</v>
      </c>
      <c r="AA2244" t="s">
        <v>10066</v>
      </c>
      <c r="AB2244" t="s">
        <v>6630</v>
      </c>
      <c r="AC2244" t="s">
        <v>9985</v>
      </c>
      <c r="AE2244" t="s">
        <v>3394</v>
      </c>
      <c r="AJ2244" t="s">
        <v>10147</v>
      </c>
      <c r="AK2244" t="s">
        <v>4195</v>
      </c>
      <c r="AL2244" t="s">
        <v>3394</v>
      </c>
      <c r="AM2244" t="s">
        <v>4195</v>
      </c>
      <c r="AN2244" t="s">
        <v>3394</v>
      </c>
      <c r="AO2244" t="s">
        <v>4195</v>
      </c>
      <c r="AP2244" t="s">
        <v>4195</v>
      </c>
      <c r="AQ2244" t="s">
        <v>4195</v>
      </c>
      <c r="AR2244" t="s">
        <v>4195</v>
      </c>
      <c r="AS2244" t="s">
        <v>3394</v>
      </c>
      <c r="AT2244" t="s">
        <v>3394</v>
      </c>
      <c r="AU2244" t="s">
        <v>4195</v>
      </c>
      <c r="AV2244" t="s">
        <v>4195</v>
      </c>
      <c r="AW2244" t="s">
        <v>3394</v>
      </c>
      <c r="AX2244" t="s">
        <v>3394</v>
      </c>
      <c r="AZ2244" t="s">
        <v>3394</v>
      </c>
    </row>
    <row r="2245" spans="1:52" x14ac:dyDescent="0.3">
      <c r="A2245" s="1" t="s">
        <v>9668</v>
      </c>
      <c r="B2245" t="s">
        <v>9669</v>
      </c>
      <c r="C2245" t="s">
        <v>1451</v>
      </c>
      <c r="D2245" t="s">
        <v>8693</v>
      </c>
      <c r="E2245" t="s">
        <v>10067</v>
      </c>
      <c r="F2245" t="s">
        <v>3393</v>
      </c>
      <c r="G2245" t="s">
        <v>3393</v>
      </c>
      <c r="H2245" t="s">
        <v>3393</v>
      </c>
      <c r="I2245" t="s">
        <v>10786</v>
      </c>
      <c r="J2245" t="s">
        <v>3395</v>
      </c>
      <c r="K2245" t="s">
        <v>4342</v>
      </c>
      <c r="L2245" t="s">
        <v>3396</v>
      </c>
      <c r="M2245" t="s">
        <v>11462</v>
      </c>
      <c r="N2245" t="s">
        <v>11671</v>
      </c>
      <c r="O2245" t="s">
        <v>9836</v>
      </c>
      <c r="P2245" t="s">
        <v>9842</v>
      </c>
      <c r="Q2245">
        <v>16</v>
      </c>
      <c r="R2245" t="s">
        <v>5614</v>
      </c>
      <c r="S2245" t="s">
        <v>10069</v>
      </c>
      <c r="T2245" t="s">
        <v>10070</v>
      </c>
      <c r="U2245" t="s">
        <v>10060</v>
      </c>
      <c r="V2245" t="s">
        <v>10061</v>
      </c>
      <c r="W2245" t="s">
        <v>10062</v>
      </c>
      <c r="X2245" t="s">
        <v>10071</v>
      </c>
      <c r="Y2245" t="s">
        <v>6739</v>
      </c>
      <c r="Z2245" t="s">
        <v>8552</v>
      </c>
      <c r="AA2245" t="s">
        <v>10066</v>
      </c>
      <c r="AB2245" t="s">
        <v>6630</v>
      </c>
      <c r="AC2245" t="s">
        <v>9985</v>
      </c>
      <c r="AE2245" t="s">
        <v>3394</v>
      </c>
      <c r="AK2245" t="s">
        <v>4195</v>
      </c>
      <c r="AL2245" t="s">
        <v>3394</v>
      </c>
      <c r="AM2245" t="s">
        <v>4195</v>
      </c>
      <c r="AN2245" t="s">
        <v>3394</v>
      </c>
      <c r="AO2245" t="s">
        <v>4195</v>
      </c>
      <c r="AP2245" t="s">
        <v>4195</v>
      </c>
      <c r="AQ2245" t="s">
        <v>4195</v>
      </c>
      <c r="AR2245" t="s">
        <v>4195</v>
      </c>
      <c r="AS2245" t="s">
        <v>3394</v>
      </c>
      <c r="AT2245" t="s">
        <v>3394</v>
      </c>
      <c r="AU2245" t="s">
        <v>3394</v>
      </c>
      <c r="AV2245" t="s">
        <v>3394</v>
      </c>
      <c r="AW2245" t="s">
        <v>3394</v>
      </c>
      <c r="AX2245" t="s">
        <v>3394</v>
      </c>
      <c r="AZ2245" t="s">
        <v>3394</v>
      </c>
    </row>
    <row r="2246" spans="1:52" x14ac:dyDescent="0.3">
      <c r="A2246" s="1" t="s">
        <v>9670</v>
      </c>
      <c r="B2246" t="s">
        <v>9671</v>
      </c>
      <c r="C2246" t="s">
        <v>1451</v>
      </c>
      <c r="D2246" t="s">
        <v>8693</v>
      </c>
      <c r="E2246" t="s">
        <v>10072</v>
      </c>
      <c r="F2246" t="s">
        <v>3393</v>
      </c>
      <c r="G2246" t="s">
        <v>3393</v>
      </c>
      <c r="H2246" t="s">
        <v>3393</v>
      </c>
      <c r="I2246" t="s">
        <v>10068</v>
      </c>
      <c r="J2246" t="s">
        <v>3395</v>
      </c>
      <c r="K2246" t="s">
        <v>4342</v>
      </c>
      <c r="L2246" t="s">
        <v>3396</v>
      </c>
      <c r="M2246" t="s">
        <v>11462</v>
      </c>
      <c r="N2246" t="s">
        <v>11671</v>
      </c>
      <c r="O2246" t="s">
        <v>9836</v>
      </c>
      <c r="P2246" t="s">
        <v>9842</v>
      </c>
      <c r="Q2246">
        <v>16</v>
      </c>
      <c r="R2246" t="s">
        <v>5629</v>
      </c>
      <c r="S2246" t="s">
        <v>10073</v>
      </c>
      <c r="T2246" t="s">
        <v>10074</v>
      </c>
      <c r="U2246" t="s">
        <v>10075</v>
      </c>
      <c r="V2246" t="s">
        <v>10076</v>
      </c>
      <c r="W2246" t="s">
        <v>10077</v>
      </c>
      <c r="X2246" t="s">
        <v>10078</v>
      </c>
      <c r="Y2246" t="s">
        <v>10079</v>
      </c>
      <c r="Z2246" t="s">
        <v>10079</v>
      </c>
      <c r="AA2246" t="s">
        <v>10080</v>
      </c>
      <c r="AB2246" t="s">
        <v>10081</v>
      </c>
      <c r="AC2246" t="s">
        <v>9985</v>
      </c>
      <c r="AE2246" t="s">
        <v>3394</v>
      </c>
      <c r="AK2246" t="s">
        <v>4195</v>
      </c>
      <c r="AL2246" t="s">
        <v>3394</v>
      </c>
      <c r="AM2246" t="s">
        <v>4195</v>
      </c>
      <c r="AN2246" t="s">
        <v>3394</v>
      </c>
      <c r="AO2246" t="s">
        <v>4195</v>
      </c>
      <c r="AP2246" t="s">
        <v>4195</v>
      </c>
      <c r="AQ2246" t="s">
        <v>4195</v>
      </c>
      <c r="AR2246" t="s">
        <v>4195</v>
      </c>
      <c r="AS2246" t="s">
        <v>3394</v>
      </c>
      <c r="AT2246" t="s">
        <v>3394</v>
      </c>
      <c r="AU2246" t="s">
        <v>3394</v>
      </c>
      <c r="AV2246" t="s">
        <v>3394</v>
      </c>
      <c r="AW2246" t="s">
        <v>3394</v>
      </c>
      <c r="AX2246" t="s">
        <v>3394</v>
      </c>
      <c r="AZ2246" t="s">
        <v>3394</v>
      </c>
    </row>
    <row r="2247" spans="1:52" x14ac:dyDescent="0.3">
      <c r="A2247" s="1" t="s">
        <v>9672</v>
      </c>
      <c r="B2247" t="s">
        <v>9673</v>
      </c>
      <c r="C2247" t="s">
        <v>1451</v>
      </c>
      <c r="D2247" t="s">
        <v>8693</v>
      </c>
      <c r="E2247" t="s">
        <v>10082</v>
      </c>
      <c r="F2247" t="s">
        <v>3393</v>
      </c>
      <c r="G2247" t="s">
        <v>3393</v>
      </c>
      <c r="H2247" t="s">
        <v>3393</v>
      </c>
      <c r="I2247" t="s">
        <v>10042</v>
      </c>
      <c r="J2247" t="s">
        <v>3395</v>
      </c>
      <c r="K2247" t="s">
        <v>4342</v>
      </c>
      <c r="L2247" t="s">
        <v>3396</v>
      </c>
      <c r="M2247" t="s">
        <v>11462</v>
      </c>
      <c r="N2247" t="s">
        <v>11668</v>
      </c>
      <c r="O2247" t="s">
        <v>9836</v>
      </c>
      <c r="P2247" t="s">
        <v>9842</v>
      </c>
      <c r="Q2247">
        <v>14</v>
      </c>
      <c r="R2247" t="s">
        <v>5682</v>
      </c>
      <c r="S2247" t="s">
        <v>10083</v>
      </c>
      <c r="T2247" t="s">
        <v>10084</v>
      </c>
      <c r="U2247" t="s">
        <v>10085</v>
      </c>
      <c r="V2247" t="s">
        <v>10086</v>
      </c>
      <c r="W2247" t="s">
        <v>8041</v>
      </c>
      <c r="X2247" t="s">
        <v>7949</v>
      </c>
      <c r="Y2247" t="s">
        <v>7659</v>
      </c>
      <c r="Z2247" t="s">
        <v>7651</v>
      </c>
      <c r="AA2247" t="s">
        <v>6728</v>
      </c>
      <c r="AB2247" t="s">
        <v>6630</v>
      </c>
      <c r="AC2247" t="s">
        <v>9985</v>
      </c>
      <c r="AE2247" t="s">
        <v>3394</v>
      </c>
      <c r="AK2247" t="s">
        <v>4195</v>
      </c>
      <c r="AL2247" t="s">
        <v>3394</v>
      </c>
      <c r="AM2247" t="s">
        <v>3394</v>
      </c>
      <c r="AN2247" t="s">
        <v>3394</v>
      </c>
      <c r="AO2247" t="s">
        <v>4195</v>
      </c>
      <c r="AP2247" t="s">
        <v>4195</v>
      </c>
      <c r="AQ2247" t="s">
        <v>4195</v>
      </c>
      <c r="AR2247" t="s">
        <v>4195</v>
      </c>
      <c r="AS2247" t="s">
        <v>3394</v>
      </c>
      <c r="AT2247" t="s">
        <v>3394</v>
      </c>
      <c r="AU2247" t="s">
        <v>3394</v>
      </c>
      <c r="AV2247" t="s">
        <v>3394</v>
      </c>
      <c r="AW2247" t="s">
        <v>3394</v>
      </c>
      <c r="AX2247" t="s">
        <v>3394</v>
      </c>
      <c r="AZ2247" t="s">
        <v>3394</v>
      </c>
    </row>
    <row r="2248" spans="1:52" x14ac:dyDescent="0.3">
      <c r="A2248" s="1" t="s">
        <v>9674</v>
      </c>
      <c r="B2248" t="s">
        <v>9675</v>
      </c>
      <c r="C2248" t="s">
        <v>1451</v>
      </c>
      <c r="D2248" t="s">
        <v>8693</v>
      </c>
      <c r="E2248" t="s">
        <v>10087</v>
      </c>
      <c r="F2248" t="s">
        <v>3393</v>
      </c>
      <c r="G2248" t="s">
        <v>3393</v>
      </c>
      <c r="H2248" t="s">
        <v>3393</v>
      </c>
      <c r="I2248" t="s">
        <v>10042</v>
      </c>
      <c r="J2248" t="s">
        <v>3395</v>
      </c>
      <c r="K2248" t="s">
        <v>4342</v>
      </c>
      <c r="L2248" t="s">
        <v>3396</v>
      </c>
      <c r="M2248" t="s">
        <v>11462</v>
      </c>
      <c r="N2248" t="s">
        <v>11668</v>
      </c>
      <c r="O2248" t="s">
        <v>9836</v>
      </c>
      <c r="P2248" t="s">
        <v>9842</v>
      </c>
      <c r="Q2248">
        <v>14</v>
      </c>
      <c r="R2248" t="s">
        <v>5682</v>
      </c>
      <c r="S2248" t="s">
        <v>10088</v>
      </c>
      <c r="T2248" t="s">
        <v>10089</v>
      </c>
      <c r="U2248" t="s">
        <v>10090</v>
      </c>
      <c r="V2248" t="s">
        <v>10091</v>
      </c>
      <c r="W2248" t="s">
        <v>6033</v>
      </c>
      <c r="X2248" t="s">
        <v>7815</v>
      </c>
      <c r="Y2248" t="s">
        <v>8103</v>
      </c>
      <c r="Z2248" t="s">
        <v>6032</v>
      </c>
      <c r="AA2248" t="s">
        <v>7813</v>
      </c>
      <c r="AB2248" t="s">
        <v>8105</v>
      </c>
      <c r="AC2248" t="s">
        <v>9985</v>
      </c>
      <c r="AE2248" t="s">
        <v>3394</v>
      </c>
      <c r="AK2248" t="s">
        <v>3394</v>
      </c>
      <c r="AL2248" t="s">
        <v>3394</v>
      </c>
      <c r="AM2248" t="s">
        <v>3394</v>
      </c>
      <c r="AN2248" t="s">
        <v>3394</v>
      </c>
      <c r="AO2248" t="s">
        <v>4195</v>
      </c>
      <c r="AP2248" t="s">
        <v>4195</v>
      </c>
      <c r="AQ2248" t="s">
        <v>4195</v>
      </c>
      <c r="AR2248" t="s">
        <v>4195</v>
      </c>
      <c r="AS2248" t="s">
        <v>3394</v>
      </c>
      <c r="AT2248" t="s">
        <v>3394</v>
      </c>
      <c r="AU2248" t="s">
        <v>3394</v>
      </c>
      <c r="AV2248" t="s">
        <v>3394</v>
      </c>
      <c r="AW2248" t="s">
        <v>3394</v>
      </c>
      <c r="AX2248" t="s">
        <v>3394</v>
      </c>
      <c r="AZ2248" t="s">
        <v>3394</v>
      </c>
    </row>
    <row r="2249" spans="1:52" x14ac:dyDescent="0.3">
      <c r="A2249" s="1" t="s">
        <v>9676</v>
      </c>
      <c r="B2249" t="s">
        <v>9677</v>
      </c>
      <c r="C2249" t="s">
        <v>1451</v>
      </c>
      <c r="D2249" t="s">
        <v>8693</v>
      </c>
      <c r="E2249" t="s">
        <v>10092</v>
      </c>
      <c r="F2249" t="s">
        <v>3393</v>
      </c>
      <c r="G2249" t="s">
        <v>3393</v>
      </c>
      <c r="H2249" t="s">
        <v>3393</v>
      </c>
      <c r="I2249" t="s">
        <v>10068</v>
      </c>
      <c r="J2249" t="s">
        <v>3395</v>
      </c>
      <c r="K2249" t="s">
        <v>4342</v>
      </c>
      <c r="L2249" t="s">
        <v>3396</v>
      </c>
      <c r="M2249" t="s">
        <v>11462</v>
      </c>
      <c r="N2249" t="s">
        <v>11671</v>
      </c>
      <c r="O2249" t="s">
        <v>9836</v>
      </c>
      <c r="P2249" t="s">
        <v>9842</v>
      </c>
      <c r="Q2249">
        <v>16</v>
      </c>
      <c r="R2249" t="s">
        <v>5629</v>
      </c>
      <c r="S2249" t="s">
        <v>10093</v>
      </c>
      <c r="T2249" t="s">
        <v>10094</v>
      </c>
      <c r="U2249" t="s">
        <v>10095</v>
      </c>
      <c r="V2249" t="s">
        <v>10096</v>
      </c>
      <c r="W2249" t="s">
        <v>6567</v>
      </c>
      <c r="X2249" t="s">
        <v>10063</v>
      </c>
      <c r="Y2249" t="s">
        <v>10064</v>
      </c>
      <c r="Z2249" t="s">
        <v>10065</v>
      </c>
      <c r="AA2249" t="s">
        <v>10097</v>
      </c>
      <c r="AB2249" t="s">
        <v>8065</v>
      </c>
      <c r="AC2249" t="s">
        <v>9985</v>
      </c>
      <c r="AE2249" t="s">
        <v>3394</v>
      </c>
      <c r="AK2249" t="s">
        <v>4195</v>
      </c>
      <c r="AL2249" t="s">
        <v>3394</v>
      </c>
      <c r="AM2249" t="s">
        <v>4195</v>
      </c>
      <c r="AN2249" t="s">
        <v>3394</v>
      </c>
      <c r="AO2249" t="s">
        <v>4195</v>
      </c>
      <c r="AP2249" t="s">
        <v>4195</v>
      </c>
      <c r="AQ2249" t="s">
        <v>4195</v>
      </c>
      <c r="AR2249" t="s">
        <v>4195</v>
      </c>
      <c r="AS2249" t="s">
        <v>3394</v>
      </c>
      <c r="AT2249" t="s">
        <v>3394</v>
      </c>
      <c r="AU2249" t="s">
        <v>3394</v>
      </c>
      <c r="AV2249" t="s">
        <v>4195</v>
      </c>
      <c r="AW2249" t="s">
        <v>3394</v>
      </c>
      <c r="AX2249" t="s">
        <v>3394</v>
      </c>
      <c r="AZ2249" t="s">
        <v>3394</v>
      </c>
    </row>
    <row r="2250" spans="1:52" x14ac:dyDescent="0.3">
      <c r="A2250" s="1" t="s">
        <v>9678</v>
      </c>
      <c r="B2250" t="s">
        <v>9679</v>
      </c>
      <c r="C2250" t="s">
        <v>1451</v>
      </c>
      <c r="D2250" t="s">
        <v>8693</v>
      </c>
      <c r="E2250" t="s">
        <v>10098</v>
      </c>
      <c r="F2250" t="s">
        <v>3393</v>
      </c>
      <c r="G2250" t="s">
        <v>3393</v>
      </c>
      <c r="H2250" t="s">
        <v>3393</v>
      </c>
      <c r="I2250" t="s">
        <v>11672</v>
      </c>
      <c r="J2250" t="s">
        <v>3395</v>
      </c>
      <c r="K2250" t="s">
        <v>4342</v>
      </c>
      <c r="L2250" t="s">
        <v>3396</v>
      </c>
      <c r="M2250" t="s">
        <v>11663</v>
      </c>
      <c r="N2250" t="s">
        <v>11673</v>
      </c>
      <c r="O2250" t="s">
        <v>9836</v>
      </c>
      <c r="P2250" t="s">
        <v>9842</v>
      </c>
      <c r="Q2250">
        <v>15</v>
      </c>
      <c r="R2250" t="s">
        <v>6580</v>
      </c>
      <c r="S2250" t="s">
        <v>10099</v>
      </c>
      <c r="T2250" t="s">
        <v>10100</v>
      </c>
      <c r="U2250" t="s">
        <v>10101</v>
      </c>
      <c r="V2250" t="s">
        <v>10102</v>
      </c>
      <c r="W2250" t="s">
        <v>6033</v>
      </c>
      <c r="X2250" t="s">
        <v>8678</v>
      </c>
      <c r="Y2250" t="s">
        <v>8103</v>
      </c>
      <c r="Z2250" t="s">
        <v>7808</v>
      </c>
      <c r="AA2250" t="s">
        <v>8646</v>
      </c>
      <c r="AB2250" t="s">
        <v>8679</v>
      </c>
      <c r="AC2250" t="s">
        <v>9985</v>
      </c>
      <c r="AE2250" t="s">
        <v>3394</v>
      </c>
      <c r="AK2250" t="s">
        <v>3394</v>
      </c>
      <c r="AL2250" t="s">
        <v>3394</v>
      </c>
      <c r="AM2250" t="s">
        <v>4195</v>
      </c>
      <c r="AN2250" t="s">
        <v>3394</v>
      </c>
      <c r="AO2250" t="s">
        <v>4195</v>
      </c>
      <c r="AP2250" t="s">
        <v>4195</v>
      </c>
      <c r="AQ2250" t="s">
        <v>4195</v>
      </c>
      <c r="AR2250" t="s">
        <v>4195</v>
      </c>
      <c r="AS2250" t="s">
        <v>3394</v>
      </c>
      <c r="AT2250" t="s">
        <v>3394</v>
      </c>
      <c r="AU2250" t="s">
        <v>4195</v>
      </c>
      <c r="AV2250" t="s">
        <v>3394</v>
      </c>
      <c r="AW2250" t="s">
        <v>3394</v>
      </c>
      <c r="AX2250" t="s">
        <v>3394</v>
      </c>
      <c r="AZ2250" t="s">
        <v>3394</v>
      </c>
    </row>
    <row r="2251" spans="1:52" x14ac:dyDescent="0.3">
      <c r="A2251" s="1" t="s">
        <v>9680</v>
      </c>
      <c r="B2251" t="s">
        <v>9681</v>
      </c>
      <c r="C2251" t="s">
        <v>1451</v>
      </c>
      <c r="D2251" t="s">
        <v>8693</v>
      </c>
      <c r="E2251" t="s">
        <v>10103</v>
      </c>
      <c r="F2251" t="s">
        <v>3393</v>
      </c>
      <c r="G2251" t="s">
        <v>3393</v>
      </c>
      <c r="H2251" t="s">
        <v>3393</v>
      </c>
      <c r="I2251" t="s">
        <v>10068</v>
      </c>
      <c r="J2251" t="s">
        <v>3395</v>
      </c>
      <c r="K2251" t="s">
        <v>4342</v>
      </c>
      <c r="L2251" t="s">
        <v>3396</v>
      </c>
      <c r="M2251" t="s">
        <v>11462</v>
      </c>
      <c r="N2251" t="s">
        <v>11671</v>
      </c>
      <c r="O2251" t="s">
        <v>9836</v>
      </c>
      <c r="P2251" t="s">
        <v>9842</v>
      </c>
      <c r="Q2251">
        <v>16</v>
      </c>
      <c r="R2251" t="s">
        <v>5629</v>
      </c>
      <c r="S2251" t="s">
        <v>10104</v>
      </c>
      <c r="T2251" t="s">
        <v>10105</v>
      </c>
      <c r="U2251" t="s">
        <v>10095</v>
      </c>
      <c r="V2251" t="s">
        <v>10096</v>
      </c>
      <c r="W2251" t="s">
        <v>6567</v>
      </c>
      <c r="X2251" t="s">
        <v>10063</v>
      </c>
      <c r="Y2251" t="s">
        <v>10064</v>
      </c>
      <c r="Z2251" t="s">
        <v>10065</v>
      </c>
      <c r="AA2251" t="s">
        <v>10097</v>
      </c>
      <c r="AB2251" t="s">
        <v>8065</v>
      </c>
      <c r="AC2251" t="s">
        <v>9985</v>
      </c>
      <c r="AE2251" t="s">
        <v>3394</v>
      </c>
      <c r="AK2251" t="s">
        <v>4195</v>
      </c>
      <c r="AL2251" t="s">
        <v>3394</v>
      </c>
      <c r="AM2251" t="s">
        <v>4195</v>
      </c>
      <c r="AN2251" t="s">
        <v>3394</v>
      </c>
      <c r="AO2251" t="s">
        <v>4195</v>
      </c>
      <c r="AP2251" t="s">
        <v>4195</v>
      </c>
      <c r="AQ2251" t="s">
        <v>4195</v>
      </c>
      <c r="AR2251" t="s">
        <v>4195</v>
      </c>
      <c r="AS2251" t="s">
        <v>3394</v>
      </c>
      <c r="AT2251" t="s">
        <v>3394</v>
      </c>
      <c r="AU2251" t="s">
        <v>3394</v>
      </c>
      <c r="AV2251" t="s">
        <v>3394</v>
      </c>
      <c r="AW2251" t="s">
        <v>3394</v>
      </c>
      <c r="AX2251" t="s">
        <v>3394</v>
      </c>
      <c r="AZ2251" t="s">
        <v>3394</v>
      </c>
    </row>
    <row r="2252" spans="1:52" x14ac:dyDescent="0.3">
      <c r="A2252" s="1" t="s">
        <v>9682</v>
      </c>
      <c r="B2252" t="s">
        <v>11674</v>
      </c>
      <c r="C2252" t="s">
        <v>1451</v>
      </c>
      <c r="D2252" t="s">
        <v>8693</v>
      </c>
      <c r="E2252" t="s">
        <v>10106</v>
      </c>
      <c r="F2252" t="s">
        <v>3393</v>
      </c>
      <c r="G2252" t="s">
        <v>3393</v>
      </c>
      <c r="H2252" t="s">
        <v>3393</v>
      </c>
      <c r="I2252" t="s">
        <v>10785</v>
      </c>
      <c r="J2252" t="s">
        <v>3395</v>
      </c>
      <c r="K2252" t="s">
        <v>4342</v>
      </c>
      <c r="L2252" t="s">
        <v>3396</v>
      </c>
      <c r="M2252" t="s">
        <v>11462</v>
      </c>
      <c r="N2252" t="s">
        <v>11670</v>
      </c>
      <c r="O2252" t="s">
        <v>9836</v>
      </c>
      <c r="P2252" t="s">
        <v>9842</v>
      </c>
      <c r="Q2252">
        <v>12</v>
      </c>
      <c r="R2252" t="s">
        <v>5716</v>
      </c>
      <c r="S2252" t="s">
        <v>10107</v>
      </c>
      <c r="T2252" t="s">
        <v>10108</v>
      </c>
      <c r="U2252" t="s">
        <v>10085</v>
      </c>
      <c r="V2252" t="s">
        <v>10086</v>
      </c>
      <c r="W2252" t="s">
        <v>10109</v>
      </c>
      <c r="X2252" t="s">
        <v>10110</v>
      </c>
      <c r="Y2252" t="s">
        <v>8103</v>
      </c>
      <c r="Z2252" t="s">
        <v>6032</v>
      </c>
      <c r="AA2252" t="s">
        <v>7813</v>
      </c>
      <c r="AB2252" t="s">
        <v>8105</v>
      </c>
      <c r="AC2252" t="s">
        <v>9997</v>
      </c>
      <c r="AE2252" t="s">
        <v>3394</v>
      </c>
      <c r="AK2252" t="s">
        <v>4195</v>
      </c>
      <c r="AL2252" t="s">
        <v>3394</v>
      </c>
      <c r="AM2252" t="s">
        <v>3394</v>
      </c>
      <c r="AN2252" t="s">
        <v>3394</v>
      </c>
      <c r="AO2252" t="s">
        <v>4195</v>
      </c>
      <c r="AP2252" t="s">
        <v>4195</v>
      </c>
      <c r="AQ2252" t="s">
        <v>4195</v>
      </c>
      <c r="AR2252" t="s">
        <v>4195</v>
      </c>
      <c r="AS2252" t="s">
        <v>3394</v>
      </c>
      <c r="AT2252" t="s">
        <v>3394</v>
      </c>
      <c r="AU2252" t="s">
        <v>3394</v>
      </c>
      <c r="AV2252" t="s">
        <v>3394</v>
      </c>
      <c r="AW2252" t="s">
        <v>3394</v>
      </c>
      <c r="AX2252" t="s">
        <v>3394</v>
      </c>
      <c r="AZ2252" t="s">
        <v>3394</v>
      </c>
    </row>
    <row r="2253" spans="1:52" x14ac:dyDescent="0.3">
      <c r="A2253" s="1" t="s">
        <v>10111</v>
      </c>
      <c r="B2253" t="s">
        <v>10112</v>
      </c>
      <c r="C2253" t="s">
        <v>205</v>
      </c>
      <c r="D2253" t="s">
        <v>55</v>
      </c>
      <c r="E2253" t="s">
        <v>10113</v>
      </c>
      <c r="F2253" t="s">
        <v>3393</v>
      </c>
      <c r="G2253" t="s">
        <v>3393</v>
      </c>
      <c r="H2253" t="s">
        <v>3393</v>
      </c>
      <c r="I2253" t="s">
        <v>11675</v>
      </c>
      <c r="J2253" t="s">
        <v>3395</v>
      </c>
      <c r="K2253" t="s">
        <v>4342</v>
      </c>
      <c r="L2253" t="s">
        <v>3396</v>
      </c>
      <c r="M2253" t="s">
        <v>11367</v>
      </c>
      <c r="N2253" t="s">
        <v>11676</v>
      </c>
      <c r="O2253" t="s">
        <v>9836</v>
      </c>
      <c r="P2253" t="s">
        <v>9842</v>
      </c>
      <c r="Q2253">
        <v>20</v>
      </c>
      <c r="R2253" t="s">
        <v>6797</v>
      </c>
      <c r="S2253" t="s">
        <v>10114</v>
      </c>
      <c r="T2253" t="s">
        <v>8748</v>
      </c>
      <c r="U2253" t="s">
        <v>8200</v>
      </c>
      <c r="V2253" t="s">
        <v>8040</v>
      </c>
      <c r="W2253" t="s">
        <v>7338</v>
      </c>
      <c r="X2253" t="s">
        <v>6450</v>
      </c>
      <c r="Y2253" t="s">
        <v>6821</v>
      </c>
      <c r="Z2253" t="s">
        <v>7115</v>
      </c>
      <c r="AA2253" t="s">
        <v>7344</v>
      </c>
      <c r="AB2253" t="s">
        <v>6128</v>
      </c>
      <c r="AC2253" t="s">
        <v>6879</v>
      </c>
      <c r="AE2253" t="s">
        <v>3394</v>
      </c>
      <c r="AJ2253" t="s">
        <v>5731</v>
      </c>
      <c r="AK2253" t="s">
        <v>4195</v>
      </c>
      <c r="AL2253" t="s">
        <v>3394</v>
      </c>
      <c r="AM2253" t="s">
        <v>4195</v>
      </c>
      <c r="AN2253" t="s">
        <v>3394</v>
      </c>
      <c r="AO2253" t="s">
        <v>4195</v>
      </c>
      <c r="AP2253" t="s">
        <v>4195</v>
      </c>
      <c r="AQ2253" t="s">
        <v>4195</v>
      </c>
      <c r="AR2253" t="s">
        <v>4195</v>
      </c>
      <c r="AS2253" t="s">
        <v>3394</v>
      </c>
      <c r="AT2253" t="s">
        <v>4195</v>
      </c>
      <c r="AU2253" t="s">
        <v>4195</v>
      </c>
      <c r="AV2253" t="s">
        <v>4195</v>
      </c>
      <c r="AW2253" t="s">
        <v>3394</v>
      </c>
      <c r="AX2253" t="s">
        <v>3394</v>
      </c>
      <c r="AZ2253" t="s">
        <v>3394</v>
      </c>
    </row>
    <row r="2254" spans="1:52" x14ac:dyDescent="0.3">
      <c r="A2254" s="1" t="s">
        <v>10787</v>
      </c>
      <c r="B2254" t="s">
        <v>11677</v>
      </c>
      <c r="C2254" t="s">
        <v>5051</v>
      </c>
      <c r="D2254" t="s">
        <v>5052</v>
      </c>
      <c r="E2254" t="s">
        <v>10788</v>
      </c>
      <c r="F2254" t="s">
        <v>3393</v>
      </c>
      <c r="G2254" t="s">
        <v>3393</v>
      </c>
      <c r="H2254" t="s">
        <v>3393</v>
      </c>
      <c r="I2254" t="s">
        <v>11678</v>
      </c>
      <c r="J2254" t="s">
        <v>3395</v>
      </c>
      <c r="K2254" t="s">
        <v>4342</v>
      </c>
      <c r="L2254" t="s">
        <v>3396</v>
      </c>
      <c r="M2254" t="s">
        <v>11489</v>
      </c>
      <c r="N2254" t="s">
        <v>11679</v>
      </c>
      <c r="O2254" t="s">
        <v>9836</v>
      </c>
      <c r="P2254" t="s">
        <v>4518</v>
      </c>
      <c r="Q2254">
        <v>21</v>
      </c>
      <c r="R2254" t="s">
        <v>5633</v>
      </c>
      <c r="S2254" t="s">
        <v>10789</v>
      </c>
      <c r="T2254" t="s">
        <v>10790</v>
      </c>
      <c r="U2254" t="s">
        <v>459</v>
      </c>
      <c r="V2254" t="s">
        <v>2134</v>
      </c>
      <c r="W2254" t="s">
        <v>10791</v>
      </c>
      <c r="X2254" t="s">
        <v>6027</v>
      </c>
      <c r="Y2254" t="s">
        <v>6049</v>
      </c>
      <c r="Z2254" t="s">
        <v>10792</v>
      </c>
      <c r="AA2254" t="s">
        <v>8686</v>
      </c>
      <c r="AB2254" t="s">
        <v>6642</v>
      </c>
      <c r="AC2254" t="s">
        <v>10793</v>
      </c>
      <c r="AE2254" t="s">
        <v>3394</v>
      </c>
      <c r="AJ2254" t="s">
        <v>4828</v>
      </c>
      <c r="AK2254" t="s">
        <v>3394</v>
      </c>
      <c r="AL2254" t="s">
        <v>3394</v>
      </c>
      <c r="AM2254" t="s">
        <v>3394</v>
      </c>
      <c r="AN2254" t="s">
        <v>3394</v>
      </c>
      <c r="AO2254" t="s">
        <v>3394</v>
      </c>
      <c r="AP2254" t="s">
        <v>3394</v>
      </c>
      <c r="AQ2254" t="s">
        <v>3394</v>
      </c>
      <c r="AR2254" t="s">
        <v>4195</v>
      </c>
      <c r="AS2254" t="s">
        <v>3394</v>
      </c>
      <c r="AT2254" t="s">
        <v>3394</v>
      </c>
      <c r="AU2254" t="s">
        <v>3394</v>
      </c>
      <c r="AV2254" t="s">
        <v>4195</v>
      </c>
      <c r="AW2254" t="s">
        <v>3394</v>
      </c>
      <c r="AX2254" t="s">
        <v>3394</v>
      </c>
      <c r="AZ2254" t="s">
        <v>3394</v>
      </c>
    </row>
    <row r="2255" spans="1:52" x14ac:dyDescent="0.3">
      <c r="A2255" s="1" t="s">
        <v>2092</v>
      </c>
      <c r="B2255" t="s">
        <v>10794</v>
      </c>
      <c r="C2255" t="s">
        <v>719</v>
      </c>
      <c r="D2255" t="s">
        <v>68</v>
      </c>
      <c r="E2255" t="s">
        <v>108</v>
      </c>
      <c r="F2255" t="s">
        <v>3393</v>
      </c>
      <c r="G2255" t="s">
        <v>3393</v>
      </c>
      <c r="H2255" t="s">
        <v>3393</v>
      </c>
      <c r="I2255" t="s">
        <v>5898</v>
      </c>
      <c r="J2255" t="s">
        <v>3395</v>
      </c>
      <c r="K2255" t="s">
        <v>4195</v>
      </c>
      <c r="L2255" t="s">
        <v>3396</v>
      </c>
      <c r="M2255" t="s">
        <v>9820</v>
      </c>
      <c r="N2255" t="s">
        <v>9820</v>
      </c>
      <c r="O2255" t="s">
        <v>9820</v>
      </c>
      <c r="P2255" t="s">
        <v>9821</v>
      </c>
      <c r="Q2255">
        <v>1</v>
      </c>
      <c r="R2255" t="s">
        <v>3397</v>
      </c>
      <c r="S2255" t="s">
        <v>10115</v>
      </c>
      <c r="T2255" t="s">
        <v>10116</v>
      </c>
      <c r="AE2255" t="s">
        <v>3394</v>
      </c>
      <c r="AJ2255" t="s">
        <v>5903</v>
      </c>
      <c r="AK2255" t="s">
        <v>4195</v>
      </c>
      <c r="AL2255" t="s">
        <v>3394</v>
      </c>
      <c r="AM2255" t="s">
        <v>4195</v>
      </c>
      <c r="AN2255" t="s">
        <v>3394</v>
      </c>
      <c r="AO2255" t="s">
        <v>4195</v>
      </c>
      <c r="AP2255" t="s">
        <v>4195</v>
      </c>
      <c r="AQ2255" t="s">
        <v>3394</v>
      </c>
      <c r="AR2255" t="s">
        <v>4195</v>
      </c>
      <c r="AS2255" t="s">
        <v>3394</v>
      </c>
      <c r="AT2255" t="s">
        <v>3394</v>
      </c>
      <c r="AU2255" t="s">
        <v>3394</v>
      </c>
      <c r="AV2255" t="s">
        <v>3394</v>
      </c>
      <c r="AW2255" t="s">
        <v>3394</v>
      </c>
      <c r="AX2255" t="s">
        <v>3394</v>
      </c>
      <c r="AZ2255" t="s">
        <v>3394</v>
      </c>
    </row>
    <row r="2256" spans="1:52" x14ac:dyDescent="0.3">
      <c r="A2256" s="1" t="s">
        <v>2308</v>
      </c>
      <c r="B2256" t="s">
        <v>2309</v>
      </c>
      <c r="C2256" t="s">
        <v>8614</v>
      </c>
      <c r="D2256" t="s">
        <v>8615</v>
      </c>
      <c r="E2256" t="s">
        <v>2310</v>
      </c>
      <c r="F2256" t="s">
        <v>3393</v>
      </c>
      <c r="G2256" t="s">
        <v>3393</v>
      </c>
      <c r="H2256" t="s">
        <v>3393</v>
      </c>
      <c r="I2256" t="s">
        <v>8650</v>
      </c>
      <c r="J2256" t="s">
        <v>3395</v>
      </c>
      <c r="K2256" t="s">
        <v>4195</v>
      </c>
      <c r="L2256" t="s">
        <v>3396</v>
      </c>
      <c r="M2256" t="s">
        <v>8615</v>
      </c>
      <c r="N2256" t="s">
        <v>68</v>
      </c>
      <c r="O2256" t="s">
        <v>9836</v>
      </c>
      <c r="P2256" t="s">
        <v>9821</v>
      </c>
      <c r="Q2256">
        <v>10</v>
      </c>
      <c r="R2256" t="s">
        <v>8651</v>
      </c>
      <c r="S2256" t="s">
        <v>8652</v>
      </c>
      <c r="T2256" t="s">
        <v>8653</v>
      </c>
      <c r="AE2256" t="s">
        <v>3394</v>
      </c>
      <c r="AK2256" t="s">
        <v>4195</v>
      </c>
      <c r="AL2256" t="s">
        <v>3394</v>
      </c>
      <c r="AM2256" t="s">
        <v>4195</v>
      </c>
      <c r="AN2256" t="s">
        <v>3394</v>
      </c>
      <c r="AO2256" t="s">
        <v>4195</v>
      </c>
      <c r="AP2256" t="s">
        <v>4195</v>
      </c>
      <c r="AQ2256" t="s">
        <v>4195</v>
      </c>
      <c r="AR2256" t="s">
        <v>4195</v>
      </c>
      <c r="AS2256" t="s">
        <v>3394</v>
      </c>
      <c r="AT2256" t="s">
        <v>3394</v>
      </c>
      <c r="AU2256" t="s">
        <v>4195</v>
      </c>
      <c r="AV2256" t="s">
        <v>3394</v>
      </c>
      <c r="AW2256" t="s">
        <v>3394</v>
      </c>
      <c r="AX2256" t="s">
        <v>3394</v>
      </c>
      <c r="AZ2256" t="s">
        <v>3394</v>
      </c>
    </row>
    <row r="2257" spans="1:52" x14ac:dyDescent="0.3">
      <c r="A2257" s="1" t="s">
        <v>2311</v>
      </c>
      <c r="B2257" t="s">
        <v>2312</v>
      </c>
      <c r="C2257" t="s">
        <v>8614</v>
      </c>
      <c r="D2257" t="s">
        <v>8615</v>
      </c>
      <c r="E2257" t="s">
        <v>2313</v>
      </c>
      <c r="F2257" t="s">
        <v>3393</v>
      </c>
      <c r="G2257" t="s">
        <v>3393</v>
      </c>
      <c r="H2257" t="s">
        <v>3393</v>
      </c>
      <c r="I2257" t="s">
        <v>11680</v>
      </c>
      <c r="J2257" t="s">
        <v>3395</v>
      </c>
      <c r="K2257" t="s">
        <v>4342</v>
      </c>
      <c r="L2257" t="s">
        <v>3396</v>
      </c>
      <c r="M2257" t="s">
        <v>11663</v>
      </c>
      <c r="N2257" t="s">
        <v>11664</v>
      </c>
      <c r="O2257" t="s">
        <v>9836</v>
      </c>
      <c r="P2257" t="s">
        <v>9862</v>
      </c>
      <c r="Q2257">
        <v>10</v>
      </c>
      <c r="R2257" t="s">
        <v>8654</v>
      </c>
      <c r="S2257" t="s">
        <v>8655</v>
      </c>
      <c r="T2257" t="s">
        <v>8656</v>
      </c>
      <c r="AE2257" t="s">
        <v>3394</v>
      </c>
      <c r="AK2257" t="s">
        <v>3394</v>
      </c>
      <c r="AL2257" t="s">
        <v>3394</v>
      </c>
      <c r="AM2257" t="s">
        <v>4195</v>
      </c>
      <c r="AN2257" t="s">
        <v>3394</v>
      </c>
      <c r="AO2257" t="s">
        <v>4195</v>
      </c>
      <c r="AP2257" t="s">
        <v>4195</v>
      </c>
      <c r="AQ2257" t="s">
        <v>4195</v>
      </c>
      <c r="AR2257" t="s">
        <v>4195</v>
      </c>
      <c r="AS2257" t="s">
        <v>3394</v>
      </c>
      <c r="AT2257" t="s">
        <v>3394</v>
      </c>
      <c r="AU2257" t="s">
        <v>4195</v>
      </c>
      <c r="AV2257" t="s">
        <v>3394</v>
      </c>
      <c r="AW2257" t="s">
        <v>3394</v>
      </c>
      <c r="AX2257" t="s">
        <v>3394</v>
      </c>
      <c r="AZ2257" t="s">
        <v>3394</v>
      </c>
    </row>
    <row r="2258" spans="1:52" x14ac:dyDescent="0.3">
      <c r="A2258" s="1" t="s">
        <v>10795</v>
      </c>
      <c r="B2258" t="s">
        <v>10796</v>
      </c>
      <c r="C2258" t="s">
        <v>616</v>
      </c>
      <c r="D2258" t="s">
        <v>4191</v>
      </c>
      <c r="F2258" t="s">
        <v>3393</v>
      </c>
      <c r="G2258" t="s">
        <v>3394</v>
      </c>
      <c r="H2258" t="s">
        <v>3393</v>
      </c>
      <c r="I2258" t="s">
        <v>11083</v>
      </c>
      <c r="J2258" t="s">
        <v>3395</v>
      </c>
      <c r="K2258" t="s">
        <v>3394</v>
      </c>
      <c r="L2258" t="s">
        <v>4448</v>
      </c>
      <c r="M2258" t="s">
        <v>66</v>
      </c>
      <c r="N2258" t="s">
        <v>66</v>
      </c>
      <c r="O2258" t="s">
        <v>9836</v>
      </c>
      <c r="P2258" t="s">
        <v>4518</v>
      </c>
      <c r="Q2258">
        <v>1</v>
      </c>
      <c r="R2258" t="s">
        <v>3397</v>
      </c>
      <c r="S2258" t="s">
        <v>10797</v>
      </c>
      <c r="T2258" t="s">
        <v>10798</v>
      </c>
      <c r="U2258" t="s">
        <v>10799</v>
      </c>
      <c r="V2258" t="s">
        <v>10800</v>
      </c>
      <c r="W2258" t="s">
        <v>5951</v>
      </c>
      <c r="X2258" t="s">
        <v>5951</v>
      </c>
      <c r="Y2258" t="s">
        <v>6081</v>
      </c>
      <c r="Z2258" t="s">
        <v>7779</v>
      </c>
      <c r="AA2258" t="s">
        <v>5951</v>
      </c>
      <c r="AB2258" t="s">
        <v>5992</v>
      </c>
      <c r="AE2258" t="s">
        <v>3394</v>
      </c>
      <c r="AK2258" t="s">
        <v>3394</v>
      </c>
      <c r="AL2258" t="s">
        <v>3394</v>
      </c>
      <c r="AM2258" t="s">
        <v>3394</v>
      </c>
      <c r="AN2258" t="s">
        <v>3394</v>
      </c>
      <c r="AO2258" t="s">
        <v>3394</v>
      </c>
      <c r="AP2258" t="s">
        <v>3394</v>
      </c>
      <c r="AQ2258" t="s">
        <v>3394</v>
      </c>
      <c r="AR2258" t="s">
        <v>3394</v>
      </c>
      <c r="AS2258" t="s">
        <v>3394</v>
      </c>
      <c r="AT2258" t="s">
        <v>3394</v>
      </c>
      <c r="AU2258" t="s">
        <v>3394</v>
      </c>
      <c r="AV2258" t="s">
        <v>3394</v>
      </c>
      <c r="AW2258" t="s">
        <v>3394</v>
      </c>
      <c r="AX2258" t="s">
        <v>3394</v>
      </c>
      <c r="AZ2258" t="s">
        <v>3394</v>
      </c>
    </row>
    <row r="2259" spans="1:52" x14ac:dyDescent="0.3">
      <c r="A2259" s="1" t="s">
        <v>448</v>
      </c>
      <c r="B2259" t="s">
        <v>449</v>
      </c>
      <c r="C2259" t="s">
        <v>4983</v>
      </c>
      <c r="D2259" t="s">
        <v>62</v>
      </c>
      <c r="E2259" t="s">
        <v>450</v>
      </c>
      <c r="F2259" t="s">
        <v>3394</v>
      </c>
      <c r="G2259" t="s">
        <v>3393</v>
      </c>
      <c r="H2259" t="s">
        <v>3393</v>
      </c>
      <c r="I2259" t="s">
        <v>12135</v>
      </c>
      <c r="J2259" t="s">
        <v>3395</v>
      </c>
      <c r="K2259" t="s">
        <v>4342</v>
      </c>
      <c r="L2259" t="s">
        <v>3396</v>
      </c>
      <c r="M2259" t="s">
        <v>11383</v>
      </c>
      <c r="N2259" t="s">
        <v>11414</v>
      </c>
      <c r="O2259" t="s">
        <v>9836</v>
      </c>
      <c r="P2259" t="s">
        <v>9862</v>
      </c>
      <c r="Q2259">
        <v>30</v>
      </c>
      <c r="R2259" t="s">
        <v>5886</v>
      </c>
      <c r="S2259" t="s">
        <v>8827</v>
      </c>
      <c r="T2259" t="s">
        <v>7822</v>
      </c>
      <c r="U2259" t="s">
        <v>7823</v>
      </c>
      <c r="V2259" t="s">
        <v>6004</v>
      </c>
      <c r="W2259" t="s">
        <v>7798</v>
      </c>
      <c r="X2259" t="s">
        <v>6728</v>
      </c>
      <c r="Y2259" t="s">
        <v>6032</v>
      </c>
      <c r="Z2259" t="s">
        <v>7808</v>
      </c>
      <c r="AA2259" t="s">
        <v>7824</v>
      </c>
      <c r="AB2259" t="s">
        <v>6035</v>
      </c>
      <c r="AC2259" t="s">
        <v>4345</v>
      </c>
      <c r="AE2259" t="s">
        <v>3394</v>
      </c>
      <c r="AJ2259" t="s">
        <v>4484</v>
      </c>
      <c r="AK2259" t="s">
        <v>3394</v>
      </c>
      <c r="AL2259" t="s">
        <v>3394</v>
      </c>
      <c r="AM2259" t="s">
        <v>3394</v>
      </c>
      <c r="AN2259" t="s">
        <v>3394</v>
      </c>
      <c r="AO2259" t="s">
        <v>3394</v>
      </c>
      <c r="AP2259" t="s">
        <v>3394</v>
      </c>
      <c r="AQ2259" t="s">
        <v>3394</v>
      </c>
      <c r="AR2259" t="s">
        <v>4195</v>
      </c>
      <c r="AS2259" t="s">
        <v>3394</v>
      </c>
      <c r="AT2259" t="s">
        <v>3394</v>
      </c>
      <c r="AU2259" t="s">
        <v>3394</v>
      </c>
      <c r="AV2259" t="s">
        <v>3394</v>
      </c>
      <c r="AW2259" t="s">
        <v>3394</v>
      </c>
      <c r="AX2259" t="s">
        <v>3394</v>
      </c>
      <c r="AY2259" t="s">
        <v>8828</v>
      </c>
      <c r="AZ2259" t="s">
        <v>3394</v>
      </c>
    </row>
    <row r="2260" spans="1:52" x14ac:dyDescent="0.3">
      <c r="A2260" s="1" t="s">
        <v>649</v>
      </c>
      <c r="B2260" t="s">
        <v>650</v>
      </c>
      <c r="C2260" t="s">
        <v>4983</v>
      </c>
      <c r="D2260" t="s">
        <v>62</v>
      </c>
      <c r="E2260" t="s">
        <v>651</v>
      </c>
      <c r="F2260" t="s">
        <v>3394</v>
      </c>
      <c r="G2260" t="s">
        <v>3393</v>
      </c>
      <c r="H2260" t="s">
        <v>3393</v>
      </c>
      <c r="I2260" t="s">
        <v>12136</v>
      </c>
      <c r="J2260" t="s">
        <v>3395</v>
      </c>
      <c r="K2260" t="s">
        <v>4342</v>
      </c>
      <c r="L2260" t="s">
        <v>3396</v>
      </c>
      <c r="M2260" t="s">
        <v>11383</v>
      </c>
      <c r="N2260" t="s">
        <v>11414</v>
      </c>
      <c r="O2260" t="s">
        <v>9836</v>
      </c>
      <c r="P2260" t="s">
        <v>9862</v>
      </c>
      <c r="Q2260">
        <v>90</v>
      </c>
      <c r="R2260" t="s">
        <v>5710</v>
      </c>
      <c r="S2260" t="s">
        <v>7838</v>
      </c>
      <c r="T2260" t="s">
        <v>7806</v>
      </c>
      <c r="U2260" t="s">
        <v>7839</v>
      </c>
      <c r="V2260" t="s">
        <v>6267</v>
      </c>
      <c r="W2260" t="s">
        <v>7798</v>
      </c>
      <c r="X2260" t="s">
        <v>6026</v>
      </c>
      <c r="Y2260" t="s">
        <v>6032</v>
      </c>
      <c r="Z2260" t="s">
        <v>7654</v>
      </c>
      <c r="AA2260" t="s">
        <v>7824</v>
      </c>
      <c r="AB2260" t="s">
        <v>6035</v>
      </c>
      <c r="AC2260" t="s">
        <v>4345</v>
      </c>
      <c r="AE2260" t="s">
        <v>3394</v>
      </c>
      <c r="AJ2260" t="s">
        <v>4484</v>
      </c>
      <c r="AK2260" t="s">
        <v>3394</v>
      </c>
      <c r="AL2260" t="s">
        <v>3394</v>
      </c>
      <c r="AM2260" t="s">
        <v>3394</v>
      </c>
      <c r="AN2260" t="s">
        <v>3394</v>
      </c>
      <c r="AO2260" t="s">
        <v>3394</v>
      </c>
      <c r="AP2260" t="s">
        <v>3394</v>
      </c>
      <c r="AQ2260" t="s">
        <v>3394</v>
      </c>
      <c r="AR2260" t="s">
        <v>3394</v>
      </c>
      <c r="AS2260" t="s">
        <v>3394</v>
      </c>
      <c r="AT2260" t="s">
        <v>3394</v>
      </c>
      <c r="AU2260" t="s">
        <v>3394</v>
      </c>
      <c r="AV2260" t="s">
        <v>3394</v>
      </c>
      <c r="AW2260" t="s">
        <v>3394</v>
      </c>
      <c r="AX2260" t="s">
        <v>3394</v>
      </c>
      <c r="AY2260" t="s">
        <v>8829</v>
      </c>
      <c r="AZ2260" t="s">
        <v>3394</v>
      </c>
    </row>
    <row r="2261" spans="1:52" x14ac:dyDescent="0.3">
      <c r="A2261" s="1" t="s">
        <v>663</v>
      </c>
      <c r="B2261" t="s">
        <v>664</v>
      </c>
      <c r="C2261" t="s">
        <v>4983</v>
      </c>
      <c r="D2261" t="s">
        <v>62</v>
      </c>
      <c r="E2261" t="s">
        <v>665</v>
      </c>
      <c r="F2261" t="s">
        <v>3394</v>
      </c>
      <c r="G2261" t="s">
        <v>3393</v>
      </c>
      <c r="H2261" t="s">
        <v>3393</v>
      </c>
      <c r="I2261" t="s">
        <v>6143</v>
      </c>
      <c r="J2261" t="s">
        <v>3395</v>
      </c>
      <c r="K2261" t="s">
        <v>3394</v>
      </c>
      <c r="L2261" t="s">
        <v>3396</v>
      </c>
      <c r="M2261" t="s">
        <v>56</v>
      </c>
      <c r="N2261" t="s">
        <v>62</v>
      </c>
      <c r="O2261" t="s">
        <v>9820</v>
      </c>
      <c r="P2261" t="s">
        <v>9821</v>
      </c>
      <c r="Q2261">
        <v>1</v>
      </c>
      <c r="R2261" t="s">
        <v>5829</v>
      </c>
      <c r="S2261" t="s">
        <v>6144</v>
      </c>
      <c r="T2261" t="s">
        <v>8155</v>
      </c>
      <c r="U2261" t="s">
        <v>6145</v>
      </c>
      <c r="V2261" t="s">
        <v>5954</v>
      </c>
      <c r="W2261" t="s">
        <v>6146</v>
      </c>
      <c r="X2261" t="s">
        <v>6147</v>
      </c>
      <c r="Y2261" t="s">
        <v>6148</v>
      </c>
      <c r="Z2261" t="s">
        <v>6149</v>
      </c>
      <c r="AA2261" t="s">
        <v>6150</v>
      </c>
      <c r="AB2261" t="s">
        <v>5951</v>
      </c>
      <c r="AC2261" t="s">
        <v>4345</v>
      </c>
      <c r="AE2261" t="s">
        <v>3394</v>
      </c>
      <c r="AJ2261" t="s">
        <v>4484</v>
      </c>
      <c r="AK2261" t="s">
        <v>3394</v>
      </c>
      <c r="AM2261" t="s">
        <v>3394</v>
      </c>
      <c r="AN2261" t="s">
        <v>3394</v>
      </c>
      <c r="AO2261" t="s">
        <v>3394</v>
      </c>
      <c r="AP2261" t="s">
        <v>3394</v>
      </c>
      <c r="AQ2261" t="s">
        <v>3394</v>
      </c>
      <c r="AR2261" t="s">
        <v>3394</v>
      </c>
      <c r="AS2261" t="s">
        <v>3394</v>
      </c>
      <c r="AT2261" t="s">
        <v>3394</v>
      </c>
      <c r="AU2261" t="s">
        <v>3394</v>
      </c>
      <c r="AV2261" t="s">
        <v>3394</v>
      </c>
      <c r="AW2261" t="s">
        <v>3394</v>
      </c>
      <c r="AX2261" t="s">
        <v>3394</v>
      </c>
      <c r="AY2261" t="s">
        <v>6151</v>
      </c>
      <c r="AZ2261" t="s">
        <v>3394</v>
      </c>
    </row>
    <row r="2262" spans="1:52" x14ac:dyDescent="0.3">
      <c r="A2262" s="1" t="s">
        <v>666</v>
      </c>
      <c r="B2262" t="s">
        <v>667</v>
      </c>
      <c r="C2262" t="s">
        <v>4983</v>
      </c>
      <c r="D2262" t="s">
        <v>62</v>
      </c>
      <c r="E2262" t="s">
        <v>668</v>
      </c>
      <c r="F2262" t="s">
        <v>3394</v>
      </c>
      <c r="G2262" t="s">
        <v>3393</v>
      </c>
      <c r="H2262" t="s">
        <v>3393</v>
      </c>
      <c r="I2262" t="s">
        <v>12137</v>
      </c>
      <c r="J2262" t="s">
        <v>3395</v>
      </c>
      <c r="K2262" t="s">
        <v>4342</v>
      </c>
      <c r="L2262" t="s">
        <v>3396</v>
      </c>
      <c r="M2262" t="s">
        <v>11383</v>
      </c>
      <c r="N2262" t="s">
        <v>11414</v>
      </c>
      <c r="O2262" t="s">
        <v>9836</v>
      </c>
      <c r="P2262" t="s">
        <v>9862</v>
      </c>
      <c r="Q2262">
        <v>90</v>
      </c>
      <c r="R2262" t="s">
        <v>5710</v>
      </c>
      <c r="S2262" t="s">
        <v>8830</v>
      </c>
      <c r="T2262" t="s">
        <v>7810</v>
      </c>
      <c r="U2262" t="s">
        <v>7823</v>
      </c>
      <c r="V2262" t="s">
        <v>6004</v>
      </c>
      <c r="W2262" t="s">
        <v>6031</v>
      </c>
      <c r="X2262" t="s">
        <v>8120</v>
      </c>
      <c r="Y2262" t="s">
        <v>7659</v>
      </c>
      <c r="Z2262" t="s">
        <v>7798</v>
      </c>
      <c r="AA2262" t="s">
        <v>7824</v>
      </c>
      <c r="AB2262" t="s">
        <v>5951</v>
      </c>
      <c r="AC2262" t="s">
        <v>4345</v>
      </c>
      <c r="AE2262" t="s">
        <v>3394</v>
      </c>
      <c r="AJ2262" t="s">
        <v>4484</v>
      </c>
      <c r="AK2262" t="s">
        <v>3394</v>
      </c>
      <c r="AL2262" t="s">
        <v>3394</v>
      </c>
      <c r="AM2262" t="s">
        <v>3394</v>
      </c>
      <c r="AN2262" t="s">
        <v>3394</v>
      </c>
      <c r="AO2262" t="s">
        <v>4195</v>
      </c>
      <c r="AP2262" t="s">
        <v>3394</v>
      </c>
      <c r="AQ2262" t="s">
        <v>3394</v>
      </c>
      <c r="AR2262" t="s">
        <v>3394</v>
      </c>
      <c r="AS2262" t="s">
        <v>3394</v>
      </c>
      <c r="AT2262" t="s">
        <v>3394</v>
      </c>
      <c r="AU2262" t="s">
        <v>3394</v>
      </c>
      <c r="AV2262" t="s">
        <v>3394</v>
      </c>
      <c r="AW2262" t="s">
        <v>3394</v>
      </c>
      <c r="AX2262" t="s">
        <v>3394</v>
      </c>
      <c r="AY2262" t="s">
        <v>8831</v>
      </c>
      <c r="AZ2262" t="s">
        <v>3394</v>
      </c>
    </row>
    <row r="2263" spans="1:52" x14ac:dyDescent="0.3">
      <c r="A2263" s="1" t="s">
        <v>2384</v>
      </c>
      <c r="B2263" t="s">
        <v>868</v>
      </c>
      <c r="C2263" t="s">
        <v>736</v>
      </c>
      <c r="D2263" t="s">
        <v>61</v>
      </c>
      <c r="E2263" t="s">
        <v>2386</v>
      </c>
      <c r="F2263" t="s">
        <v>3393</v>
      </c>
      <c r="G2263" t="s">
        <v>3393</v>
      </c>
      <c r="H2263" t="s">
        <v>3393</v>
      </c>
      <c r="I2263" t="s">
        <v>10899</v>
      </c>
      <c r="J2263" t="s">
        <v>3395</v>
      </c>
      <c r="K2263" t="s">
        <v>4195</v>
      </c>
      <c r="L2263" t="s">
        <v>3396</v>
      </c>
      <c r="M2263" t="s">
        <v>54</v>
      </c>
      <c r="N2263" t="s">
        <v>61</v>
      </c>
      <c r="O2263" t="s">
        <v>9820</v>
      </c>
      <c r="P2263" t="s">
        <v>9862</v>
      </c>
      <c r="Q2263">
        <v>27</v>
      </c>
      <c r="R2263" t="s">
        <v>5682</v>
      </c>
      <c r="S2263" t="s">
        <v>8832</v>
      </c>
      <c r="T2263" t="s">
        <v>8833</v>
      </c>
      <c r="U2263" t="s">
        <v>6876</v>
      </c>
      <c r="V2263" t="s">
        <v>6877</v>
      </c>
      <c r="W2263" t="s">
        <v>6878</v>
      </c>
      <c r="X2263" t="s">
        <v>6840</v>
      </c>
      <c r="Y2263" t="s">
        <v>6081</v>
      </c>
      <c r="Z2263" t="s">
        <v>8834</v>
      </c>
      <c r="AA2263" t="s">
        <v>6695</v>
      </c>
      <c r="AB2263" t="s">
        <v>7753</v>
      </c>
      <c r="AC2263" t="s">
        <v>4345</v>
      </c>
      <c r="AE2263" t="s">
        <v>3394</v>
      </c>
      <c r="AJ2263" t="s">
        <v>5731</v>
      </c>
      <c r="AK2263" t="s">
        <v>4195</v>
      </c>
      <c r="AL2263" t="s">
        <v>3394</v>
      </c>
      <c r="AM2263" t="s">
        <v>4195</v>
      </c>
      <c r="AN2263" t="s">
        <v>3394</v>
      </c>
      <c r="AO2263" t="s">
        <v>4195</v>
      </c>
      <c r="AP2263" t="s">
        <v>4195</v>
      </c>
      <c r="AQ2263" t="s">
        <v>4195</v>
      </c>
      <c r="AR2263" t="s">
        <v>4195</v>
      </c>
      <c r="AS2263" t="s">
        <v>3394</v>
      </c>
      <c r="AT2263" t="s">
        <v>3394</v>
      </c>
      <c r="AU2263" t="s">
        <v>4195</v>
      </c>
      <c r="AV2263" t="s">
        <v>4195</v>
      </c>
      <c r="AW2263" t="s">
        <v>3394</v>
      </c>
      <c r="AX2263" t="s">
        <v>3394</v>
      </c>
      <c r="AY2263" t="s">
        <v>8835</v>
      </c>
      <c r="AZ2263" t="s">
        <v>3394</v>
      </c>
    </row>
    <row r="2264" spans="1:52" x14ac:dyDescent="0.3">
      <c r="A2264" s="1" t="s">
        <v>2636</v>
      </c>
      <c r="B2264" t="s">
        <v>859</v>
      </c>
      <c r="C2264" t="s">
        <v>736</v>
      </c>
      <c r="D2264" t="s">
        <v>61</v>
      </c>
      <c r="E2264" t="s">
        <v>2638</v>
      </c>
      <c r="F2264" t="s">
        <v>3393</v>
      </c>
      <c r="G2264" t="s">
        <v>3393</v>
      </c>
      <c r="H2264" t="s">
        <v>3393</v>
      </c>
      <c r="I2264" t="s">
        <v>11764</v>
      </c>
      <c r="J2264" t="s">
        <v>3395</v>
      </c>
      <c r="K2264" t="s">
        <v>4342</v>
      </c>
      <c r="L2264" t="s">
        <v>3396</v>
      </c>
      <c r="M2264" t="s">
        <v>11367</v>
      </c>
      <c r="N2264" t="s">
        <v>11684</v>
      </c>
      <c r="O2264" t="s">
        <v>9836</v>
      </c>
      <c r="P2264" t="s">
        <v>9862</v>
      </c>
      <c r="Q2264">
        <v>27</v>
      </c>
      <c r="R2264" t="s">
        <v>5682</v>
      </c>
      <c r="S2264" t="s">
        <v>8836</v>
      </c>
      <c r="T2264" t="s">
        <v>8837</v>
      </c>
      <c r="U2264" t="s">
        <v>7152</v>
      </c>
      <c r="V2264" t="s">
        <v>7153</v>
      </c>
      <c r="W2264" t="s">
        <v>6112</v>
      </c>
      <c r="X2264" t="s">
        <v>6062</v>
      </c>
      <c r="Y2264" t="s">
        <v>6534</v>
      </c>
      <c r="Z2264" t="s">
        <v>6584</v>
      </c>
      <c r="AA2264" t="s">
        <v>6622</v>
      </c>
      <c r="AB2264" t="s">
        <v>8248</v>
      </c>
      <c r="AC2264" t="s">
        <v>4345</v>
      </c>
      <c r="AE2264" t="s">
        <v>3394</v>
      </c>
      <c r="AJ2264" t="s">
        <v>5731</v>
      </c>
      <c r="AK2264" t="s">
        <v>4195</v>
      </c>
      <c r="AL2264" t="s">
        <v>3394</v>
      </c>
      <c r="AM2264" t="s">
        <v>4195</v>
      </c>
      <c r="AN2264" t="s">
        <v>3394</v>
      </c>
      <c r="AO2264" t="s">
        <v>4195</v>
      </c>
      <c r="AP2264" t="s">
        <v>4195</v>
      </c>
      <c r="AQ2264" t="s">
        <v>4195</v>
      </c>
      <c r="AR2264" t="s">
        <v>4195</v>
      </c>
      <c r="AS2264" t="s">
        <v>3394</v>
      </c>
      <c r="AT2264" t="s">
        <v>3394</v>
      </c>
      <c r="AU2264" t="s">
        <v>4195</v>
      </c>
      <c r="AV2264" t="s">
        <v>4195</v>
      </c>
      <c r="AW2264" t="s">
        <v>3394</v>
      </c>
      <c r="AX2264" t="s">
        <v>3394</v>
      </c>
      <c r="AY2264" t="s">
        <v>8838</v>
      </c>
      <c r="AZ2264" t="s">
        <v>3394</v>
      </c>
    </row>
    <row r="2265" spans="1:52" x14ac:dyDescent="0.3">
      <c r="A2265" s="1" t="s">
        <v>2639</v>
      </c>
      <c r="B2265" t="s">
        <v>865</v>
      </c>
      <c r="C2265" t="s">
        <v>736</v>
      </c>
      <c r="D2265" t="s">
        <v>61</v>
      </c>
      <c r="E2265" t="s">
        <v>2641</v>
      </c>
      <c r="F2265" t="s">
        <v>3393</v>
      </c>
      <c r="G2265" t="s">
        <v>3393</v>
      </c>
      <c r="H2265" t="s">
        <v>3393</v>
      </c>
      <c r="I2265" t="s">
        <v>11765</v>
      </c>
      <c r="J2265" t="s">
        <v>3395</v>
      </c>
      <c r="K2265" t="s">
        <v>4342</v>
      </c>
      <c r="L2265" t="s">
        <v>3396</v>
      </c>
      <c r="M2265" t="s">
        <v>11367</v>
      </c>
      <c r="N2265" t="s">
        <v>11684</v>
      </c>
      <c r="O2265" t="s">
        <v>9836</v>
      </c>
      <c r="P2265" t="s">
        <v>9837</v>
      </c>
      <c r="Q2265">
        <v>27</v>
      </c>
      <c r="R2265" t="s">
        <v>5682</v>
      </c>
      <c r="S2265" t="s">
        <v>8839</v>
      </c>
      <c r="T2265" t="s">
        <v>8837</v>
      </c>
      <c r="U2265" t="s">
        <v>6876</v>
      </c>
      <c r="V2265" t="s">
        <v>6877</v>
      </c>
      <c r="W2265" t="s">
        <v>6190</v>
      </c>
      <c r="X2265" t="s">
        <v>6062</v>
      </c>
      <c r="Y2265" t="s">
        <v>6534</v>
      </c>
      <c r="Z2265" t="s">
        <v>6584</v>
      </c>
      <c r="AA2265" t="s">
        <v>6156</v>
      </c>
      <c r="AB2265" t="s">
        <v>8252</v>
      </c>
      <c r="AC2265" t="s">
        <v>4345</v>
      </c>
      <c r="AE2265" t="s">
        <v>3394</v>
      </c>
      <c r="AJ2265" t="s">
        <v>5731</v>
      </c>
      <c r="AK2265" t="s">
        <v>4195</v>
      </c>
      <c r="AL2265" t="s">
        <v>3394</v>
      </c>
      <c r="AM2265" t="s">
        <v>4195</v>
      </c>
      <c r="AN2265" t="s">
        <v>3394</v>
      </c>
      <c r="AO2265" t="s">
        <v>4195</v>
      </c>
      <c r="AP2265" t="s">
        <v>4195</v>
      </c>
      <c r="AQ2265" t="s">
        <v>4195</v>
      </c>
      <c r="AR2265" t="s">
        <v>4195</v>
      </c>
      <c r="AS2265" t="s">
        <v>3394</v>
      </c>
      <c r="AT2265" t="s">
        <v>3394</v>
      </c>
      <c r="AU2265" t="s">
        <v>4195</v>
      </c>
      <c r="AV2265" t="s">
        <v>4195</v>
      </c>
      <c r="AW2265" t="s">
        <v>3394</v>
      </c>
      <c r="AX2265" t="s">
        <v>3394</v>
      </c>
      <c r="AY2265" t="s">
        <v>8840</v>
      </c>
      <c r="AZ2265" t="s">
        <v>3394</v>
      </c>
    </row>
    <row r="2266" spans="1:52" x14ac:dyDescent="0.3">
      <c r="A2266" s="1" t="s">
        <v>2654</v>
      </c>
      <c r="B2266" t="s">
        <v>9745</v>
      </c>
      <c r="C2266" t="s">
        <v>719</v>
      </c>
      <c r="D2266" t="s">
        <v>68</v>
      </c>
      <c r="E2266" t="s">
        <v>2656</v>
      </c>
      <c r="F2266" t="s">
        <v>3393</v>
      </c>
      <c r="G2266" t="s">
        <v>3393</v>
      </c>
      <c r="H2266" t="s">
        <v>3393</v>
      </c>
      <c r="I2266" t="s">
        <v>11766</v>
      </c>
      <c r="J2266" t="s">
        <v>3395</v>
      </c>
      <c r="K2266" t="s">
        <v>4342</v>
      </c>
      <c r="L2266" t="s">
        <v>3396</v>
      </c>
      <c r="M2266" t="s">
        <v>11367</v>
      </c>
      <c r="N2266" t="s">
        <v>11370</v>
      </c>
      <c r="O2266" t="s">
        <v>9836</v>
      </c>
      <c r="P2266" t="s">
        <v>9862</v>
      </c>
      <c r="Q2266">
        <v>12</v>
      </c>
      <c r="R2266" t="s">
        <v>5735</v>
      </c>
      <c r="S2266" t="s">
        <v>8841</v>
      </c>
      <c r="T2266" t="s">
        <v>8842</v>
      </c>
      <c r="U2266" t="s">
        <v>8843</v>
      </c>
      <c r="V2266" t="s">
        <v>8844</v>
      </c>
      <c r="W2266" t="s">
        <v>6190</v>
      </c>
      <c r="X2266" t="s">
        <v>6062</v>
      </c>
      <c r="Y2266" t="s">
        <v>6082</v>
      </c>
      <c r="Z2266" t="s">
        <v>6603</v>
      </c>
      <c r="AA2266" t="s">
        <v>7344</v>
      </c>
      <c r="AB2266" t="s">
        <v>6879</v>
      </c>
      <c r="AC2266" t="s">
        <v>4345</v>
      </c>
      <c r="AE2266" t="s">
        <v>3394</v>
      </c>
      <c r="AJ2266" t="s">
        <v>5731</v>
      </c>
      <c r="AK2266" t="s">
        <v>4195</v>
      </c>
      <c r="AL2266" t="s">
        <v>3394</v>
      </c>
      <c r="AM2266" t="s">
        <v>4195</v>
      </c>
      <c r="AN2266" t="s">
        <v>3394</v>
      </c>
      <c r="AO2266" t="s">
        <v>4195</v>
      </c>
      <c r="AP2266" t="s">
        <v>4195</v>
      </c>
      <c r="AQ2266" t="s">
        <v>4195</v>
      </c>
      <c r="AR2266" t="s">
        <v>4195</v>
      </c>
      <c r="AS2266" t="s">
        <v>3394</v>
      </c>
      <c r="AT2266" t="s">
        <v>3394</v>
      </c>
      <c r="AU2266" t="s">
        <v>4195</v>
      </c>
      <c r="AV2266" t="s">
        <v>4195</v>
      </c>
      <c r="AW2266" t="s">
        <v>3394</v>
      </c>
      <c r="AX2266" t="s">
        <v>3394</v>
      </c>
      <c r="AY2266" t="s">
        <v>8845</v>
      </c>
      <c r="AZ2266" t="s">
        <v>3394</v>
      </c>
    </row>
    <row r="2267" spans="1:52" x14ac:dyDescent="0.3">
      <c r="A2267" s="1" t="s">
        <v>2687</v>
      </c>
      <c r="B2267" t="s">
        <v>2688</v>
      </c>
      <c r="C2267" t="s">
        <v>5725</v>
      </c>
      <c r="D2267" t="s">
        <v>58</v>
      </c>
      <c r="E2267" t="s">
        <v>2689</v>
      </c>
      <c r="F2267" t="s">
        <v>3393</v>
      </c>
      <c r="G2267" t="s">
        <v>3393</v>
      </c>
      <c r="H2267" t="s">
        <v>3393</v>
      </c>
      <c r="I2267" t="s">
        <v>5785</v>
      </c>
      <c r="J2267" t="s">
        <v>3395</v>
      </c>
      <c r="K2267" t="s">
        <v>4195</v>
      </c>
      <c r="L2267" t="s">
        <v>3396</v>
      </c>
      <c r="M2267" t="s">
        <v>58</v>
      </c>
      <c r="N2267" t="s">
        <v>58</v>
      </c>
      <c r="O2267" t="s">
        <v>9820</v>
      </c>
      <c r="P2267" t="s">
        <v>9862</v>
      </c>
      <c r="Q2267">
        <v>30</v>
      </c>
      <c r="R2267" t="s">
        <v>5829</v>
      </c>
      <c r="S2267" t="s">
        <v>8846</v>
      </c>
      <c r="T2267" t="s">
        <v>8847</v>
      </c>
      <c r="U2267" t="s">
        <v>8848</v>
      </c>
      <c r="V2267" t="s">
        <v>8849</v>
      </c>
      <c r="W2267" t="s">
        <v>8850</v>
      </c>
      <c r="X2267" t="s">
        <v>7532</v>
      </c>
      <c r="Y2267" t="s">
        <v>8851</v>
      </c>
      <c r="Z2267" t="s">
        <v>8852</v>
      </c>
      <c r="AA2267" t="s">
        <v>8853</v>
      </c>
      <c r="AB2267" t="s">
        <v>8854</v>
      </c>
      <c r="AC2267" t="s">
        <v>4345</v>
      </c>
      <c r="AE2267" t="s">
        <v>3394</v>
      </c>
      <c r="AJ2267" t="s">
        <v>5745</v>
      </c>
      <c r="AK2267" t="s">
        <v>4195</v>
      </c>
      <c r="AL2267" t="s">
        <v>3394</v>
      </c>
      <c r="AM2267" t="s">
        <v>4195</v>
      </c>
      <c r="AN2267" t="s">
        <v>3394</v>
      </c>
      <c r="AO2267" t="s">
        <v>3394</v>
      </c>
      <c r="AP2267" t="s">
        <v>4195</v>
      </c>
      <c r="AQ2267" t="s">
        <v>3394</v>
      </c>
      <c r="AR2267" t="s">
        <v>4195</v>
      </c>
      <c r="AS2267" t="s">
        <v>3394</v>
      </c>
      <c r="AT2267" t="s">
        <v>3394</v>
      </c>
      <c r="AU2267" t="s">
        <v>3394</v>
      </c>
      <c r="AV2267" t="s">
        <v>4195</v>
      </c>
      <c r="AW2267" t="s">
        <v>3394</v>
      </c>
      <c r="AX2267" t="s">
        <v>3394</v>
      </c>
      <c r="AY2267" t="s">
        <v>8855</v>
      </c>
      <c r="AZ2267" t="s">
        <v>3394</v>
      </c>
    </row>
    <row r="2268" spans="1:52" x14ac:dyDescent="0.3">
      <c r="A2268" s="1" t="s">
        <v>3142</v>
      </c>
      <c r="B2268" t="s">
        <v>3143</v>
      </c>
      <c r="C2268" t="s">
        <v>4983</v>
      </c>
      <c r="D2268" t="s">
        <v>62</v>
      </c>
      <c r="E2268" t="s">
        <v>3145</v>
      </c>
      <c r="F2268" t="s">
        <v>3394</v>
      </c>
      <c r="G2268" t="s">
        <v>3393</v>
      </c>
      <c r="H2268" t="s">
        <v>3393</v>
      </c>
      <c r="I2268" t="s">
        <v>12138</v>
      </c>
      <c r="J2268" t="s">
        <v>3395</v>
      </c>
      <c r="K2268" t="s">
        <v>4342</v>
      </c>
      <c r="L2268" t="s">
        <v>3396</v>
      </c>
      <c r="M2268" t="s">
        <v>11383</v>
      </c>
      <c r="N2268" t="s">
        <v>11414</v>
      </c>
      <c r="O2268" t="s">
        <v>9836</v>
      </c>
      <c r="P2268" t="s">
        <v>9862</v>
      </c>
      <c r="Q2268">
        <v>30</v>
      </c>
      <c r="R2268" t="s">
        <v>5710</v>
      </c>
      <c r="S2268" t="s">
        <v>8856</v>
      </c>
      <c r="T2268" t="s">
        <v>7806</v>
      </c>
      <c r="U2268" t="s">
        <v>7839</v>
      </c>
      <c r="V2268" t="s">
        <v>6267</v>
      </c>
      <c r="W2268" t="s">
        <v>7798</v>
      </c>
      <c r="X2268" t="s">
        <v>6026</v>
      </c>
      <c r="Y2268" t="s">
        <v>6032</v>
      </c>
      <c r="Z2268" t="s">
        <v>7654</v>
      </c>
      <c r="AA2268" t="s">
        <v>7824</v>
      </c>
      <c r="AB2268" t="s">
        <v>6035</v>
      </c>
      <c r="AC2268" t="s">
        <v>4345</v>
      </c>
      <c r="AE2268" t="s">
        <v>3394</v>
      </c>
      <c r="AJ2268" t="s">
        <v>4484</v>
      </c>
      <c r="AK2268" t="s">
        <v>3394</v>
      </c>
      <c r="AL2268" t="s">
        <v>3394</v>
      </c>
      <c r="AM2268" t="s">
        <v>3394</v>
      </c>
      <c r="AN2268" t="s">
        <v>3394</v>
      </c>
      <c r="AO2268" t="s">
        <v>3394</v>
      </c>
      <c r="AP2268" t="s">
        <v>3394</v>
      </c>
      <c r="AQ2268" t="s">
        <v>3394</v>
      </c>
      <c r="AR2268" t="s">
        <v>4195</v>
      </c>
      <c r="AS2268" t="s">
        <v>3394</v>
      </c>
      <c r="AT2268" t="s">
        <v>3394</v>
      </c>
      <c r="AU2268" t="s">
        <v>3394</v>
      </c>
      <c r="AV2268" t="s">
        <v>3394</v>
      </c>
      <c r="AW2268" t="s">
        <v>3394</v>
      </c>
      <c r="AX2268" t="s">
        <v>3394</v>
      </c>
      <c r="AY2268" t="s">
        <v>8857</v>
      </c>
      <c r="AZ2268" t="s">
        <v>3394</v>
      </c>
    </row>
    <row r="2269" spans="1:52" x14ac:dyDescent="0.3">
      <c r="A2269" s="1" t="s">
        <v>3313</v>
      </c>
      <c r="B2269" t="s">
        <v>3314</v>
      </c>
      <c r="C2269" t="s">
        <v>736</v>
      </c>
      <c r="D2269" t="s">
        <v>61</v>
      </c>
      <c r="E2269" t="s">
        <v>3316</v>
      </c>
      <c r="F2269" t="s">
        <v>3393</v>
      </c>
      <c r="G2269" t="s">
        <v>3393</v>
      </c>
      <c r="H2269" t="s">
        <v>3393</v>
      </c>
      <c r="I2269" t="s">
        <v>11767</v>
      </c>
      <c r="J2269" t="s">
        <v>3395</v>
      </c>
      <c r="K2269" t="s">
        <v>4342</v>
      </c>
      <c r="L2269" t="s">
        <v>3396</v>
      </c>
      <c r="M2269" t="s">
        <v>11367</v>
      </c>
      <c r="N2269" t="s">
        <v>11684</v>
      </c>
      <c r="O2269" t="s">
        <v>9836</v>
      </c>
      <c r="P2269" t="s">
        <v>9837</v>
      </c>
      <c r="Q2269">
        <v>27</v>
      </c>
      <c r="R2269" t="s">
        <v>5682</v>
      </c>
      <c r="S2269" t="s">
        <v>8858</v>
      </c>
      <c r="T2269" t="s">
        <v>8859</v>
      </c>
      <c r="U2269" t="s">
        <v>6932</v>
      </c>
      <c r="V2269" t="s">
        <v>6933</v>
      </c>
      <c r="W2269" t="s">
        <v>6808</v>
      </c>
      <c r="X2269" t="s">
        <v>6450</v>
      </c>
      <c r="Y2269" t="s">
        <v>6535</v>
      </c>
      <c r="Z2269" t="s">
        <v>6589</v>
      </c>
      <c r="AA2269" t="s">
        <v>6156</v>
      </c>
      <c r="AB2269" t="s">
        <v>6194</v>
      </c>
      <c r="AC2269" t="s">
        <v>4345</v>
      </c>
      <c r="AE2269" t="s">
        <v>3394</v>
      </c>
      <c r="AJ2269" t="s">
        <v>5731</v>
      </c>
      <c r="AK2269" t="s">
        <v>4195</v>
      </c>
      <c r="AL2269" t="s">
        <v>3394</v>
      </c>
      <c r="AM2269" t="s">
        <v>4195</v>
      </c>
      <c r="AN2269" t="s">
        <v>3394</v>
      </c>
      <c r="AO2269" t="s">
        <v>4195</v>
      </c>
      <c r="AP2269" t="s">
        <v>4195</v>
      </c>
      <c r="AQ2269" t="s">
        <v>4195</v>
      </c>
      <c r="AR2269" t="s">
        <v>4195</v>
      </c>
      <c r="AS2269" t="s">
        <v>3394</v>
      </c>
      <c r="AT2269" t="s">
        <v>3394</v>
      </c>
      <c r="AU2269" t="s">
        <v>4195</v>
      </c>
      <c r="AV2269" t="s">
        <v>4195</v>
      </c>
      <c r="AW2269" t="s">
        <v>3394</v>
      </c>
      <c r="AX2269" t="s">
        <v>3394</v>
      </c>
      <c r="AY2269" t="s">
        <v>8860</v>
      </c>
      <c r="AZ2269" t="s">
        <v>3394</v>
      </c>
    </row>
    <row r="2270" spans="1:52" x14ac:dyDescent="0.3">
      <c r="A2270" s="1" t="s">
        <v>825</v>
      </c>
      <c r="B2270" t="s">
        <v>826</v>
      </c>
      <c r="C2270" t="s">
        <v>208</v>
      </c>
      <c r="D2270" t="s">
        <v>57</v>
      </c>
      <c r="E2270" t="s">
        <v>827</v>
      </c>
      <c r="F2270" t="s">
        <v>3393</v>
      </c>
      <c r="G2270" t="s">
        <v>3393</v>
      </c>
      <c r="H2270" t="s">
        <v>3393</v>
      </c>
      <c r="I2270" t="s">
        <v>10900</v>
      </c>
      <c r="J2270" t="s">
        <v>10901</v>
      </c>
      <c r="K2270" t="s">
        <v>4342</v>
      </c>
      <c r="L2270" t="s">
        <v>3396</v>
      </c>
      <c r="M2270" t="s">
        <v>11367</v>
      </c>
      <c r="N2270" t="s">
        <v>11681</v>
      </c>
      <c r="O2270" t="s">
        <v>9820</v>
      </c>
      <c r="P2270" t="s">
        <v>9862</v>
      </c>
      <c r="Q2270">
        <v>20</v>
      </c>
      <c r="R2270" t="s">
        <v>5735</v>
      </c>
      <c r="S2270" t="s">
        <v>7710</v>
      </c>
      <c r="T2270" t="s">
        <v>7711</v>
      </c>
      <c r="U2270" t="s">
        <v>6145</v>
      </c>
      <c r="V2270" t="s">
        <v>7535</v>
      </c>
      <c r="W2270" t="s">
        <v>8861</v>
      </c>
      <c r="X2270" t="s">
        <v>7713</v>
      </c>
      <c r="Y2270" t="s">
        <v>7714</v>
      </c>
      <c r="Z2270" t="s">
        <v>7715</v>
      </c>
      <c r="AA2270" t="s">
        <v>6008</v>
      </c>
      <c r="AB2270" t="s">
        <v>6527</v>
      </c>
      <c r="AC2270" t="s">
        <v>4345</v>
      </c>
      <c r="AE2270" t="s">
        <v>3394</v>
      </c>
      <c r="AJ2270" t="s">
        <v>4484</v>
      </c>
      <c r="AK2270" t="s">
        <v>3394</v>
      </c>
      <c r="AL2270" t="s">
        <v>3394</v>
      </c>
      <c r="AM2270" t="s">
        <v>4195</v>
      </c>
      <c r="AN2270" t="s">
        <v>3394</v>
      </c>
      <c r="AO2270" t="s">
        <v>3394</v>
      </c>
      <c r="AP2270" t="s">
        <v>3394</v>
      </c>
      <c r="AQ2270" t="s">
        <v>3394</v>
      </c>
      <c r="AR2270" t="s">
        <v>4195</v>
      </c>
      <c r="AS2270" t="s">
        <v>3394</v>
      </c>
      <c r="AT2270" t="s">
        <v>3394</v>
      </c>
      <c r="AU2270" t="s">
        <v>3394</v>
      </c>
      <c r="AV2270" t="s">
        <v>3394</v>
      </c>
      <c r="AW2270" t="s">
        <v>3394</v>
      </c>
      <c r="AX2270" t="s">
        <v>3394</v>
      </c>
      <c r="AZ2270" t="s">
        <v>3394</v>
      </c>
    </row>
    <row r="2271" spans="1:52" x14ac:dyDescent="0.3">
      <c r="A2271" s="1" t="s">
        <v>900</v>
      </c>
      <c r="B2271" t="s">
        <v>901</v>
      </c>
      <c r="C2271" t="s">
        <v>5725</v>
      </c>
      <c r="D2271" t="s">
        <v>58</v>
      </c>
      <c r="E2271" t="s">
        <v>902</v>
      </c>
      <c r="F2271" t="s">
        <v>3393</v>
      </c>
      <c r="G2271" t="s">
        <v>3393</v>
      </c>
      <c r="H2271" t="s">
        <v>3393</v>
      </c>
      <c r="I2271" t="s">
        <v>8862</v>
      </c>
      <c r="J2271" t="s">
        <v>8862</v>
      </c>
      <c r="K2271" t="s">
        <v>4195</v>
      </c>
      <c r="L2271" t="s">
        <v>3396</v>
      </c>
      <c r="M2271" t="s">
        <v>58</v>
      </c>
      <c r="N2271" t="s">
        <v>58</v>
      </c>
      <c r="O2271" t="s">
        <v>9820</v>
      </c>
      <c r="P2271" t="s">
        <v>9837</v>
      </c>
      <c r="Q2271">
        <v>80</v>
      </c>
      <c r="R2271" t="s">
        <v>5829</v>
      </c>
      <c r="S2271" t="s">
        <v>8863</v>
      </c>
      <c r="T2271" t="s">
        <v>8864</v>
      </c>
      <c r="U2271" t="s">
        <v>7727</v>
      </c>
      <c r="V2271" t="s">
        <v>7216</v>
      </c>
      <c r="W2271" t="s">
        <v>6167</v>
      </c>
      <c r="X2271" t="s">
        <v>6176</v>
      </c>
      <c r="Y2271" t="s">
        <v>6603</v>
      </c>
      <c r="Z2271" t="s">
        <v>6131</v>
      </c>
      <c r="AA2271" t="s">
        <v>7728</v>
      </c>
      <c r="AB2271" t="s">
        <v>5951</v>
      </c>
      <c r="AC2271" t="s">
        <v>4345</v>
      </c>
      <c r="AE2271" t="s">
        <v>3394</v>
      </c>
      <c r="AJ2271" t="s">
        <v>7729</v>
      </c>
      <c r="AK2271" t="s">
        <v>3394</v>
      </c>
      <c r="AL2271" t="s">
        <v>3394</v>
      </c>
      <c r="AM2271" t="s">
        <v>4195</v>
      </c>
      <c r="AN2271" t="s">
        <v>3394</v>
      </c>
      <c r="AO2271" t="s">
        <v>3394</v>
      </c>
      <c r="AP2271" t="s">
        <v>3394</v>
      </c>
      <c r="AQ2271" t="s">
        <v>4195</v>
      </c>
      <c r="AR2271" t="s">
        <v>4195</v>
      </c>
      <c r="AS2271" t="s">
        <v>3394</v>
      </c>
      <c r="AT2271" t="s">
        <v>3394</v>
      </c>
      <c r="AU2271" t="s">
        <v>3394</v>
      </c>
      <c r="AV2271" t="s">
        <v>3394</v>
      </c>
      <c r="AW2271" t="s">
        <v>3394</v>
      </c>
      <c r="AX2271" t="s">
        <v>3394</v>
      </c>
      <c r="AZ2271" t="s">
        <v>3394</v>
      </c>
    </row>
    <row r="2272" spans="1:52" x14ac:dyDescent="0.3">
      <c r="A2272" s="1" t="s">
        <v>9623</v>
      </c>
      <c r="B2272" t="s">
        <v>10189</v>
      </c>
      <c r="C2272" t="s">
        <v>8614</v>
      </c>
      <c r="D2272" t="s">
        <v>8615</v>
      </c>
      <c r="E2272" t="s">
        <v>10190</v>
      </c>
      <c r="F2272" t="s">
        <v>3393</v>
      </c>
      <c r="G2272" t="s">
        <v>3393</v>
      </c>
      <c r="H2272" t="s">
        <v>3393</v>
      </c>
      <c r="I2272" t="s">
        <v>10902</v>
      </c>
      <c r="J2272" t="s">
        <v>11768</v>
      </c>
      <c r="K2272" t="s">
        <v>4342</v>
      </c>
      <c r="L2272" t="s">
        <v>3396</v>
      </c>
      <c r="M2272" t="s">
        <v>11663</v>
      </c>
      <c r="N2272" t="s">
        <v>11664</v>
      </c>
      <c r="O2272" t="s">
        <v>9836</v>
      </c>
      <c r="P2272" t="s">
        <v>9842</v>
      </c>
      <c r="Q2272">
        <v>10</v>
      </c>
      <c r="R2272" t="s">
        <v>8654</v>
      </c>
      <c r="S2272" t="s">
        <v>10191</v>
      </c>
      <c r="T2272" t="s">
        <v>10192</v>
      </c>
      <c r="U2272" t="s">
        <v>10193</v>
      </c>
      <c r="V2272" t="s">
        <v>10194</v>
      </c>
      <c r="W2272" t="s">
        <v>8005</v>
      </c>
      <c r="X2272" t="s">
        <v>10195</v>
      </c>
      <c r="Y2272" t="s">
        <v>6568</v>
      </c>
      <c r="Z2272" t="s">
        <v>7818</v>
      </c>
      <c r="AA2272" t="s">
        <v>10196</v>
      </c>
      <c r="AB2272" t="s">
        <v>7920</v>
      </c>
      <c r="AC2272" t="s">
        <v>9985</v>
      </c>
      <c r="AE2272" t="s">
        <v>3394</v>
      </c>
      <c r="AK2272" t="s">
        <v>3394</v>
      </c>
      <c r="AL2272" t="s">
        <v>3394</v>
      </c>
      <c r="AM2272" t="s">
        <v>4195</v>
      </c>
      <c r="AN2272" t="s">
        <v>3394</v>
      </c>
      <c r="AO2272" t="s">
        <v>4195</v>
      </c>
      <c r="AP2272" t="s">
        <v>4195</v>
      </c>
      <c r="AQ2272" t="s">
        <v>4195</v>
      </c>
      <c r="AR2272" t="s">
        <v>4195</v>
      </c>
      <c r="AS2272" t="s">
        <v>3394</v>
      </c>
      <c r="AT2272" t="s">
        <v>3394</v>
      </c>
      <c r="AU2272" t="s">
        <v>4195</v>
      </c>
      <c r="AV2272" t="s">
        <v>3394</v>
      </c>
      <c r="AW2272" t="s">
        <v>3394</v>
      </c>
      <c r="AX2272" t="s">
        <v>3394</v>
      </c>
      <c r="AZ2272" t="s">
        <v>3394</v>
      </c>
    </row>
    <row r="2273" spans="1:52" x14ac:dyDescent="0.3">
      <c r="A2273" s="1" t="s">
        <v>2042</v>
      </c>
      <c r="B2273" t="s">
        <v>2043</v>
      </c>
      <c r="C2273" t="s">
        <v>861</v>
      </c>
      <c r="D2273" t="s">
        <v>8865</v>
      </c>
      <c r="E2273" t="s">
        <v>2044</v>
      </c>
      <c r="F2273" t="s">
        <v>3393</v>
      </c>
      <c r="G2273" t="s">
        <v>3393</v>
      </c>
      <c r="H2273" t="s">
        <v>3393</v>
      </c>
      <c r="I2273" t="s">
        <v>8866</v>
      </c>
      <c r="J2273" t="s">
        <v>8866</v>
      </c>
      <c r="K2273" t="s">
        <v>3394</v>
      </c>
      <c r="L2273" t="s">
        <v>3965</v>
      </c>
      <c r="M2273" t="s">
        <v>9820</v>
      </c>
      <c r="N2273" t="s">
        <v>9820</v>
      </c>
      <c r="O2273" t="s">
        <v>9820</v>
      </c>
      <c r="P2273" t="s">
        <v>9821</v>
      </c>
      <c r="Q2273">
        <v>1</v>
      </c>
      <c r="R2273" t="s">
        <v>5935</v>
      </c>
      <c r="S2273" t="s">
        <v>8867</v>
      </c>
      <c r="AE2273" t="s">
        <v>3394</v>
      </c>
      <c r="AK2273" t="s">
        <v>3394</v>
      </c>
      <c r="AL2273" t="s">
        <v>3394</v>
      </c>
      <c r="AM2273" t="s">
        <v>3394</v>
      </c>
      <c r="AN2273" t="s">
        <v>3394</v>
      </c>
      <c r="AO2273" t="s">
        <v>3394</v>
      </c>
      <c r="AP2273" t="s">
        <v>3394</v>
      </c>
      <c r="AQ2273" t="s">
        <v>3394</v>
      </c>
      <c r="AR2273" t="s">
        <v>3394</v>
      </c>
      <c r="AS2273" t="s">
        <v>3394</v>
      </c>
      <c r="AT2273" t="s">
        <v>3394</v>
      </c>
      <c r="AU2273" t="s">
        <v>3394</v>
      </c>
      <c r="AV2273" t="s">
        <v>3394</v>
      </c>
      <c r="AW2273" t="s">
        <v>3394</v>
      </c>
      <c r="AX2273" t="s">
        <v>3394</v>
      </c>
      <c r="AZ2273" t="s">
        <v>3394</v>
      </c>
    </row>
    <row r="2274" spans="1:52" x14ac:dyDescent="0.3">
      <c r="A2274" s="1" t="s">
        <v>2045</v>
      </c>
      <c r="B2274" t="s">
        <v>2046</v>
      </c>
      <c r="C2274" t="s">
        <v>861</v>
      </c>
      <c r="D2274" t="s">
        <v>8865</v>
      </c>
      <c r="E2274" t="s">
        <v>2047</v>
      </c>
      <c r="F2274" t="s">
        <v>3393</v>
      </c>
      <c r="G2274" t="s">
        <v>3393</v>
      </c>
      <c r="H2274" t="s">
        <v>3393</v>
      </c>
      <c r="I2274" t="s">
        <v>8868</v>
      </c>
      <c r="J2274" t="s">
        <v>8868</v>
      </c>
      <c r="K2274" t="s">
        <v>3394</v>
      </c>
      <c r="L2274" t="s">
        <v>3965</v>
      </c>
      <c r="M2274" t="s">
        <v>9820</v>
      </c>
      <c r="N2274" t="s">
        <v>9820</v>
      </c>
      <c r="O2274" t="s">
        <v>9820</v>
      </c>
      <c r="P2274" t="s">
        <v>9821</v>
      </c>
      <c r="Q2274">
        <v>1</v>
      </c>
      <c r="R2274" t="s">
        <v>6797</v>
      </c>
      <c r="S2274" t="s">
        <v>8869</v>
      </c>
      <c r="AE2274" t="s">
        <v>3394</v>
      </c>
      <c r="AK2274" t="s">
        <v>3394</v>
      </c>
      <c r="AL2274" t="s">
        <v>3394</v>
      </c>
      <c r="AM2274" t="s">
        <v>3394</v>
      </c>
      <c r="AN2274" t="s">
        <v>3394</v>
      </c>
      <c r="AO2274" t="s">
        <v>3394</v>
      </c>
      <c r="AP2274" t="s">
        <v>3394</v>
      </c>
      <c r="AQ2274" t="s">
        <v>3394</v>
      </c>
      <c r="AR2274" t="s">
        <v>3394</v>
      </c>
      <c r="AS2274" t="s">
        <v>3394</v>
      </c>
      <c r="AT2274" t="s">
        <v>3394</v>
      </c>
      <c r="AU2274" t="s">
        <v>3394</v>
      </c>
      <c r="AV2274" t="s">
        <v>3394</v>
      </c>
      <c r="AW2274" t="s">
        <v>3394</v>
      </c>
      <c r="AX2274" t="s">
        <v>3394</v>
      </c>
      <c r="AZ2274" t="s">
        <v>3394</v>
      </c>
    </row>
    <row r="2275" spans="1:52" x14ac:dyDescent="0.3">
      <c r="A2275" s="1" t="s">
        <v>2160</v>
      </c>
      <c r="B2275" t="s">
        <v>2161</v>
      </c>
      <c r="C2275" t="s">
        <v>1053</v>
      </c>
      <c r="D2275" t="s">
        <v>6778</v>
      </c>
      <c r="E2275" t="s">
        <v>2162</v>
      </c>
      <c r="F2275" t="s">
        <v>3393</v>
      </c>
      <c r="G2275" t="s">
        <v>3393</v>
      </c>
      <c r="H2275" t="s">
        <v>3393</v>
      </c>
      <c r="I2275" t="s">
        <v>8870</v>
      </c>
      <c r="J2275" t="s">
        <v>8870</v>
      </c>
      <c r="K2275" t="s">
        <v>3394</v>
      </c>
      <c r="L2275" t="s">
        <v>3965</v>
      </c>
      <c r="M2275" t="s">
        <v>63</v>
      </c>
      <c r="N2275" t="s">
        <v>6778</v>
      </c>
      <c r="O2275" t="s">
        <v>9820</v>
      </c>
      <c r="P2275" t="s">
        <v>9821</v>
      </c>
      <c r="Q2275">
        <v>24</v>
      </c>
      <c r="R2275" t="s">
        <v>5716</v>
      </c>
      <c r="S2275" t="s">
        <v>8871</v>
      </c>
      <c r="T2275" t="s">
        <v>8872</v>
      </c>
      <c r="U2275" t="s">
        <v>8873</v>
      </c>
      <c r="V2275" t="s">
        <v>8874</v>
      </c>
      <c r="W2275" t="s">
        <v>8875</v>
      </c>
      <c r="X2275" t="s">
        <v>8876</v>
      </c>
      <c r="Y2275" t="s">
        <v>8459</v>
      </c>
      <c r="Z2275" t="s">
        <v>6782</v>
      </c>
      <c r="AA2275" t="s">
        <v>8875</v>
      </c>
      <c r="AB2275" t="s">
        <v>8877</v>
      </c>
      <c r="AC2275" t="s">
        <v>4345</v>
      </c>
      <c r="AE2275" t="s">
        <v>3394</v>
      </c>
      <c r="AK2275" t="s">
        <v>3394</v>
      </c>
      <c r="AL2275" t="s">
        <v>3394</v>
      </c>
      <c r="AM2275" t="s">
        <v>3394</v>
      </c>
      <c r="AN2275" t="s">
        <v>3394</v>
      </c>
      <c r="AO2275" t="s">
        <v>3394</v>
      </c>
      <c r="AP2275" t="s">
        <v>3394</v>
      </c>
      <c r="AQ2275" t="s">
        <v>3394</v>
      </c>
      <c r="AR2275" t="s">
        <v>3394</v>
      </c>
      <c r="AS2275" t="s">
        <v>3394</v>
      </c>
      <c r="AT2275" t="s">
        <v>3394</v>
      </c>
      <c r="AU2275" t="s">
        <v>3394</v>
      </c>
      <c r="AV2275" t="s">
        <v>4195</v>
      </c>
      <c r="AW2275" t="s">
        <v>3394</v>
      </c>
      <c r="AX2275" t="s">
        <v>3394</v>
      </c>
      <c r="AZ2275" t="s">
        <v>3394</v>
      </c>
    </row>
    <row r="2276" spans="1:52" x14ac:dyDescent="0.3">
      <c r="A2276" s="1" t="s">
        <v>2163</v>
      </c>
      <c r="B2276" t="s">
        <v>2164</v>
      </c>
      <c r="C2276" t="s">
        <v>1053</v>
      </c>
      <c r="D2276" t="s">
        <v>6778</v>
      </c>
      <c r="E2276" t="s">
        <v>2165</v>
      </c>
      <c r="F2276" t="s">
        <v>3393</v>
      </c>
      <c r="G2276" t="s">
        <v>3393</v>
      </c>
      <c r="H2276" t="s">
        <v>3393</v>
      </c>
      <c r="I2276" t="s">
        <v>8878</v>
      </c>
      <c r="J2276" t="s">
        <v>8870</v>
      </c>
      <c r="K2276" t="s">
        <v>3394</v>
      </c>
      <c r="L2276" t="s">
        <v>3965</v>
      </c>
      <c r="M2276" t="s">
        <v>63</v>
      </c>
      <c r="N2276" t="s">
        <v>6778</v>
      </c>
      <c r="O2276" t="s">
        <v>9820</v>
      </c>
      <c r="P2276" t="s">
        <v>9821</v>
      </c>
      <c r="Q2276">
        <v>24</v>
      </c>
      <c r="R2276" t="s">
        <v>5716</v>
      </c>
      <c r="S2276" t="s">
        <v>8879</v>
      </c>
      <c r="U2276" t="s">
        <v>8873</v>
      </c>
      <c r="V2276" t="s">
        <v>8874</v>
      </c>
      <c r="W2276" t="s">
        <v>6781</v>
      </c>
      <c r="X2276" t="s">
        <v>6035</v>
      </c>
      <c r="Y2276" t="s">
        <v>8459</v>
      </c>
      <c r="Z2276" t="s">
        <v>6782</v>
      </c>
      <c r="AA2276" t="s">
        <v>8880</v>
      </c>
      <c r="AB2276" t="s">
        <v>8881</v>
      </c>
      <c r="AC2276" t="s">
        <v>4345</v>
      </c>
      <c r="AE2276" t="s">
        <v>3394</v>
      </c>
      <c r="AK2276" t="s">
        <v>3394</v>
      </c>
      <c r="AL2276" t="s">
        <v>3394</v>
      </c>
      <c r="AM2276" t="s">
        <v>3394</v>
      </c>
      <c r="AN2276" t="s">
        <v>3394</v>
      </c>
      <c r="AO2276" t="s">
        <v>3394</v>
      </c>
      <c r="AP2276" t="s">
        <v>3394</v>
      </c>
      <c r="AQ2276" t="s">
        <v>3394</v>
      </c>
      <c r="AR2276" t="s">
        <v>3394</v>
      </c>
      <c r="AS2276" t="s">
        <v>3394</v>
      </c>
      <c r="AT2276" t="s">
        <v>3394</v>
      </c>
      <c r="AU2276" t="s">
        <v>3394</v>
      </c>
      <c r="AV2276" t="s">
        <v>3394</v>
      </c>
      <c r="AW2276" t="s">
        <v>3394</v>
      </c>
      <c r="AX2276" t="s">
        <v>3394</v>
      </c>
      <c r="AZ2276" t="s">
        <v>3394</v>
      </c>
    </row>
    <row r="2277" spans="1:52" x14ac:dyDescent="0.3">
      <c r="A2277" s="1" t="s">
        <v>2360</v>
      </c>
      <c r="B2277" t="s">
        <v>2361</v>
      </c>
      <c r="C2277" t="s">
        <v>616</v>
      </c>
      <c r="D2277" t="s">
        <v>4191</v>
      </c>
      <c r="E2277" t="s">
        <v>2362</v>
      </c>
      <c r="F2277" t="s">
        <v>3393</v>
      </c>
      <c r="G2277" t="s">
        <v>3394</v>
      </c>
      <c r="H2277" t="s">
        <v>3393</v>
      </c>
      <c r="I2277" t="s">
        <v>11769</v>
      </c>
      <c r="J2277" t="s">
        <v>9370</v>
      </c>
      <c r="K2277" t="s">
        <v>3394</v>
      </c>
      <c r="L2277" t="s">
        <v>3396</v>
      </c>
      <c r="M2277" t="s">
        <v>66</v>
      </c>
      <c r="N2277" t="s">
        <v>66</v>
      </c>
      <c r="O2277" t="s">
        <v>9836</v>
      </c>
      <c r="P2277" t="s">
        <v>9821</v>
      </c>
      <c r="Q2277">
        <v>1</v>
      </c>
      <c r="R2277" t="s">
        <v>3397</v>
      </c>
      <c r="S2277" t="s">
        <v>11770</v>
      </c>
      <c r="U2277" t="s">
        <v>11771</v>
      </c>
      <c r="V2277" t="s">
        <v>11772</v>
      </c>
      <c r="W2277" t="s">
        <v>6035</v>
      </c>
      <c r="X2277" t="s">
        <v>6035</v>
      </c>
      <c r="Y2277" t="s">
        <v>8582</v>
      </c>
      <c r="Z2277" t="s">
        <v>11773</v>
      </c>
      <c r="AA2277" t="s">
        <v>6035</v>
      </c>
      <c r="AB2277" t="s">
        <v>6035</v>
      </c>
      <c r="AC2277" t="s">
        <v>11774</v>
      </c>
      <c r="AE2277" t="s">
        <v>3394</v>
      </c>
      <c r="AK2277" t="s">
        <v>3394</v>
      </c>
      <c r="AL2277" t="s">
        <v>3394</v>
      </c>
      <c r="AM2277" t="s">
        <v>3394</v>
      </c>
      <c r="AN2277" t="s">
        <v>3394</v>
      </c>
      <c r="AO2277" t="s">
        <v>3394</v>
      </c>
      <c r="AP2277" t="s">
        <v>3394</v>
      </c>
      <c r="AQ2277" t="s">
        <v>3394</v>
      </c>
      <c r="AR2277" t="s">
        <v>3394</v>
      </c>
      <c r="AS2277" t="s">
        <v>3394</v>
      </c>
      <c r="AT2277" t="s">
        <v>3394</v>
      </c>
      <c r="AU2277" t="s">
        <v>3394</v>
      </c>
      <c r="AV2277" t="s">
        <v>3394</v>
      </c>
      <c r="AW2277" t="s">
        <v>3394</v>
      </c>
      <c r="AX2277" t="s">
        <v>3394</v>
      </c>
      <c r="AZ2277" t="s">
        <v>3394</v>
      </c>
    </row>
    <row r="2278" spans="1:52" x14ac:dyDescent="0.3">
      <c r="A2278" s="1" t="s">
        <v>8882</v>
      </c>
      <c r="B2278" t="s">
        <v>10903</v>
      </c>
      <c r="C2278" t="s">
        <v>492</v>
      </c>
      <c r="D2278" t="s">
        <v>69</v>
      </c>
      <c r="F2278" t="s">
        <v>3393</v>
      </c>
      <c r="G2278" t="s">
        <v>3394</v>
      </c>
      <c r="H2278" t="s">
        <v>3393</v>
      </c>
      <c r="I2278" t="s">
        <v>10904</v>
      </c>
      <c r="J2278" t="s">
        <v>10904</v>
      </c>
      <c r="K2278" t="s">
        <v>3394</v>
      </c>
      <c r="L2278" t="s">
        <v>3965</v>
      </c>
      <c r="M2278" t="s">
        <v>9820</v>
      </c>
      <c r="N2278" t="s">
        <v>9820</v>
      </c>
      <c r="O2278" t="s">
        <v>9820</v>
      </c>
      <c r="P2278" t="s">
        <v>9821</v>
      </c>
      <c r="Q2278">
        <v>1</v>
      </c>
      <c r="R2278" t="s">
        <v>8883</v>
      </c>
      <c r="AC2278" t="s">
        <v>4345</v>
      </c>
      <c r="AE2278" t="s">
        <v>3394</v>
      </c>
      <c r="AK2278" t="s">
        <v>3394</v>
      </c>
      <c r="AM2278" t="s">
        <v>3394</v>
      </c>
      <c r="AN2278" t="s">
        <v>3394</v>
      </c>
      <c r="AO2278" t="s">
        <v>3394</v>
      </c>
      <c r="AP2278" t="s">
        <v>3394</v>
      </c>
      <c r="AQ2278" t="s">
        <v>3394</v>
      </c>
      <c r="AR2278" t="s">
        <v>3394</v>
      </c>
      <c r="AS2278" t="s">
        <v>3394</v>
      </c>
      <c r="AT2278" t="s">
        <v>3394</v>
      </c>
      <c r="AU2278" t="s">
        <v>3394</v>
      </c>
      <c r="AV2278" t="s">
        <v>3394</v>
      </c>
      <c r="AW2278" t="s">
        <v>3394</v>
      </c>
      <c r="AX2278" t="s">
        <v>3394</v>
      </c>
      <c r="AZ2278" t="s">
        <v>3394</v>
      </c>
    </row>
    <row r="2279" spans="1:52" x14ac:dyDescent="0.3">
      <c r="A2279" s="1" t="s">
        <v>8884</v>
      </c>
      <c r="B2279" t="s">
        <v>10905</v>
      </c>
      <c r="C2279" t="s">
        <v>492</v>
      </c>
      <c r="D2279" t="s">
        <v>69</v>
      </c>
      <c r="F2279" t="s">
        <v>3393</v>
      </c>
      <c r="G2279" t="s">
        <v>3394</v>
      </c>
      <c r="H2279" t="s">
        <v>3393</v>
      </c>
      <c r="I2279" t="s">
        <v>8885</v>
      </c>
      <c r="J2279" t="s">
        <v>8885</v>
      </c>
      <c r="K2279" t="s">
        <v>3394</v>
      </c>
      <c r="L2279" t="s">
        <v>3965</v>
      </c>
      <c r="M2279" t="s">
        <v>9820</v>
      </c>
      <c r="N2279" t="s">
        <v>9820</v>
      </c>
      <c r="O2279" t="s">
        <v>9820</v>
      </c>
      <c r="P2279" t="s">
        <v>9821</v>
      </c>
      <c r="Q2279">
        <v>1</v>
      </c>
      <c r="R2279" t="s">
        <v>8886</v>
      </c>
      <c r="AC2279" t="s">
        <v>4345</v>
      </c>
      <c r="AE2279" t="s">
        <v>3394</v>
      </c>
      <c r="AK2279" t="s">
        <v>3394</v>
      </c>
      <c r="AM2279" t="s">
        <v>3394</v>
      </c>
      <c r="AN2279" t="s">
        <v>3394</v>
      </c>
      <c r="AO2279" t="s">
        <v>3394</v>
      </c>
      <c r="AP2279" t="s">
        <v>3394</v>
      </c>
      <c r="AQ2279" t="s">
        <v>3394</v>
      </c>
      <c r="AR2279" t="s">
        <v>3394</v>
      </c>
      <c r="AS2279" t="s">
        <v>3394</v>
      </c>
      <c r="AT2279" t="s">
        <v>3394</v>
      </c>
      <c r="AU2279" t="s">
        <v>3394</v>
      </c>
      <c r="AV2279" t="s">
        <v>3394</v>
      </c>
      <c r="AW2279" t="s">
        <v>3394</v>
      </c>
      <c r="AX2279" t="s">
        <v>3394</v>
      </c>
      <c r="AZ2279" t="s">
        <v>3394</v>
      </c>
    </row>
    <row r="2280" spans="1:52" x14ac:dyDescent="0.3">
      <c r="A2280" s="1" t="s">
        <v>8887</v>
      </c>
      <c r="B2280" t="s">
        <v>8888</v>
      </c>
      <c r="C2280" t="s">
        <v>492</v>
      </c>
      <c r="D2280" t="s">
        <v>69</v>
      </c>
      <c r="F2280" t="s">
        <v>3393</v>
      </c>
      <c r="G2280" t="s">
        <v>3394</v>
      </c>
      <c r="H2280" t="s">
        <v>3393</v>
      </c>
      <c r="I2280" t="s">
        <v>8889</v>
      </c>
      <c r="J2280" t="s">
        <v>9192</v>
      </c>
      <c r="K2280" t="s">
        <v>3394</v>
      </c>
      <c r="L2280" t="s">
        <v>3965</v>
      </c>
      <c r="M2280" t="s">
        <v>9820</v>
      </c>
      <c r="N2280" t="s">
        <v>9820</v>
      </c>
      <c r="O2280" t="s">
        <v>9820</v>
      </c>
      <c r="P2280" t="s">
        <v>9821</v>
      </c>
      <c r="Q2280">
        <v>1</v>
      </c>
      <c r="R2280" t="s">
        <v>5645</v>
      </c>
      <c r="AC2280" t="s">
        <v>4345</v>
      </c>
      <c r="AE2280" t="s">
        <v>3394</v>
      </c>
      <c r="AK2280" t="s">
        <v>3394</v>
      </c>
      <c r="AM2280" t="s">
        <v>3394</v>
      </c>
      <c r="AN2280" t="s">
        <v>3394</v>
      </c>
      <c r="AO2280" t="s">
        <v>3394</v>
      </c>
      <c r="AP2280" t="s">
        <v>3394</v>
      </c>
      <c r="AQ2280" t="s">
        <v>3394</v>
      </c>
      <c r="AR2280" t="s">
        <v>3394</v>
      </c>
      <c r="AS2280" t="s">
        <v>3394</v>
      </c>
      <c r="AT2280" t="s">
        <v>3394</v>
      </c>
      <c r="AU2280" t="s">
        <v>3394</v>
      </c>
      <c r="AV2280" t="s">
        <v>3394</v>
      </c>
      <c r="AW2280" t="s">
        <v>3394</v>
      </c>
      <c r="AX2280" t="s">
        <v>3394</v>
      </c>
      <c r="AZ2280" t="s">
        <v>3394</v>
      </c>
    </row>
    <row r="2281" spans="1:52" x14ac:dyDescent="0.3">
      <c r="A2281" s="1" t="s">
        <v>8890</v>
      </c>
      <c r="B2281" t="s">
        <v>8891</v>
      </c>
      <c r="C2281" t="s">
        <v>861</v>
      </c>
      <c r="D2281" t="s">
        <v>8865</v>
      </c>
      <c r="F2281" t="s">
        <v>3393</v>
      </c>
      <c r="G2281" t="s">
        <v>3393</v>
      </c>
      <c r="H2281" t="s">
        <v>3393</v>
      </c>
      <c r="I2281" t="s">
        <v>7943</v>
      </c>
      <c r="J2281" t="s">
        <v>7943</v>
      </c>
      <c r="K2281" t="s">
        <v>3394</v>
      </c>
      <c r="L2281" t="s">
        <v>3965</v>
      </c>
      <c r="M2281" t="s">
        <v>9820</v>
      </c>
      <c r="N2281" t="s">
        <v>9820</v>
      </c>
      <c r="O2281" t="s">
        <v>9820</v>
      </c>
      <c r="P2281" t="s">
        <v>9821</v>
      </c>
      <c r="Q2281">
        <v>1</v>
      </c>
      <c r="R2281" t="s">
        <v>5682</v>
      </c>
      <c r="AE2281" t="s">
        <v>3394</v>
      </c>
      <c r="AK2281" t="s">
        <v>3394</v>
      </c>
      <c r="AL2281" t="s">
        <v>3394</v>
      </c>
      <c r="AM2281" t="s">
        <v>3394</v>
      </c>
      <c r="AN2281" t="s">
        <v>3394</v>
      </c>
      <c r="AO2281" t="s">
        <v>3394</v>
      </c>
      <c r="AP2281" t="s">
        <v>3394</v>
      </c>
      <c r="AQ2281" t="s">
        <v>3394</v>
      </c>
      <c r="AR2281" t="s">
        <v>3394</v>
      </c>
      <c r="AS2281" t="s">
        <v>3394</v>
      </c>
      <c r="AT2281" t="s">
        <v>3394</v>
      </c>
      <c r="AU2281" t="s">
        <v>3394</v>
      </c>
      <c r="AV2281" t="s">
        <v>3394</v>
      </c>
      <c r="AW2281" t="s">
        <v>3394</v>
      </c>
      <c r="AX2281" t="s">
        <v>3394</v>
      </c>
      <c r="AZ2281" t="s">
        <v>3394</v>
      </c>
    </row>
    <row r="2282" spans="1:52" x14ac:dyDescent="0.3">
      <c r="A2282" s="1" t="s">
        <v>2048</v>
      </c>
      <c r="B2282" t="s">
        <v>2049</v>
      </c>
      <c r="C2282" t="s">
        <v>4314</v>
      </c>
      <c r="D2282" t="s">
        <v>65</v>
      </c>
      <c r="E2282" t="s">
        <v>2050</v>
      </c>
      <c r="F2282" t="s">
        <v>3393</v>
      </c>
      <c r="G2282" t="s">
        <v>3393</v>
      </c>
      <c r="H2282" t="s">
        <v>3393</v>
      </c>
      <c r="I2282" t="s">
        <v>9068</v>
      </c>
      <c r="J2282" t="s">
        <v>9068</v>
      </c>
      <c r="K2282" t="s">
        <v>4195</v>
      </c>
      <c r="L2282" t="s">
        <v>3965</v>
      </c>
      <c r="M2282" t="s">
        <v>9820</v>
      </c>
      <c r="N2282" t="s">
        <v>9820</v>
      </c>
      <c r="O2282" t="s">
        <v>9820</v>
      </c>
      <c r="P2282" t="s">
        <v>9821</v>
      </c>
      <c r="Q2282">
        <v>20</v>
      </c>
      <c r="R2282" t="s">
        <v>8892</v>
      </c>
      <c r="AE2282" t="s">
        <v>3394</v>
      </c>
      <c r="AK2282" t="s">
        <v>3394</v>
      </c>
      <c r="AL2282" t="s">
        <v>3394</v>
      </c>
      <c r="AM2282" t="s">
        <v>3394</v>
      </c>
      <c r="AN2282" t="s">
        <v>3394</v>
      </c>
      <c r="AO2282" t="s">
        <v>3394</v>
      </c>
      <c r="AP2282" t="s">
        <v>3394</v>
      </c>
      <c r="AQ2282" t="s">
        <v>3394</v>
      </c>
      <c r="AR2282" t="s">
        <v>3394</v>
      </c>
      <c r="AS2282" t="s">
        <v>3394</v>
      </c>
      <c r="AT2282" t="s">
        <v>3394</v>
      </c>
      <c r="AU2282" t="s">
        <v>3394</v>
      </c>
      <c r="AV2282" t="s">
        <v>3394</v>
      </c>
      <c r="AW2282" t="s">
        <v>3394</v>
      </c>
      <c r="AX2282" t="s">
        <v>3394</v>
      </c>
      <c r="AZ2282" t="s">
        <v>3394</v>
      </c>
    </row>
    <row r="2283" spans="1:52" x14ac:dyDescent="0.3">
      <c r="A2283" s="1" t="s">
        <v>2051</v>
      </c>
      <c r="B2283" t="s">
        <v>2052</v>
      </c>
      <c r="C2283" t="s">
        <v>4314</v>
      </c>
      <c r="D2283" t="s">
        <v>65</v>
      </c>
      <c r="E2283" t="s">
        <v>2053</v>
      </c>
      <c r="F2283" t="s">
        <v>3393</v>
      </c>
      <c r="G2283" t="s">
        <v>3393</v>
      </c>
      <c r="H2283" t="s">
        <v>3393</v>
      </c>
      <c r="I2283" t="s">
        <v>8893</v>
      </c>
      <c r="J2283" t="s">
        <v>8893</v>
      </c>
      <c r="K2283" t="s">
        <v>3394</v>
      </c>
      <c r="L2283" t="s">
        <v>3965</v>
      </c>
      <c r="M2283" t="s">
        <v>9820</v>
      </c>
      <c r="N2283" t="s">
        <v>9820</v>
      </c>
      <c r="O2283" t="s">
        <v>9820</v>
      </c>
      <c r="P2283" t="s">
        <v>9821</v>
      </c>
      <c r="Q2283">
        <v>1</v>
      </c>
      <c r="R2283" t="s">
        <v>8894</v>
      </c>
      <c r="AE2283" t="s">
        <v>3394</v>
      </c>
      <c r="AK2283" t="s">
        <v>3394</v>
      </c>
      <c r="AL2283" t="s">
        <v>3394</v>
      </c>
      <c r="AM2283" t="s">
        <v>3394</v>
      </c>
      <c r="AN2283" t="s">
        <v>3394</v>
      </c>
      <c r="AO2283" t="s">
        <v>3394</v>
      </c>
      <c r="AP2283" t="s">
        <v>3394</v>
      </c>
      <c r="AQ2283" t="s">
        <v>3394</v>
      </c>
      <c r="AR2283" t="s">
        <v>3394</v>
      </c>
      <c r="AS2283" t="s">
        <v>3394</v>
      </c>
      <c r="AT2283" t="s">
        <v>3394</v>
      </c>
      <c r="AU2283" t="s">
        <v>3394</v>
      </c>
      <c r="AV2283" t="s">
        <v>3394</v>
      </c>
      <c r="AW2283" t="s">
        <v>3394</v>
      </c>
      <c r="AX2283" t="s">
        <v>3394</v>
      </c>
      <c r="AZ2283" t="s">
        <v>3394</v>
      </c>
    </row>
    <row r="2284" spans="1:52" x14ac:dyDescent="0.3">
      <c r="A2284" s="1" t="s">
        <v>8895</v>
      </c>
      <c r="B2284" t="s">
        <v>8896</v>
      </c>
      <c r="C2284" t="s">
        <v>4314</v>
      </c>
      <c r="D2284" t="s">
        <v>65</v>
      </c>
      <c r="F2284" t="s">
        <v>3393</v>
      </c>
      <c r="G2284" t="s">
        <v>3393</v>
      </c>
      <c r="H2284" t="s">
        <v>3393</v>
      </c>
      <c r="I2284" t="s">
        <v>8897</v>
      </c>
      <c r="J2284" t="s">
        <v>7345</v>
      </c>
      <c r="K2284" t="s">
        <v>3394</v>
      </c>
      <c r="L2284" t="s">
        <v>3965</v>
      </c>
      <c r="M2284" t="s">
        <v>9820</v>
      </c>
      <c r="N2284" t="s">
        <v>9820</v>
      </c>
      <c r="O2284" t="s">
        <v>9820</v>
      </c>
      <c r="P2284" t="s">
        <v>9821</v>
      </c>
      <c r="Q2284">
        <v>1</v>
      </c>
      <c r="R2284" t="s">
        <v>8898</v>
      </c>
      <c r="AE2284" t="s">
        <v>3394</v>
      </c>
      <c r="AK2284" t="s">
        <v>3394</v>
      </c>
      <c r="AL2284" t="s">
        <v>3394</v>
      </c>
      <c r="AM2284" t="s">
        <v>3394</v>
      </c>
      <c r="AN2284" t="s">
        <v>3394</v>
      </c>
      <c r="AO2284" t="s">
        <v>3394</v>
      </c>
      <c r="AP2284" t="s">
        <v>3394</v>
      </c>
      <c r="AQ2284" t="s">
        <v>3394</v>
      </c>
      <c r="AR2284" t="s">
        <v>3394</v>
      </c>
      <c r="AS2284" t="s">
        <v>3394</v>
      </c>
      <c r="AT2284" t="s">
        <v>3394</v>
      </c>
      <c r="AU2284" t="s">
        <v>3394</v>
      </c>
      <c r="AV2284" t="s">
        <v>3394</v>
      </c>
      <c r="AW2284" t="s">
        <v>3394</v>
      </c>
      <c r="AX2284" t="s">
        <v>3394</v>
      </c>
      <c r="AZ2284" t="s">
        <v>3394</v>
      </c>
    </row>
    <row r="2285" spans="1:52" x14ac:dyDescent="0.3">
      <c r="A2285" s="1" t="s">
        <v>8899</v>
      </c>
      <c r="B2285" t="s">
        <v>8900</v>
      </c>
      <c r="C2285" t="s">
        <v>4314</v>
      </c>
      <c r="D2285" t="s">
        <v>65</v>
      </c>
      <c r="F2285" t="s">
        <v>3393</v>
      </c>
      <c r="G2285" t="s">
        <v>3393</v>
      </c>
      <c r="H2285" t="s">
        <v>3393</v>
      </c>
      <c r="I2285" t="s">
        <v>8901</v>
      </c>
      <c r="J2285" t="s">
        <v>6548</v>
      </c>
      <c r="K2285" t="s">
        <v>3394</v>
      </c>
      <c r="L2285" t="s">
        <v>3965</v>
      </c>
      <c r="M2285" t="s">
        <v>9820</v>
      </c>
      <c r="N2285" t="s">
        <v>9820</v>
      </c>
      <c r="O2285" t="s">
        <v>9820</v>
      </c>
      <c r="P2285" t="s">
        <v>9821</v>
      </c>
      <c r="Q2285">
        <v>1</v>
      </c>
      <c r="R2285" t="s">
        <v>8902</v>
      </c>
      <c r="AE2285" t="s">
        <v>3394</v>
      </c>
      <c r="AK2285" t="s">
        <v>3394</v>
      </c>
      <c r="AL2285" t="s">
        <v>3394</v>
      </c>
      <c r="AM2285" t="s">
        <v>3394</v>
      </c>
      <c r="AN2285" t="s">
        <v>3394</v>
      </c>
      <c r="AO2285" t="s">
        <v>3394</v>
      </c>
      <c r="AP2285" t="s">
        <v>3394</v>
      </c>
      <c r="AQ2285" t="s">
        <v>3394</v>
      </c>
      <c r="AR2285" t="s">
        <v>3394</v>
      </c>
      <c r="AS2285" t="s">
        <v>3394</v>
      </c>
      <c r="AT2285" t="s">
        <v>3394</v>
      </c>
      <c r="AU2285" t="s">
        <v>3394</v>
      </c>
      <c r="AV2285" t="s">
        <v>3394</v>
      </c>
      <c r="AW2285" t="s">
        <v>3394</v>
      </c>
      <c r="AX2285" t="s">
        <v>3394</v>
      </c>
      <c r="AZ2285" t="s">
        <v>3394</v>
      </c>
    </row>
    <row r="2286" spans="1:52" x14ac:dyDescent="0.3">
      <c r="A2286" s="1" t="s">
        <v>8903</v>
      </c>
      <c r="B2286" t="s">
        <v>8904</v>
      </c>
      <c r="C2286" t="s">
        <v>4314</v>
      </c>
      <c r="D2286" t="s">
        <v>65</v>
      </c>
      <c r="F2286" t="s">
        <v>3393</v>
      </c>
      <c r="G2286" t="s">
        <v>3393</v>
      </c>
      <c r="H2286" t="s">
        <v>3393</v>
      </c>
      <c r="I2286" t="s">
        <v>8905</v>
      </c>
      <c r="J2286" t="s">
        <v>5795</v>
      </c>
      <c r="K2286" t="s">
        <v>3394</v>
      </c>
      <c r="L2286" t="s">
        <v>3965</v>
      </c>
      <c r="M2286" t="s">
        <v>9820</v>
      </c>
      <c r="N2286" t="s">
        <v>9820</v>
      </c>
      <c r="O2286" t="s">
        <v>9820</v>
      </c>
      <c r="P2286" t="s">
        <v>9821</v>
      </c>
      <c r="Q2286">
        <v>1</v>
      </c>
      <c r="R2286" t="s">
        <v>8906</v>
      </c>
      <c r="AE2286" t="s">
        <v>3394</v>
      </c>
      <c r="AK2286" t="s">
        <v>3394</v>
      </c>
      <c r="AL2286" t="s">
        <v>3394</v>
      </c>
      <c r="AM2286" t="s">
        <v>3394</v>
      </c>
      <c r="AN2286" t="s">
        <v>3394</v>
      </c>
      <c r="AO2286" t="s">
        <v>3394</v>
      </c>
      <c r="AP2286" t="s">
        <v>3394</v>
      </c>
      <c r="AQ2286" t="s">
        <v>3394</v>
      </c>
      <c r="AR2286" t="s">
        <v>3394</v>
      </c>
      <c r="AS2286" t="s">
        <v>3394</v>
      </c>
      <c r="AT2286" t="s">
        <v>3394</v>
      </c>
      <c r="AU2286" t="s">
        <v>3394</v>
      </c>
      <c r="AV2286" t="s">
        <v>3394</v>
      </c>
      <c r="AW2286" t="s">
        <v>3394</v>
      </c>
      <c r="AX2286" t="s">
        <v>3394</v>
      </c>
      <c r="AZ2286" t="s">
        <v>3394</v>
      </c>
    </row>
    <row r="2287" spans="1:52" x14ac:dyDescent="0.3">
      <c r="A2287" s="1" t="s">
        <v>2057</v>
      </c>
      <c r="B2287" t="s">
        <v>2058</v>
      </c>
      <c r="C2287" t="s">
        <v>4314</v>
      </c>
      <c r="D2287" t="s">
        <v>65</v>
      </c>
      <c r="E2287" t="s">
        <v>2059</v>
      </c>
      <c r="F2287" t="s">
        <v>3393</v>
      </c>
      <c r="G2287" t="s">
        <v>3393</v>
      </c>
      <c r="H2287" t="s">
        <v>3393</v>
      </c>
      <c r="I2287" t="s">
        <v>8907</v>
      </c>
      <c r="J2287" t="s">
        <v>10906</v>
      </c>
      <c r="K2287" t="s">
        <v>4195</v>
      </c>
      <c r="L2287" t="s">
        <v>3965</v>
      </c>
      <c r="M2287" t="s">
        <v>9820</v>
      </c>
      <c r="N2287" t="s">
        <v>9820</v>
      </c>
      <c r="O2287" t="s">
        <v>9820</v>
      </c>
      <c r="P2287" t="s">
        <v>9821</v>
      </c>
      <c r="Q2287">
        <v>10</v>
      </c>
      <c r="R2287" t="s">
        <v>8908</v>
      </c>
      <c r="AE2287" t="s">
        <v>3394</v>
      </c>
      <c r="AK2287" t="s">
        <v>3394</v>
      </c>
      <c r="AL2287" t="s">
        <v>3394</v>
      </c>
      <c r="AM2287" t="s">
        <v>3394</v>
      </c>
      <c r="AN2287" t="s">
        <v>3394</v>
      </c>
      <c r="AO2287" t="s">
        <v>3394</v>
      </c>
      <c r="AP2287" t="s">
        <v>3394</v>
      </c>
      <c r="AQ2287" t="s">
        <v>3394</v>
      </c>
      <c r="AR2287" t="s">
        <v>3394</v>
      </c>
      <c r="AS2287" t="s">
        <v>3394</v>
      </c>
      <c r="AT2287" t="s">
        <v>3394</v>
      </c>
      <c r="AU2287" t="s">
        <v>3394</v>
      </c>
      <c r="AV2287" t="s">
        <v>3394</v>
      </c>
      <c r="AW2287" t="s">
        <v>3394</v>
      </c>
      <c r="AX2287" t="s">
        <v>3394</v>
      </c>
      <c r="AZ2287" t="s">
        <v>3394</v>
      </c>
    </row>
    <row r="2288" spans="1:52" x14ac:dyDescent="0.3">
      <c r="A2288" s="1" t="s">
        <v>2060</v>
      </c>
      <c r="B2288" t="s">
        <v>2061</v>
      </c>
      <c r="C2288" t="s">
        <v>4314</v>
      </c>
      <c r="D2288" t="s">
        <v>65</v>
      </c>
      <c r="E2288" t="s">
        <v>2062</v>
      </c>
      <c r="F2288" t="s">
        <v>3393</v>
      </c>
      <c r="G2288" t="s">
        <v>3393</v>
      </c>
      <c r="H2288" t="s">
        <v>3393</v>
      </c>
      <c r="I2288" t="s">
        <v>8909</v>
      </c>
      <c r="J2288" t="s">
        <v>10907</v>
      </c>
      <c r="K2288" t="s">
        <v>3394</v>
      </c>
      <c r="L2288" t="s">
        <v>3965</v>
      </c>
      <c r="M2288" t="s">
        <v>9820</v>
      </c>
      <c r="N2288" t="s">
        <v>9820</v>
      </c>
      <c r="O2288" t="s">
        <v>9820</v>
      </c>
      <c r="P2288" t="s">
        <v>9821</v>
      </c>
      <c r="Q2288">
        <v>50</v>
      </c>
      <c r="R2288" t="s">
        <v>5716</v>
      </c>
      <c r="AE2288" t="s">
        <v>3394</v>
      </c>
      <c r="AK2288" t="s">
        <v>3394</v>
      </c>
      <c r="AL2288" t="s">
        <v>3394</v>
      </c>
      <c r="AM2288" t="s">
        <v>3394</v>
      </c>
      <c r="AN2288" t="s">
        <v>3394</v>
      </c>
      <c r="AO2288" t="s">
        <v>3394</v>
      </c>
      <c r="AP2288" t="s">
        <v>3394</v>
      </c>
      <c r="AQ2288" t="s">
        <v>3394</v>
      </c>
      <c r="AR2288" t="s">
        <v>3394</v>
      </c>
      <c r="AS2288" t="s">
        <v>3394</v>
      </c>
      <c r="AT2288" t="s">
        <v>3394</v>
      </c>
      <c r="AU2288" t="s">
        <v>3394</v>
      </c>
      <c r="AV2288" t="s">
        <v>3394</v>
      </c>
      <c r="AW2288" t="s">
        <v>3394</v>
      </c>
      <c r="AX2288" t="s">
        <v>3394</v>
      </c>
      <c r="AZ2288" t="s">
        <v>3394</v>
      </c>
    </row>
    <row r="2289" spans="1:52" x14ac:dyDescent="0.3">
      <c r="A2289" s="1" t="s">
        <v>8910</v>
      </c>
      <c r="B2289" t="s">
        <v>8911</v>
      </c>
      <c r="C2289" t="s">
        <v>492</v>
      </c>
      <c r="D2289" t="s">
        <v>69</v>
      </c>
      <c r="F2289" t="s">
        <v>3393</v>
      </c>
      <c r="G2289" t="s">
        <v>3393</v>
      </c>
      <c r="H2289" t="s">
        <v>3393</v>
      </c>
      <c r="I2289" t="s">
        <v>8912</v>
      </c>
      <c r="J2289" t="s">
        <v>8912</v>
      </c>
      <c r="K2289" t="s">
        <v>3394</v>
      </c>
      <c r="L2289" t="s">
        <v>3396</v>
      </c>
      <c r="M2289" t="s">
        <v>9820</v>
      </c>
      <c r="N2289" t="s">
        <v>9820</v>
      </c>
      <c r="O2289" t="s">
        <v>9820</v>
      </c>
      <c r="P2289" t="s">
        <v>9821</v>
      </c>
      <c r="Q2289">
        <v>1</v>
      </c>
      <c r="R2289" t="s">
        <v>5682</v>
      </c>
      <c r="AE2289" t="s">
        <v>3394</v>
      </c>
      <c r="AK2289" t="s">
        <v>3394</v>
      </c>
      <c r="AL2289" t="s">
        <v>3394</v>
      </c>
      <c r="AM2289" t="s">
        <v>3394</v>
      </c>
      <c r="AN2289" t="s">
        <v>3394</v>
      </c>
      <c r="AO2289" t="s">
        <v>3394</v>
      </c>
      <c r="AP2289" t="s">
        <v>3394</v>
      </c>
      <c r="AQ2289" t="s">
        <v>3394</v>
      </c>
      <c r="AR2289" t="s">
        <v>3394</v>
      </c>
      <c r="AS2289" t="s">
        <v>3394</v>
      </c>
      <c r="AT2289" t="s">
        <v>3394</v>
      </c>
      <c r="AU2289" t="s">
        <v>3394</v>
      </c>
      <c r="AV2289" t="s">
        <v>3394</v>
      </c>
      <c r="AW2289" t="s">
        <v>3394</v>
      </c>
      <c r="AX2289" t="s">
        <v>3394</v>
      </c>
      <c r="AZ2289" t="s">
        <v>3394</v>
      </c>
    </row>
    <row r="2290" spans="1:52" x14ac:dyDescent="0.3">
      <c r="A2290" s="1" t="s">
        <v>8913</v>
      </c>
      <c r="B2290" t="s">
        <v>8914</v>
      </c>
      <c r="C2290" t="s">
        <v>894</v>
      </c>
      <c r="D2290" t="s">
        <v>8915</v>
      </c>
      <c r="F2290" t="s">
        <v>3393</v>
      </c>
      <c r="G2290" t="s">
        <v>3393</v>
      </c>
      <c r="H2290" t="s">
        <v>3393</v>
      </c>
      <c r="I2290" t="s">
        <v>8916</v>
      </c>
      <c r="J2290" t="s">
        <v>7780</v>
      </c>
      <c r="K2290" t="s">
        <v>3394</v>
      </c>
      <c r="L2290" t="s">
        <v>3965</v>
      </c>
      <c r="M2290" t="s">
        <v>9820</v>
      </c>
      <c r="N2290" t="s">
        <v>9820</v>
      </c>
      <c r="O2290" t="s">
        <v>9820</v>
      </c>
      <c r="P2290" t="s">
        <v>9821</v>
      </c>
      <c r="Q2290">
        <v>1</v>
      </c>
      <c r="R2290" t="s">
        <v>4448</v>
      </c>
      <c r="AC2290" t="s">
        <v>4345</v>
      </c>
      <c r="AE2290" t="s">
        <v>3394</v>
      </c>
      <c r="AK2290" t="s">
        <v>3394</v>
      </c>
      <c r="AM2290" t="s">
        <v>3394</v>
      </c>
      <c r="AN2290" t="s">
        <v>3394</v>
      </c>
      <c r="AO2290" t="s">
        <v>3394</v>
      </c>
      <c r="AP2290" t="s">
        <v>3394</v>
      </c>
      <c r="AQ2290" t="s">
        <v>3394</v>
      </c>
      <c r="AR2290" t="s">
        <v>3394</v>
      </c>
      <c r="AS2290" t="s">
        <v>3394</v>
      </c>
      <c r="AT2290" t="s">
        <v>3394</v>
      </c>
      <c r="AU2290" t="s">
        <v>3394</v>
      </c>
      <c r="AV2290" t="s">
        <v>3394</v>
      </c>
      <c r="AW2290" t="s">
        <v>3394</v>
      </c>
      <c r="AX2290" t="s">
        <v>3394</v>
      </c>
      <c r="AZ2290" t="s">
        <v>3394</v>
      </c>
    </row>
    <row r="2291" spans="1:52" x14ac:dyDescent="0.3">
      <c r="A2291" s="1" t="s">
        <v>8917</v>
      </c>
      <c r="B2291" t="s">
        <v>8918</v>
      </c>
      <c r="C2291" t="s">
        <v>448</v>
      </c>
      <c r="D2291" t="s">
        <v>73</v>
      </c>
      <c r="F2291" t="s">
        <v>3393</v>
      </c>
      <c r="G2291" t="s">
        <v>3394</v>
      </c>
      <c r="H2291" t="s">
        <v>3393</v>
      </c>
      <c r="I2291" t="s">
        <v>7780</v>
      </c>
      <c r="J2291" t="s">
        <v>7780</v>
      </c>
      <c r="K2291" t="s">
        <v>3394</v>
      </c>
      <c r="L2291" t="s">
        <v>3965</v>
      </c>
      <c r="M2291" t="s">
        <v>9820</v>
      </c>
      <c r="N2291" t="s">
        <v>9820</v>
      </c>
      <c r="O2291" t="s">
        <v>9820</v>
      </c>
      <c r="P2291" t="s">
        <v>9821</v>
      </c>
      <c r="Q2291">
        <v>1</v>
      </c>
      <c r="R2291" t="s">
        <v>4448</v>
      </c>
      <c r="AC2291" t="s">
        <v>4345</v>
      </c>
      <c r="AE2291" t="s">
        <v>3394</v>
      </c>
      <c r="AK2291" t="s">
        <v>3394</v>
      </c>
      <c r="AM2291" t="s">
        <v>3394</v>
      </c>
      <c r="AN2291" t="s">
        <v>3394</v>
      </c>
      <c r="AO2291" t="s">
        <v>3394</v>
      </c>
      <c r="AP2291" t="s">
        <v>3394</v>
      </c>
      <c r="AQ2291" t="s">
        <v>3394</v>
      </c>
      <c r="AR2291" t="s">
        <v>3394</v>
      </c>
      <c r="AS2291" t="s">
        <v>3394</v>
      </c>
      <c r="AT2291" t="s">
        <v>3394</v>
      </c>
      <c r="AU2291" t="s">
        <v>3394</v>
      </c>
      <c r="AV2291" t="s">
        <v>3394</v>
      </c>
      <c r="AW2291" t="s">
        <v>3394</v>
      </c>
      <c r="AX2291" t="s">
        <v>3394</v>
      </c>
      <c r="AZ2291" t="s">
        <v>3394</v>
      </c>
    </row>
    <row r="2292" spans="1:52" x14ac:dyDescent="0.3">
      <c r="A2292" s="1" t="s">
        <v>8919</v>
      </c>
      <c r="B2292" t="s">
        <v>8920</v>
      </c>
      <c r="C2292" t="s">
        <v>894</v>
      </c>
      <c r="D2292" t="s">
        <v>8915</v>
      </c>
      <c r="F2292" t="s">
        <v>3393</v>
      </c>
      <c r="G2292" t="s">
        <v>3393</v>
      </c>
      <c r="H2292" t="s">
        <v>3393</v>
      </c>
      <c r="I2292" t="s">
        <v>8916</v>
      </c>
      <c r="J2292" t="s">
        <v>8916</v>
      </c>
      <c r="K2292" t="s">
        <v>3394</v>
      </c>
      <c r="L2292" t="s">
        <v>3965</v>
      </c>
      <c r="M2292" t="s">
        <v>9820</v>
      </c>
      <c r="N2292" t="s">
        <v>9820</v>
      </c>
      <c r="O2292" t="s">
        <v>9820</v>
      </c>
      <c r="P2292" t="s">
        <v>9821</v>
      </c>
      <c r="Q2292">
        <v>1</v>
      </c>
      <c r="R2292" t="s">
        <v>4448</v>
      </c>
      <c r="AC2292" t="s">
        <v>4345</v>
      </c>
      <c r="AE2292" t="s">
        <v>3394</v>
      </c>
      <c r="AK2292" t="s">
        <v>3394</v>
      </c>
      <c r="AM2292" t="s">
        <v>3394</v>
      </c>
      <c r="AN2292" t="s">
        <v>3394</v>
      </c>
      <c r="AO2292" t="s">
        <v>3394</v>
      </c>
      <c r="AP2292" t="s">
        <v>3394</v>
      </c>
      <c r="AQ2292" t="s">
        <v>3394</v>
      </c>
      <c r="AR2292" t="s">
        <v>3394</v>
      </c>
      <c r="AS2292" t="s">
        <v>3394</v>
      </c>
      <c r="AT2292" t="s">
        <v>3394</v>
      </c>
      <c r="AU2292" t="s">
        <v>3394</v>
      </c>
      <c r="AV2292" t="s">
        <v>3394</v>
      </c>
      <c r="AW2292" t="s">
        <v>3394</v>
      </c>
      <c r="AX2292" t="s">
        <v>3394</v>
      </c>
      <c r="AZ2292" t="s">
        <v>3394</v>
      </c>
    </row>
    <row r="2293" spans="1:52" x14ac:dyDescent="0.3">
      <c r="A2293" s="1" t="s">
        <v>313</v>
      </c>
      <c r="B2293" t="s">
        <v>314</v>
      </c>
      <c r="C2293" t="s">
        <v>1517</v>
      </c>
      <c r="D2293" t="s">
        <v>5908</v>
      </c>
      <c r="E2293" t="s">
        <v>315</v>
      </c>
      <c r="F2293" t="s">
        <v>3393</v>
      </c>
      <c r="G2293" t="s">
        <v>3394</v>
      </c>
      <c r="H2293" t="s">
        <v>3393</v>
      </c>
      <c r="I2293" t="s">
        <v>10908</v>
      </c>
      <c r="J2293" t="s">
        <v>10909</v>
      </c>
      <c r="K2293" t="s">
        <v>4195</v>
      </c>
      <c r="L2293" t="s">
        <v>3965</v>
      </c>
      <c r="M2293" t="s">
        <v>9957</v>
      </c>
      <c r="N2293" t="s">
        <v>9957</v>
      </c>
      <c r="O2293" t="s">
        <v>9836</v>
      </c>
      <c r="P2293" t="s">
        <v>9862</v>
      </c>
      <c r="Q2293">
        <v>1000</v>
      </c>
      <c r="R2293" t="s">
        <v>3397</v>
      </c>
      <c r="AC2293" t="s">
        <v>4345</v>
      </c>
      <c r="AE2293" t="s">
        <v>3394</v>
      </c>
      <c r="AK2293" t="s">
        <v>3394</v>
      </c>
      <c r="AM2293" t="s">
        <v>3394</v>
      </c>
      <c r="AN2293" t="s">
        <v>3394</v>
      </c>
      <c r="AO2293" t="s">
        <v>3394</v>
      </c>
      <c r="AP2293" t="s">
        <v>3394</v>
      </c>
      <c r="AQ2293" t="s">
        <v>3394</v>
      </c>
      <c r="AR2293" t="s">
        <v>3394</v>
      </c>
      <c r="AS2293" t="s">
        <v>3394</v>
      </c>
      <c r="AT2293" t="s">
        <v>3394</v>
      </c>
      <c r="AU2293" t="s">
        <v>3394</v>
      </c>
      <c r="AV2293" t="s">
        <v>3394</v>
      </c>
      <c r="AW2293" t="s">
        <v>3394</v>
      </c>
      <c r="AX2293" t="s">
        <v>3394</v>
      </c>
      <c r="AZ2293" t="s">
        <v>3393</v>
      </c>
    </row>
    <row r="2294" spans="1:52" x14ac:dyDescent="0.3">
      <c r="A2294" s="1" t="s">
        <v>1523</v>
      </c>
      <c r="B2294" t="s">
        <v>1524</v>
      </c>
      <c r="C2294" t="s">
        <v>492</v>
      </c>
      <c r="D2294" t="s">
        <v>69</v>
      </c>
      <c r="E2294" t="s">
        <v>1525</v>
      </c>
      <c r="F2294" t="s">
        <v>3393</v>
      </c>
      <c r="G2294" t="s">
        <v>3393</v>
      </c>
      <c r="H2294" t="s">
        <v>3393</v>
      </c>
      <c r="I2294" t="s">
        <v>10910</v>
      </c>
      <c r="J2294" t="s">
        <v>10911</v>
      </c>
      <c r="K2294" t="s">
        <v>3394</v>
      </c>
      <c r="L2294" t="s">
        <v>3965</v>
      </c>
      <c r="M2294" t="s">
        <v>69</v>
      </c>
      <c r="N2294" t="s">
        <v>69</v>
      </c>
      <c r="O2294" t="s">
        <v>9836</v>
      </c>
      <c r="P2294" t="s">
        <v>9862</v>
      </c>
      <c r="Q2294">
        <v>250</v>
      </c>
      <c r="R2294" t="s">
        <v>3397</v>
      </c>
      <c r="AE2294" t="s">
        <v>3394</v>
      </c>
      <c r="AK2294" t="s">
        <v>3394</v>
      </c>
      <c r="AL2294" t="s">
        <v>3394</v>
      </c>
      <c r="AM2294" t="s">
        <v>3394</v>
      </c>
      <c r="AN2294" t="s">
        <v>3394</v>
      </c>
      <c r="AO2294" t="s">
        <v>3394</v>
      </c>
      <c r="AP2294" t="s">
        <v>3394</v>
      </c>
      <c r="AQ2294" t="s">
        <v>3394</v>
      </c>
      <c r="AR2294" t="s">
        <v>3394</v>
      </c>
      <c r="AS2294" t="s">
        <v>3394</v>
      </c>
      <c r="AT2294" t="s">
        <v>3394</v>
      </c>
      <c r="AU2294" t="s">
        <v>3394</v>
      </c>
      <c r="AV2294" t="s">
        <v>3394</v>
      </c>
      <c r="AW2294" t="s">
        <v>3394</v>
      </c>
      <c r="AX2294" t="s">
        <v>3394</v>
      </c>
      <c r="AZ2294" t="s">
        <v>3393</v>
      </c>
    </row>
    <row r="2295" spans="1:52" x14ac:dyDescent="0.3">
      <c r="A2295" s="1" t="s">
        <v>1526</v>
      </c>
      <c r="B2295" t="s">
        <v>1527</v>
      </c>
      <c r="C2295" t="s">
        <v>492</v>
      </c>
      <c r="D2295" t="s">
        <v>69</v>
      </c>
      <c r="E2295" t="s">
        <v>1528</v>
      </c>
      <c r="F2295" t="s">
        <v>3393</v>
      </c>
      <c r="G2295" t="s">
        <v>3393</v>
      </c>
      <c r="H2295" t="s">
        <v>3393</v>
      </c>
      <c r="I2295" t="s">
        <v>9074</v>
      </c>
      <c r="J2295" t="s">
        <v>10912</v>
      </c>
      <c r="K2295" t="s">
        <v>3394</v>
      </c>
      <c r="L2295" t="s">
        <v>3965</v>
      </c>
      <c r="M2295" t="s">
        <v>69</v>
      </c>
      <c r="N2295" t="s">
        <v>69</v>
      </c>
      <c r="O2295" t="s">
        <v>9836</v>
      </c>
      <c r="P2295" t="s">
        <v>9837</v>
      </c>
      <c r="Q2295">
        <v>250</v>
      </c>
      <c r="R2295" t="s">
        <v>3397</v>
      </c>
      <c r="AE2295" t="s">
        <v>3394</v>
      </c>
      <c r="AK2295" t="s">
        <v>3394</v>
      </c>
      <c r="AL2295" t="s">
        <v>3394</v>
      </c>
      <c r="AM2295" t="s">
        <v>3394</v>
      </c>
      <c r="AN2295" t="s">
        <v>3394</v>
      </c>
      <c r="AO2295" t="s">
        <v>3394</v>
      </c>
      <c r="AP2295" t="s">
        <v>3394</v>
      </c>
      <c r="AQ2295" t="s">
        <v>3394</v>
      </c>
      <c r="AR2295" t="s">
        <v>3394</v>
      </c>
      <c r="AS2295" t="s">
        <v>3394</v>
      </c>
      <c r="AT2295" t="s">
        <v>3394</v>
      </c>
      <c r="AU2295" t="s">
        <v>3394</v>
      </c>
      <c r="AV2295" t="s">
        <v>3394</v>
      </c>
      <c r="AW2295" t="s">
        <v>3394</v>
      </c>
      <c r="AX2295" t="s">
        <v>3394</v>
      </c>
      <c r="AZ2295" t="s">
        <v>3393</v>
      </c>
    </row>
    <row r="2296" spans="1:52" x14ac:dyDescent="0.3">
      <c r="A2296" s="1" t="s">
        <v>1950</v>
      </c>
      <c r="B2296" t="s">
        <v>1951</v>
      </c>
      <c r="C2296" t="s">
        <v>492</v>
      </c>
      <c r="D2296" t="s">
        <v>69</v>
      </c>
      <c r="E2296" t="s">
        <v>1952</v>
      </c>
      <c r="F2296" t="s">
        <v>3393</v>
      </c>
      <c r="G2296" t="s">
        <v>3394</v>
      </c>
      <c r="H2296" t="s">
        <v>3393</v>
      </c>
      <c r="I2296" t="s">
        <v>9746</v>
      </c>
      <c r="J2296" t="s">
        <v>8921</v>
      </c>
      <c r="K2296" t="s">
        <v>3394</v>
      </c>
      <c r="L2296" t="s">
        <v>3965</v>
      </c>
      <c r="M2296" t="s">
        <v>69</v>
      </c>
      <c r="N2296" t="s">
        <v>69</v>
      </c>
      <c r="O2296" t="s">
        <v>9836</v>
      </c>
      <c r="P2296" t="s">
        <v>9862</v>
      </c>
      <c r="Q2296">
        <v>250</v>
      </c>
      <c r="R2296" t="s">
        <v>3397</v>
      </c>
      <c r="AC2296" t="s">
        <v>4345</v>
      </c>
      <c r="AE2296" t="s">
        <v>3394</v>
      </c>
      <c r="AK2296" t="s">
        <v>3394</v>
      </c>
      <c r="AM2296" t="s">
        <v>3394</v>
      </c>
      <c r="AN2296" t="s">
        <v>3394</v>
      </c>
      <c r="AO2296" t="s">
        <v>3394</v>
      </c>
      <c r="AP2296" t="s">
        <v>3394</v>
      </c>
      <c r="AQ2296" t="s">
        <v>3394</v>
      </c>
      <c r="AR2296" t="s">
        <v>3394</v>
      </c>
      <c r="AS2296" t="s">
        <v>3394</v>
      </c>
      <c r="AT2296" t="s">
        <v>3394</v>
      </c>
      <c r="AU2296" t="s">
        <v>3394</v>
      </c>
      <c r="AV2296" t="s">
        <v>3394</v>
      </c>
      <c r="AW2296" t="s">
        <v>3394</v>
      </c>
      <c r="AX2296" t="s">
        <v>3394</v>
      </c>
      <c r="AZ2296" t="s">
        <v>3393</v>
      </c>
    </row>
    <row r="2297" spans="1:52" x14ac:dyDescent="0.3">
      <c r="A2297" s="1" t="s">
        <v>2002</v>
      </c>
      <c r="B2297" t="s">
        <v>2003</v>
      </c>
      <c r="C2297" t="s">
        <v>646</v>
      </c>
      <c r="D2297" t="s">
        <v>3392</v>
      </c>
      <c r="E2297" t="s">
        <v>2004</v>
      </c>
      <c r="F2297" t="s">
        <v>3393</v>
      </c>
      <c r="G2297" t="s">
        <v>3394</v>
      </c>
      <c r="H2297" t="s">
        <v>3393</v>
      </c>
      <c r="I2297" t="s">
        <v>8922</v>
      </c>
      <c r="J2297" t="s">
        <v>8922</v>
      </c>
      <c r="K2297" t="s">
        <v>3394</v>
      </c>
      <c r="L2297" t="s">
        <v>3965</v>
      </c>
      <c r="M2297" t="s">
        <v>3392</v>
      </c>
      <c r="N2297" t="s">
        <v>3392</v>
      </c>
      <c r="O2297" t="s">
        <v>9836</v>
      </c>
      <c r="P2297" t="s">
        <v>9837</v>
      </c>
      <c r="Q2297">
        <v>200</v>
      </c>
      <c r="R2297" t="s">
        <v>3397</v>
      </c>
      <c r="AE2297" t="s">
        <v>3394</v>
      </c>
      <c r="AK2297" t="s">
        <v>3394</v>
      </c>
      <c r="AL2297" t="s">
        <v>3394</v>
      </c>
      <c r="AM2297" t="s">
        <v>3394</v>
      </c>
      <c r="AN2297" t="s">
        <v>3394</v>
      </c>
      <c r="AO2297" t="s">
        <v>3394</v>
      </c>
      <c r="AP2297" t="s">
        <v>3394</v>
      </c>
      <c r="AQ2297" t="s">
        <v>3394</v>
      </c>
      <c r="AR2297" t="s">
        <v>3394</v>
      </c>
      <c r="AS2297" t="s">
        <v>3394</v>
      </c>
      <c r="AT2297" t="s">
        <v>3394</v>
      </c>
      <c r="AU2297" t="s">
        <v>3394</v>
      </c>
      <c r="AV2297" t="s">
        <v>3394</v>
      </c>
      <c r="AW2297" t="s">
        <v>3394</v>
      </c>
      <c r="AX2297" t="s">
        <v>3394</v>
      </c>
      <c r="AZ2297" t="s">
        <v>3393</v>
      </c>
    </row>
    <row r="2298" spans="1:52" x14ac:dyDescent="0.3">
      <c r="A2298" s="1" t="s">
        <v>2005</v>
      </c>
      <c r="B2298" t="s">
        <v>2006</v>
      </c>
      <c r="C2298" t="s">
        <v>646</v>
      </c>
      <c r="D2298" t="s">
        <v>3392</v>
      </c>
      <c r="E2298" t="s">
        <v>2007</v>
      </c>
      <c r="F2298" t="s">
        <v>3393</v>
      </c>
      <c r="G2298" t="s">
        <v>3394</v>
      </c>
      <c r="H2298" t="s">
        <v>3393</v>
      </c>
      <c r="I2298" t="s">
        <v>10913</v>
      </c>
      <c r="J2298" t="s">
        <v>9291</v>
      </c>
      <c r="K2298" t="s">
        <v>3394</v>
      </c>
      <c r="L2298" t="s">
        <v>3965</v>
      </c>
      <c r="M2298" t="s">
        <v>3392</v>
      </c>
      <c r="N2298" t="s">
        <v>3392</v>
      </c>
      <c r="O2298" t="s">
        <v>9836</v>
      </c>
      <c r="P2298" t="s">
        <v>9837</v>
      </c>
      <c r="Q2298">
        <v>50</v>
      </c>
      <c r="R2298" t="s">
        <v>3397</v>
      </c>
      <c r="AE2298" t="s">
        <v>3394</v>
      </c>
      <c r="AK2298" t="s">
        <v>3394</v>
      </c>
      <c r="AL2298" t="s">
        <v>3394</v>
      </c>
      <c r="AM2298" t="s">
        <v>3394</v>
      </c>
      <c r="AN2298" t="s">
        <v>3394</v>
      </c>
      <c r="AO2298" t="s">
        <v>3394</v>
      </c>
      <c r="AP2298" t="s">
        <v>3394</v>
      </c>
      <c r="AQ2298" t="s">
        <v>3394</v>
      </c>
      <c r="AR2298" t="s">
        <v>3394</v>
      </c>
      <c r="AS2298" t="s">
        <v>3394</v>
      </c>
      <c r="AT2298" t="s">
        <v>3394</v>
      </c>
      <c r="AU2298" t="s">
        <v>3394</v>
      </c>
      <c r="AV2298" t="s">
        <v>3394</v>
      </c>
      <c r="AW2298" t="s">
        <v>3394</v>
      </c>
      <c r="AX2298" t="s">
        <v>3394</v>
      </c>
      <c r="AZ2298" t="s">
        <v>3393</v>
      </c>
    </row>
    <row r="2299" spans="1:52" x14ac:dyDescent="0.3">
      <c r="A2299" s="1" t="s">
        <v>2008</v>
      </c>
      <c r="B2299" t="s">
        <v>2009</v>
      </c>
      <c r="C2299" t="s">
        <v>646</v>
      </c>
      <c r="D2299" t="s">
        <v>3392</v>
      </c>
      <c r="E2299" t="s">
        <v>2010</v>
      </c>
      <c r="F2299" t="s">
        <v>3393</v>
      </c>
      <c r="G2299" t="s">
        <v>3394</v>
      </c>
      <c r="H2299" t="s">
        <v>3393</v>
      </c>
      <c r="I2299" t="s">
        <v>10914</v>
      </c>
      <c r="J2299" t="s">
        <v>9292</v>
      </c>
      <c r="K2299" t="s">
        <v>3394</v>
      </c>
      <c r="L2299" t="s">
        <v>3965</v>
      </c>
      <c r="M2299" t="s">
        <v>3392</v>
      </c>
      <c r="N2299" t="s">
        <v>3392</v>
      </c>
      <c r="O2299" t="s">
        <v>9836</v>
      </c>
      <c r="P2299" t="s">
        <v>9837</v>
      </c>
      <c r="Q2299">
        <v>100</v>
      </c>
      <c r="R2299" t="s">
        <v>3397</v>
      </c>
      <c r="AE2299" t="s">
        <v>3394</v>
      </c>
      <c r="AK2299" t="s">
        <v>3394</v>
      </c>
      <c r="AL2299" t="s">
        <v>3394</v>
      </c>
      <c r="AM2299" t="s">
        <v>3394</v>
      </c>
      <c r="AN2299" t="s">
        <v>3394</v>
      </c>
      <c r="AO2299" t="s">
        <v>3394</v>
      </c>
      <c r="AP2299" t="s">
        <v>3394</v>
      </c>
      <c r="AQ2299" t="s">
        <v>3394</v>
      </c>
      <c r="AR2299" t="s">
        <v>3394</v>
      </c>
      <c r="AS2299" t="s">
        <v>3394</v>
      </c>
      <c r="AT2299" t="s">
        <v>3394</v>
      </c>
      <c r="AU2299" t="s">
        <v>3394</v>
      </c>
      <c r="AV2299" t="s">
        <v>3394</v>
      </c>
      <c r="AW2299" t="s">
        <v>3394</v>
      </c>
      <c r="AX2299" t="s">
        <v>3394</v>
      </c>
      <c r="AZ2299" t="s">
        <v>3393</v>
      </c>
    </row>
    <row r="2300" spans="1:52" x14ac:dyDescent="0.3">
      <c r="A2300" s="1" t="s">
        <v>2113</v>
      </c>
      <c r="B2300" t="s">
        <v>2114</v>
      </c>
      <c r="C2300" t="s">
        <v>492</v>
      </c>
      <c r="D2300" t="s">
        <v>69</v>
      </c>
      <c r="E2300" t="s">
        <v>2115</v>
      </c>
      <c r="F2300" t="s">
        <v>3393</v>
      </c>
      <c r="G2300" t="s">
        <v>3394</v>
      </c>
      <c r="H2300" t="s">
        <v>3393</v>
      </c>
      <c r="I2300" t="s">
        <v>10197</v>
      </c>
      <c r="J2300" t="s">
        <v>10197</v>
      </c>
      <c r="K2300" t="s">
        <v>3394</v>
      </c>
      <c r="L2300" t="s">
        <v>3965</v>
      </c>
      <c r="M2300" t="s">
        <v>69</v>
      </c>
      <c r="N2300" t="s">
        <v>69</v>
      </c>
      <c r="O2300" t="s">
        <v>9836</v>
      </c>
      <c r="P2300" t="s">
        <v>9821</v>
      </c>
      <c r="Q2300">
        <v>250</v>
      </c>
      <c r="R2300" t="s">
        <v>3397</v>
      </c>
      <c r="AE2300" t="s">
        <v>3394</v>
      </c>
      <c r="AK2300" t="s">
        <v>3394</v>
      </c>
      <c r="AL2300" t="s">
        <v>3394</v>
      </c>
      <c r="AM2300" t="s">
        <v>3394</v>
      </c>
      <c r="AN2300" t="s">
        <v>3394</v>
      </c>
      <c r="AO2300" t="s">
        <v>3394</v>
      </c>
      <c r="AP2300" t="s">
        <v>3394</v>
      </c>
      <c r="AQ2300" t="s">
        <v>3394</v>
      </c>
      <c r="AR2300" t="s">
        <v>3394</v>
      </c>
      <c r="AS2300" t="s">
        <v>3394</v>
      </c>
      <c r="AT2300" t="s">
        <v>3394</v>
      </c>
      <c r="AU2300" t="s">
        <v>3394</v>
      </c>
      <c r="AV2300" t="s">
        <v>3394</v>
      </c>
      <c r="AW2300" t="s">
        <v>3394</v>
      </c>
      <c r="AX2300" t="s">
        <v>3394</v>
      </c>
      <c r="AZ2300" t="s">
        <v>3393</v>
      </c>
    </row>
    <row r="2301" spans="1:52" x14ac:dyDescent="0.3">
      <c r="A2301" s="1" t="s">
        <v>9349</v>
      </c>
      <c r="B2301" t="s">
        <v>9350</v>
      </c>
      <c r="C2301" t="s">
        <v>492</v>
      </c>
      <c r="D2301" t="s">
        <v>69</v>
      </c>
      <c r="F2301" t="s">
        <v>3393</v>
      </c>
      <c r="G2301" t="s">
        <v>3394</v>
      </c>
      <c r="H2301" t="s">
        <v>3393</v>
      </c>
      <c r="I2301" t="s">
        <v>11775</v>
      </c>
      <c r="J2301" t="s">
        <v>11051</v>
      </c>
      <c r="K2301" t="s">
        <v>3394</v>
      </c>
      <c r="L2301" t="s">
        <v>3396</v>
      </c>
      <c r="M2301" t="s">
        <v>69</v>
      </c>
      <c r="N2301" t="s">
        <v>69</v>
      </c>
      <c r="O2301" t="s">
        <v>9836</v>
      </c>
      <c r="P2301" t="s">
        <v>9862</v>
      </c>
      <c r="Q2301">
        <v>500</v>
      </c>
      <c r="R2301" t="s">
        <v>3397</v>
      </c>
      <c r="AE2301" t="s">
        <v>3394</v>
      </c>
      <c r="AK2301" t="s">
        <v>3394</v>
      </c>
      <c r="AL2301" t="s">
        <v>3394</v>
      </c>
      <c r="AM2301" t="s">
        <v>3394</v>
      </c>
      <c r="AN2301" t="s">
        <v>3394</v>
      </c>
      <c r="AO2301" t="s">
        <v>3394</v>
      </c>
      <c r="AP2301" t="s">
        <v>3394</v>
      </c>
      <c r="AQ2301" t="s">
        <v>3394</v>
      </c>
      <c r="AR2301" t="s">
        <v>3394</v>
      </c>
      <c r="AS2301" t="s">
        <v>3394</v>
      </c>
      <c r="AT2301" t="s">
        <v>3394</v>
      </c>
      <c r="AU2301" t="s">
        <v>3394</v>
      </c>
      <c r="AV2301" t="s">
        <v>3394</v>
      </c>
      <c r="AW2301" t="s">
        <v>3394</v>
      </c>
      <c r="AX2301" t="s">
        <v>3394</v>
      </c>
      <c r="AZ2301" t="s">
        <v>3394</v>
      </c>
    </row>
    <row r="2302" spans="1:52" x14ac:dyDescent="0.3">
      <c r="A2302" s="1" t="s">
        <v>9351</v>
      </c>
      <c r="B2302" t="s">
        <v>9352</v>
      </c>
      <c r="C2302" t="s">
        <v>492</v>
      </c>
      <c r="D2302" t="s">
        <v>69</v>
      </c>
      <c r="F2302" t="s">
        <v>3393</v>
      </c>
      <c r="G2302" t="s">
        <v>3394</v>
      </c>
      <c r="H2302" t="s">
        <v>3393</v>
      </c>
      <c r="I2302" t="s">
        <v>11052</v>
      </c>
      <c r="J2302" t="s">
        <v>11053</v>
      </c>
      <c r="K2302" t="s">
        <v>3394</v>
      </c>
      <c r="L2302" t="s">
        <v>3396</v>
      </c>
      <c r="M2302" t="s">
        <v>69</v>
      </c>
      <c r="N2302" t="s">
        <v>69</v>
      </c>
      <c r="O2302" t="s">
        <v>9836</v>
      </c>
      <c r="P2302" t="s">
        <v>9862</v>
      </c>
      <c r="Q2302">
        <v>500</v>
      </c>
      <c r="R2302" t="s">
        <v>3397</v>
      </c>
      <c r="AE2302" t="s">
        <v>3394</v>
      </c>
      <c r="AK2302" t="s">
        <v>3394</v>
      </c>
      <c r="AL2302" t="s">
        <v>3394</v>
      </c>
      <c r="AM2302" t="s">
        <v>3394</v>
      </c>
      <c r="AN2302" t="s">
        <v>3394</v>
      </c>
      <c r="AO2302" t="s">
        <v>3394</v>
      </c>
      <c r="AP2302" t="s">
        <v>3394</v>
      </c>
      <c r="AQ2302" t="s">
        <v>3394</v>
      </c>
      <c r="AR2302" t="s">
        <v>3394</v>
      </c>
      <c r="AS2302" t="s">
        <v>3394</v>
      </c>
      <c r="AT2302" t="s">
        <v>3394</v>
      </c>
      <c r="AU2302" t="s">
        <v>3394</v>
      </c>
      <c r="AV2302" t="s">
        <v>3394</v>
      </c>
      <c r="AW2302" t="s">
        <v>3394</v>
      </c>
      <c r="AX2302" t="s">
        <v>3394</v>
      </c>
      <c r="AZ2302" t="s">
        <v>3394</v>
      </c>
    </row>
    <row r="2303" spans="1:52" x14ac:dyDescent="0.3">
      <c r="A2303" s="1" t="s">
        <v>8923</v>
      </c>
      <c r="B2303" t="s">
        <v>10198</v>
      </c>
      <c r="C2303" t="s">
        <v>1517</v>
      </c>
      <c r="D2303" t="s">
        <v>5908</v>
      </c>
      <c r="F2303" t="s">
        <v>3393</v>
      </c>
      <c r="G2303" t="s">
        <v>3394</v>
      </c>
      <c r="H2303" t="s">
        <v>3393</v>
      </c>
      <c r="I2303" t="s">
        <v>10199</v>
      </c>
      <c r="J2303" t="s">
        <v>10199</v>
      </c>
      <c r="K2303" t="s">
        <v>3394</v>
      </c>
      <c r="L2303" t="s">
        <v>3396</v>
      </c>
      <c r="M2303" t="s">
        <v>9820</v>
      </c>
      <c r="N2303" t="s">
        <v>9820</v>
      </c>
      <c r="O2303" t="s">
        <v>9820</v>
      </c>
      <c r="P2303" t="s">
        <v>9821</v>
      </c>
      <c r="Q2303">
        <v>200</v>
      </c>
      <c r="R2303" t="s">
        <v>3397</v>
      </c>
      <c r="AE2303" t="s">
        <v>3394</v>
      </c>
      <c r="AK2303" t="s">
        <v>3394</v>
      </c>
      <c r="AL2303" t="s">
        <v>3394</v>
      </c>
      <c r="AM2303" t="s">
        <v>3394</v>
      </c>
      <c r="AN2303" t="s">
        <v>3394</v>
      </c>
      <c r="AO2303" t="s">
        <v>3394</v>
      </c>
      <c r="AP2303" t="s">
        <v>3394</v>
      </c>
      <c r="AQ2303" t="s">
        <v>3394</v>
      </c>
      <c r="AR2303" t="s">
        <v>3394</v>
      </c>
      <c r="AS2303" t="s">
        <v>3394</v>
      </c>
      <c r="AT2303" t="s">
        <v>3394</v>
      </c>
      <c r="AU2303" t="s">
        <v>3394</v>
      </c>
      <c r="AV2303" t="s">
        <v>3394</v>
      </c>
      <c r="AW2303" t="s">
        <v>3394</v>
      </c>
      <c r="AX2303" t="s">
        <v>3394</v>
      </c>
      <c r="AZ2303" t="s">
        <v>3394</v>
      </c>
    </row>
    <row r="2304" spans="1:52" x14ac:dyDescent="0.3">
      <c r="A2304" s="1" t="s">
        <v>9385</v>
      </c>
      <c r="B2304" t="s">
        <v>9386</v>
      </c>
      <c r="C2304" t="s">
        <v>1517</v>
      </c>
      <c r="D2304" t="s">
        <v>5908</v>
      </c>
      <c r="F2304" t="s">
        <v>3393</v>
      </c>
      <c r="G2304" t="s">
        <v>3394</v>
      </c>
      <c r="H2304" t="s">
        <v>3393</v>
      </c>
      <c r="I2304" t="s">
        <v>9384</v>
      </c>
      <c r="J2304" t="s">
        <v>10237</v>
      </c>
      <c r="K2304" t="s">
        <v>3394</v>
      </c>
      <c r="L2304" t="s">
        <v>3396</v>
      </c>
      <c r="M2304" t="s">
        <v>9957</v>
      </c>
      <c r="N2304" t="s">
        <v>9957</v>
      </c>
      <c r="O2304" t="s">
        <v>9836</v>
      </c>
      <c r="P2304" t="s">
        <v>9837</v>
      </c>
      <c r="Q2304">
        <v>500</v>
      </c>
      <c r="R2304" t="s">
        <v>3397</v>
      </c>
      <c r="AE2304" t="s">
        <v>3394</v>
      </c>
      <c r="AK2304" t="s">
        <v>3394</v>
      </c>
      <c r="AL2304" t="s">
        <v>3394</v>
      </c>
      <c r="AM2304" t="s">
        <v>3394</v>
      </c>
      <c r="AN2304" t="s">
        <v>3394</v>
      </c>
      <c r="AO2304" t="s">
        <v>3394</v>
      </c>
      <c r="AP2304" t="s">
        <v>3394</v>
      </c>
      <c r="AQ2304" t="s">
        <v>3394</v>
      </c>
      <c r="AR2304" t="s">
        <v>3394</v>
      </c>
      <c r="AS2304" t="s">
        <v>3394</v>
      </c>
      <c r="AT2304" t="s">
        <v>3394</v>
      </c>
      <c r="AU2304" t="s">
        <v>3394</v>
      </c>
      <c r="AV2304" t="s">
        <v>3394</v>
      </c>
      <c r="AW2304" t="s">
        <v>3394</v>
      </c>
      <c r="AX2304" t="s">
        <v>3394</v>
      </c>
      <c r="AZ2304" t="s">
        <v>3394</v>
      </c>
    </row>
    <row r="2305" spans="1:52" x14ac:dyDescent="0.3">
      <c r="A2305" s="1" t="s">
        <v>9391</v>
      </c>
      <c r="B2305" t="s">
        <v>9392</v>
      </c>
      <c r="C2305" t="s">
        <v>1517</v>
      </c>
      <c r="D2305" t="s">
        <v>5908</v>
      </c>
      <c r="F2305" t="s">
        <v>3393</v>
      </c>
      <c r="G2305" t="s">
        <v>3394</v>
      </c>
      <c r="H2305" t="s">
        <v>3393</v>
      </c>
      <c r="I2305" t="s">
        <v>9757</v>
      </c>
      <c r="J2305" t="s">
        <v>10915</v>
      </c>
      <c r="K2305" t="s">
        <v>3394</v>
      </c>
      <c r="L2305" t="s">
        <v>3396</v>
      </c>
      <c r="M2305" t="s">
        <v>9957</v>
      </c>
      <c r="N2305" t="s">
        <v>9957</v>
      </c>
      <c r="O2305" t="s">
        <v>9836</v>
      </c>
      <c r="P2305" t="s">
        <v>9862</v>
      </c>
      <c r="Q2305">
        <v>198</v>
      </c>
      <c r="R2305" t="s">
        <v>3397</v>
      </c>
      <c r="AE2305" t="s">
        <v>3394</v>
      </c>
      <c r="AK2305" t="s">
        <v>3394</v>
      </c>
      <c r="AL2305" t="s">
        <v>3394</v>
      </c>
      <c r="AM2305" t="s">
        <v>3394</v>
      </c>
      <c r="AN2305" t="s">
        <v>3394</v>
      </c>
      <c r="AO2305" t="s">
        <v>3394</v>
      </c>
      <c r="AP2305" t="s">
        <v>3394</v>
      </c>
      <c r="AQ2305" t="s">
        <v>3394</v>
      </c>
      <c r="AR2305" t="s">
        <v>3394</v>
      </c>
      <c r="AS2305" t="s">
        <v>3394</v>
      </c>
      <c r="AT2305" t="s">
        <v>3394</v>
      </c>
      <c r="AU2305" t="s">
        <v>3394</v>
      </c>
      <c r="AV2305" t="s">
        <v>3394</v>
      </c>
      <c r="AW2305" t="s">
        <v>3394</v>
      </c>
      <c r="AX2305" t="s">
        <v>3394</v>
      </c>
      <c r="AZ2305" t="s">
        <v>3393</v>
      </c>
    </row>
    <row r="2306" spans="1:52" x14ac:dyDescent="0.3">
      <c r="A2306" s="1" t="s">
        <v>9393</v>
      </c>
      <c r="B2306" t="s">
        <v>9394</v>
      </c>
      <c r="C2306" t="s">
        <v>1517</v>
      </c>
      <c r="D2306" t="s">
        <v>5908</v>
      </c>
      <c r="F2306" t="s">
        <v>3393</v>
      </c>
      <c r="G2306" t="s">
        <v>3394</v>
      </c>
      <c r="H2306" t="s">
        <v>3393</v>
      </c>
      <c r="I2306" t="s">
        <v>9097</v>
      </c>
      <c r="J2306" t="s">
        <v>9097</v>
      </c>
      <c r="K2306" t="s">
        <v>3394</v>
      </c>
      <c r="L2306" t="s">
        <v>3396</v>
      </c>
      <c r="M2306" t="s">
        <v>9957</v>
      </c>
      <c r="N2306" t="s">
        <v>9957</v>
      </c>
      <c r="O2306" t="s">
        <v>9836</v>
      </c>
      <c r="P2306" t="s">
        <v>9862</v>
      </c>
      <c r="Q2306">
        <v>198</v>
      </c>
      <c r="R2306" t="s">
        <v>3397</v>
      </c>
      <c r="AE2306" t="s">
        <v>3394</v>
      </c>
      <c r="AK2306" t="s">
        <v>3394</v>
      </c>
      <c r="AL2306" t="s">
        <v>3394</v>
      </c>
      <c r="AM2306" t="s">
        <v>3394</v>
      </c>
      <c r="AN2306" t="s">
        <v>3394</v>
      </c>
      <c r="AO2306" t="s">
        <v>3394</v>
      </c>
      <c r="AP2306" t="s">
        <v>3394</v>
      </c>
      <c r="AQ2306" t="s">
        <v>3394</v>
      </c>
      <c r="AR2306" t="s">
        <v>3394</v>
      </c>
      <c r="AS2306" t="s">
        <v>3394</v>
      </c>
      <c r="AT2306" t="s">
        <v>3394</v>
      </c>
      <c r="AU2306" t="s">
        <v>3394</v>
      </c>
      <c r="AV2306" t="s">
        <v>3394</v>
      </c>
      <c r="AW2306" t="s">
        <v>3394</v>
      </c>
      <c r="AX2306" t="s">
        <v>3394</v>
      </c>
      <c r="AZ2306" t="s">
        <v>3393</v>
      </c>
    </row>
    <row r="2307" spans="1:52" x14ac:dyDescent="0.3">
      <c r="A2307" s="1" t="s">
        <v>2420</v>
      </c>
      <c r="B2307" t="s">
        <v>2421</v>
      </c>
      <c r="C2307" t="s">
        <v>1517</v>
      </c>
      <c r="D2307" t="s">
        <v>5908</v>
      </c>
      <c r="E2307" t="s">
        <v>2422</v>
      </c>
      <c r="F2307" t="s">
        <v>3393</v>
      </c>
      <c r="G2307" t="s">
        <v>3394</v>
      </c>
      <c r="H2307" t="s">
        <v>3393</v>
      </c>
      <c r="I2307" t="s">
        <v>8924</v>
      </c>
      <c r="J2307" t="s">
        <v>8924</v>
      </c>
      <c r="K2307" t="s">
        <v>3394</v>
      </c>
      <c r="L2307" t="s">
        <v>3396</v>
      </c>
      <c r="M2307" t="s">
        <v>9820</v>
      </c>
      <c r="N2307" t="s">
        <v>9820</v>
      </c>
      <c r="O2307" t="s">
        <v>9820</v>
      </c>
      <c r="P2307" t="s">
        <v>9821</v>
      </c>
      <c r="Q2307">
        <v>200</v>
      </c>
      <c r="R2307" t="s">
        <v>3397</v>
      </c>
      <c r="AE2307" t="s">
        <v>3394</v>
      </c>
      <c r="AK2307" t="s">
        <v>3394</v>
      </c>
      <c r="AL2307" t="s">
        <v>3394</v>
      </c>
      <c r="AM2307" t="s">
        <v>3394</v>
      </c>
      <c r="AN2307" t="s">
        <v>3394</v>
      </c>
      <c r="AO2307" t="s">
        <v>3394</v>
      </c>
      <c r="AP2307" t="s">
        <v>3394</v>
      </c>
      <c r="AQ2307" t="s">
        <v>3394</v>
      </c>
      <c r="AR2307" t="s">
        <v>3394</v>
      </c>
      <c r="AS2307" t="s">
        <v>3394</v>
      </c>
      <c r="AT2307" t="s">
        <v>3394</v>
      </c>
      <c r="AU2307" t="s">
        <v>3394</v>
      </c>
      <c r="AV2307" t="s">
        <v>3394</v>
      </c>
      <c r="AW2307" t="s">
        <v>3394</v>
      </c>
      <c r="AX2307" t="s">
        <v>3394</v>
      </c>
      <c r="AZ2307" t="s">
        <v>3394</v>
      </c>
    </row>
    <row r="2308" spans="1:52" x14ac:dyDescent="0.3">
      <c r="A2308" s="1" t="s">
        <v>10440</v>
      </c>
      <c r="B2308" t="s">
        <v>10441</v>
      </c>
      <c r="C2308" t="s">
        <v>492</v>
      </c>
      <c r="D2308" t="s">
        <v>69</v>
      </c>
      <c r="F2308" t="s">
        <v>3393</v>
      </c>
      <c r="G2308" t="s">
        <v>3394</v>
      </c>
      <c r="H2308" t="s">
        <v>3393</v>
      </c>
      <c r="I2308" t="s">
        <v>10442</v>
      </c>
      <c r="J2308" t="s">
        <v>10442</v>
      </c>
      <c r="K2308" t="s">
        <v>3394</v>
      </c>
      <c r="L2308" t="s">
        <v>3396</v>
      </c>
      <c r="M2308" t="s">
        <v>69</v>
      </c>
      <c r="N2308" t="s">
        <v>69</v>
      </c>
      <c r="O2308" t="s">
        <v>9836</v>
      </c>
      <c r="P2308" t="s">
        <v>9842</v>
      </c>
      <c r="Q2308">
        <v>1000</v>
      </c>
      <c r="R2308" t="s">
        <v>3397</v>
      </c>
      <c r="AE2308" t="s">
        <v>3394</v>
      </c>
      <c r="AK2308" t="s">
        <v>3394</v>
      </c>
      <c r="AL2308" t="s">
        <v>3394</v>
      </c>
      <c r="AM2308" t="s">
        <v>3394</v>
      </c>
      <c r="AN2308" t="s">
        <v>3394</v>
      </c>
      <c r="AO2308" t="s">
        <v>3394</v>
      </c>
      <c r="AP2308" t="s">
        <v>3394</v>
      </c>
      <c r="AQ2308" t="s">
        <v>3394</v>
      </c>
      <c r="AR2308" t="s">
        <v>3394</v>
      </c>
      <c r="AS2308" t="s">
        <v>3394</v>
      </c>
      <c r="AT2308" t="s">
        <v>3394</v>
      </c>
      <c r="AU2308" t="s">
        <v>3394</v>
      </c>
      <c r="AV2308" t="s">
        <v>3394</v>
      </c>
      <c r="AW2308" t="s">
        <v>3394</v>
      </c>
      <c r="AX2308" t="s">
        <v>3394</v>
      </c>
      <c r="AZ2308" t="s">
        <v>3394</v>
      </c>
    </row>
    <row r="2309" spans="1:52" x14ac:dyDescent="0.3">
      <c r="A2309" s="1" t="s">
        <v>3100</v>
      </c>
      <c r="B2309" t="s">
        <v>3101</v>
      </c>
      <c r="C2309" t="s">
        <v>492</v>
      </c>
      <c r="D2309" t="s">
        <v>69</v>
      </c>
      <c r="E2309" t="s">
        <v>3102</v>
      </c>
      <c r="F2309" t="s">
        <v>3393</v>
      </c>
      <c r="G2309" t="s">
        <v>3394</v>
      </c>
      <c r="H2309" t="s">
        <v>3393</v>
      </c>
      <c r="I2309" t="s">
        <v>8921</v>
      </c>
      <c r="J2309" t="s">
        <v>8921</v>
      </c>
      <c r="K2309" t="s">
        <v>3394</v>
      </c>
      <c r="L2309" t="s">
        <v>3965</v>
      </c>
      <c r="M2309" t="s">
        <v>69</v>
      </c>
      <c r="N2309" t="s">
        <v>69</v>
      </c>
      <c r="O2309" t="s">
        <v>9836</v>
      </c>
      <c r="P2309" t="s">
        <v>9837</v>
      </c>
      <c r="Q2309">
        <v>250</v>
      </c>
      <c r="R2309" t="s">
        <v>3397</v>
      </c>
      <c r="AC2309" t="s">
        <v>4345</v>
      </c>
      <c r="AE2309" t="s">
        <v>3394</v>
      </c>
      <c r="AK2309" t="s">
        <v>3394</v>
      </c>
      <c r="AM2309" t="s">
        <v>3394</v>
      </c>
      <c r="AN2309" t="s">
        <v>3394</v>
      </c>
      <c r="AO2309" t="s">
        <v>3394</v>
      </c>
      <c r="AP2309" t="s">
        <v>3394</v>
      </c>
      <c r="AQ2309" t="s">
        <v>3394</v>
      </c>
      <c r="AR2309" t="s">
        <v>3394</v>
      </c>
      <c r="AS2309" t="s">
        <v>3394</v>
      </c>
      <c r="AT2309" t="s">
        <v>3394</v>
      </c>
      <c r="AU2309" t="s">
        <v>3394</v>
      </c>
      <c r="AV2309" t="s">
        <v>3394</v>
      </c>
      <c r="AW2309" t="s">
        <v>3394</v>
      </c>
      <c r="AX2309" t="s">
        <v>3394</v>
      </c>
      <c r="AZ2309" t="s">
        <v>3393</v>
      </c>
    </row>
    <row r="2310" spans="1:52" x14ac:dyDescent="0.3">
      <c r="A2310" s="1" t="s">
        <v>9094</v>
      </c>
      <c r="B2310" t="s">
        <v>9095</v>
      </c>
      <c r="C2310" t="s">
        <v>646</v>
      </c>
      <c r="D2310" t="s">
        <v>3392</v>
      </c>
      <c r="F2310" t="s">
        <v>3393</v>
      </c>
      <c r="G2310" t="s">
        <v>3394</v>
      </c>
      <c r="H2310" t="s">
        <v>3393</v>
      </c>
      <c r="I2310" t="s">
        <v>10916</v>
      </c>
      <c r="J2310" t="s">
        <v>10917</v>
      </c>
      <c r="K2310" t="s">
        <v>4195</v>
      </c>
      <c r="L2310" t="s">
        <v>3965</v>
      </c>
      <c r="M2310" t="s">
        <v>3392</v>
      </c>
      <c r="N2310" t="s">
        <v>3392</v>
      </c>
      <c r="O2310" t="s">
        <v>9836</v>
      </c>
      <c r="P2310" t="s">
        <v>9821</v>
      </c>
      <c r="Q2310">
        <v>1</v>
      </c>
      <c r="R2310" t="s">
        <v>3397</v>
      </c>
      <c r="AE2310" t="s">
        <v>3394</v>
      </c>
      <c r="AK2310" t="s">
        <v>3394</v>
      </c>
      <c r="AM2310" t="s">
        <v>3394</v>
      </c>
      <c r="AN2310" t="s">
        <v>3394</v>
      </c>
      <c r="AO2310" t="s">
        <v>3394</v>
      </c>
      <c r="AP2310" t="s">
        <v>3394</v>
      </c>
      <c r="AQ2310" t="s">
        <v>3394</v>
      </c>
      <c r="AR2310" t="s">
        <v>3394</v>
      </c>
      <c r="AS2310" t="s">
        <v>3394</v>
      </c>
      <c r="AT2310" t="s">
        <v>3394</v>
      </c>
      <c r="AU2310" t="s">
        <v>3394</v>
      </c>
      <c r="AV2310" t="s">
        <v>3394</v>
      </c>
      <c r="AW2310" t="s">
        <v>3394</v>
      </c>
      <c r="AX2310" t="s">
        <v>3394</v>
      </c>
      <c r="AZ2310" t="s">
        <v>3393</v>
      </c>
    </row>
    <row r="2311" spans="1:52" x14ac:dyDescent="0.3">
      <c r="A2311" s="1" t="s">
        <v>619</v>
      </c>
      <c r="B2311" t="s">
        <v>10918</v>
      </c>
      <c r="C2311" t="s">
        <v>646</v>
      </c>
      <c r="D2311" t="s">
        <v>3392</v>
      </c>
      <c r="E2311" t="s">
        <v>620</v>
      </c>
      <c r="F2311" t="s">
        <v>3393</v>
      </c>
      <c r="G2311" t="s">
        <v>3393</v>
      </c>
      <c r="H2311" t="s">
        <v>3393</v>
      </c>
      <c r="I2311" t="s">
        <v>9750</v>
      </c>
      <c r="J2311" t="s">
        <v>10919</v>
      </c>
      <c r="K2311" t="s">
        <v>4195</v>
      </c>
      <c r="L2311" t="s">
        <v>3965</v>
      </c>
      <c r="M2311" t="s">
        <v>3392</v>
      </c>
      <c r="N2311" t="s">
        <v>3392</v>
      </c>
      <c r="O2311" t="s">
        <v>9836</v>
      </c>
      <c r="P2311" t="s">
        <v>9837</v>
      </c>
      <c r="Q2311">
        <v>1</v>
      </c>
      <c r="R2311" t="s">
        <v>3397</v>
      </c>
      <c r="AE2311" t="s">
        <v>3394</v>
      </c>
      <c r="AK2311" t="s">
        <v>3394</v>
      </c>
      <c r="AM2311" t="s">
        <v>3394</v>
      </c>
      <c r="AN2311" t="s">
        <v>3394</v>
      </c>
      <c r="AO2311" t="s">
        <v>3394</v>
      </c>
      <c r="AP2311" t="s">
        <v>3394</v>
      </c>
      <c r="AQ2311" t="s">
        <v>3394</v>
      </c>
      <c r="AR2311" t="s">
        <v>3394</v>
      </c>
      <c r="AS2311" t="s">
        <v>3394</v>
      </c>
      <c r="AT2311" t="s">
        <v>3394</v>
      </c>
      <c r="AU2311" t="s">
        <v>3394</v>
      </c>
      <c r="AV2311" t="s">
        <v>3394</v>
      </c>
      <c r="AW2311" t="s">
        <v>3394</v>
      </c>
      <c r="AX2311" t="s">
        <v>3394</v>
      </c>
      <c r="AZ2311" t="s">
        <v>3393</v>
      </c>
    </row>
    <row r="2312" spans="1:52" x14ac:dyDescent="0.3">
      <c r="A2312" s="1" t="s">
        <v>623</v>
      </c>
      <c r="B2312" t="s">
        <v>10920</v>
      </c>
      <c r="C2312" t="s">
        <v>646</v>
      </c>
      <c r="D2312" t="s">
        <v>3392</v>
      </c>
      <c r="E2312" t="s">
        <v>624</v>
      </c>
      <c r="F2312" t="s">
        <v>3393</v>
      </c>
      <c r="G2312" t="s">
        <v>3393</v>
      </c>
      <c r="H2312" t="s">
        <v>3393</v>
      </c>
      <c r="I2312" t="s">
        <v>9751</v>
      </c>
      <c r="J2312" t="s">
        <v>9751</v>
      </c>
      <c r="K2312" t="s">
        <v>4195</v>
      </c>
      <c r="L2312" t="s">
        <v>3965</v>
      </c>
      <c r="M2312" t="s">
        <v>3392</v>
      </c>
      <c r="N2312" t="s">
        <v>3392</v>
      </c>
      <c r="O2312" t="s">
        <v>9836</v>
      </c>
      <c r="P2312" t="s">
        <v>9821</v>
      </c>
      <c r="Q2312">
        <v>1</v>
      </c>
      <c r="R2312" t="s">
        <v>3397</v>
      </c>
      <c r="AE2312" t="s">
        <v>3394</v>
      </c>
      <c r="AK2312" t="s">
        <v>3394</v>
      </c>
      <c r="AM2312" t="s">
        <v>3394</v>
      </c>
      <c r="AN2312" t="s">
        <v>3394</v>
      </c>
      <c r="AO2312" t="s">
        <v>3394</v>
      </c>
      <c r="AP2312" t="s">
        <v>3394</v>
      </c>
      <c r="AQ2312" t="s">
        <v>3394</v>
      </c>
      <c r="AR2312" t="s">
        <v>3394</v>
      </c>
      <c r="AS2312" t="s">
        <v>3394</v>
      </c>
      <c r="AT2312" t="s">
        <v>3394</v>
      </c>
      <c r="AU2312" t="s">
        <v>3394</v>
      </c>
      <c r="AV2312" t="s">
        <v>3394</v>
      </c>
      <c r="AW2312" t="s">
        <v>3394</v>
      </c>
      <c r="AX2312" t="s">
        <v>3394</v>
      </c>
      <c r="AZ2312" t="s">
        <v>3393</v>
      </c>
    </row>
    <row r="2313" spans="1:52" x14ac:dyDescent="0.3">
      <c r="A2313" s="1" t="s">
        <v>9832</v>
      </c>
      <c r="B2313" t="s">
        <v>9833</v>
      </c>
      <c r="C2313" t="s">
        <v>492</v>
      </c>
      <c r="D2313" t="s">
        <v>69</v>
      </c>
      <c r="F2313" t="s">
        <v>3393</v>
      </c>
      <c r="G2313" t="s">
        <v>3394</v>
      </c>
      <c r="H2313" t="s">
        <v>3393</v>
      </c>
      <c r="I2313" t="s">
        <v>10921</v>
      </c>
      <c r="J2313" t="s">
        <v>11776</v>
      </c>
      <c r="K2313" t="s">
        <v>4342</v>
      </c>
      <c r="L2313" t="s">
        <v>3396</v>
      </c>
      <c r="M2313" t="s">
        <v>69</v>
      </c>
      <c r="N2313" t="s">
        <v>69</v>
      </c>
      <c r="O2313" t="s">
        <v>9836</v>
      </c>
      <c r="P2313" t="s">
        <v>9821</v>
      </c>
      <c r="Q2313">
        <v>1</v>
      </c>
      <c r="R2313" t="s">
        <v>3397</v>
      </c>
      <c r="AE2313" t="s">
        <v>3394</v>
      </c>
      <c r="AK2313" t="s">
        <v>3394</v>
      </c>
      <c r="AL2313" t="s">
        <v>3394</v>
      </c>
      <c r="AM2313" t="s">
        <v>3394</v>
      </c>
      <c r="AN2313" t="s">
        <v>3394</v>
      </c>
      <c r="AO2313" t="s">
        <v>3394</v>
      </c>
      <c r="AP2313" t="s">
        <v>3394</v>
      </c>
      <c r="AQ2313" t="s">
        <v>3394</v>
      </c>
      <c r="AR2313" t="s">
        <v>3394</v>
      </c>
      <c r="AS2313" t="s">
        <v>3394</v>
      </c>
      <c r="AT2313" t="s">
        <v>3394</v>
      </c>
      <c r="AU2313" t="s">
        <v>3394</v>
      </c>
      <c r="AV2313" t="s">
        <v>3394</v>
      </c>
      <c r="AW2313" t="s">
        <v>3394</v>
      </c>
      <c r="AX2313" t="s">
        <v>3394</v>
      </c>
      <c r="AZ2313" t="s">
        <v>3394</v>
      </c>
    </row>
    <row r="2314" spans="1:52" x14ac:dyDescent="0.3">
      <c r="A2314" s="1" t="s">
        <v>9834</v>
      </c>
      <c r="B2314" t="s">
        <v>9835</v>
      </c>
      <c r="C2314" t="s">
        <v>492</v>
      </c>
      <c r="D2314" t="s">
        <v>69</v>
      </c>
      <c r="F2314" t="s">
        <v>3393</v>
      </c>
      <c r="G2314" t="s">
        <v>3394</v>
      </c>
      <c r="H2314" t="s">
        <v>3393</v>
      </c>
      <c r="I2314" t="s">
        <v>10922</v>
      </c>
      <c r="J2314" t="s">
        <v>10922</v>
      </c>
      <c r="K2314" t="s">
        <v>4195</v>
      </c>
      <c r="L2314" t="s">
        <v>3396</v>
      </c>
      <c r="M2314" t="s">
        <v>9820</v>
      </c>
      <c r="N2314" t="s">
        <v>9820</v>
      </c>
      <c r="O2314" t="s">
        <v>9820</v>
      </c>
      <c r="P2314" t="s">
        <v>9821</v>
      </c>
      <c r="Q2314">
        <v>1</v>
      </c>
      <c r="R2314" t="s">
        <v>3397</v>
      </c>
      <c r="AE2314" t="s">
        <v>3394</v>
      </c>
      <c r="AK2314" t="s">
        <v>3394</v>
      </c>
      <c r="AL2314" t="s">
        <v>3394</v>
      </c>
      <c r="AM2314" t="s">
        <v>3394</v>
      </c>
      <c r="AN2314" t="s">
        <v>3394</v>
      </c>
      <c r="AO2314" t="s">
        <v>3394</v>
      </c>
      <c r="AP2314" t="s">
        <v>3394</v>
      </c>
      <c r="AQ2314" t="s">
        <v>3394</v>
      </c>
      <c r="AR2314" t="s">
        <v>3394</v>
      </c>
      <c r="AS2314" t="s">
        <v>3394</v>
      </c>
      <c r="AT2314" t="s">
        <v>3394</v>
      </c>
      <c r="AU2314" t="s">
        <v>3394</v>
      </c>
      <c r="AV2314" t="s">
        <v>3394</v>
      </c>
      <c r="AW2314" t="s">
        <v>3394</v>
      </c>
      <c r="AX2314" t="s">
        <v>3394</v>
      </c>
      <c r="AZ2314" t="s">
        <v>3393</v>
      </c>
    </row>
    <row r="2315" spans="1:52" x14ac:dyDescent="0.3">
      <c r="A2315" s="1" t="s">
        <v>8925</v>
      </c>
      <c r="B2315" t="s">
        <v>8926</v>
      </c>
      <c r="C2315" t="s">
        <v>492</v>
      </c>
      <c r="D2315" t="s">
        <v>69</v>
      </c>
      <c r="F2315" t="s">
        <v>3393</v>
      </c>
      <c r="G2315" t="s">
        <v>3394</v>
      </c>
      <c r="H2315" t="s">
        <v>3393</v>
      </c>
      <c r="I2315" t="s">
        <v>5906</v>
      </c>
      <c r="J2315" t="s">
        <v>5906</v>
      </c>
      <c r="K2315" t="s">
        <v>3394</v>
      </c>
      <c r="L2315" t="s">
        <v>3965</v>
      </c>
      <c r="M2315" t="s">
        <v>9820</v>
      </c>
      <c r="N2315" t="s">
        <v>9820</v>
      </c>
      <c r="O2315" t="s">
        <v>9820</v>
      </c>
      <c r="P2315" t="s">
        <v>9821</v>
      </c>
      <c r="Q2315">
        <v>1</v>
      </c>
      <c r="R2315" t="s">
        <v>3397</v>
      </c>
      <c r="AC2315" t="s">
        <v>4345</v>
      </c>
      <c r="AE2315" t="s">
        <v>3394</v>
      </c>
      <c r="AK2315" t="s">
        <v>3394</v>
      </c>
      <c r="AM2315" t="s">
        <v>3394</v>
      </c>
      <c r="AN2315" t="s">
        <v>3394</v>
      </c>
      <c r="AO2315" t="s">
        <v>3394</v>
      </c>
      <c r="AP2315" t="s">
        <v>3394</v>
      </c>
      <c r="AQ2315" t="s">
        <v>3394</v>
      </c>
      <c r="AR2315" t="s">
        <v>3394</v>
      </c>
      <c r="AS2315" t="s">
        <v>3394</v>
      </c>
      <c r="AT2315" t="s">
        <v>3394</v>
      </c>
      <c r="AU2315" t="s">
        <v>3394</v>
      </c>
      <c r="AV2315" t="s">
        <v>3394</v>
      </c>
      <c r="AW2315" t="s">
        <v>3394</v>
      </c>
      <c r="AX2315" t="s">
        <v>3394</v>
      </c>
      <c r="AZ2315" t="s">
        <v>3394</v>
      </c>
    </row>
    <row r="2316" spans="1:52" x14ac:dyDescent="0.3">
      <c r="A2316" s="1" t="s">
        <v>8927</v>
      </c>
      <c r="B2316" t="s">
        <v>8928</v>
      </c>
      <c r="C2316" t="s">
        <v>492</v>
      </c>
      <c r="D2316" t="s">
        <v>69</v>
      </c>
      <c r="F2316" t="s">
        <v>3393</v>
      </c>
      <c r="G2316" t="s">
        <v>3394</v>
      </c>
      <c r="H2316" t="s">
        <v>3393</v>
      </c>
      <c r="I2316" t="s">
        <v>8929</v>
      </c>
      <c r="J2316" t="s">
        <v>8929</v>
      </c>
      <c r="K2316" t="s">
        <v>3394</v>
      </c>
      <c r="L2316" t="s">
        <v>3965</v>
      </c>
      <c r="M2316" t="s">
        <v>9820</v>
      </c>
      <c r="N2316" t="s">
        <v>9820</v>
      </c>
      <c r="O2316" t="s">
        <v>9820</v>
      </c>
      <c r="P2316" t="s">
        <v>9821</v>
      </c>
      <c r="Q2316">
        <v>1</v>
      </c>
      <c r="R2316" t="s">
        <v>3397</v>
      </c>
      <c r="AC2316" t="s">
        <v>4345</v>
      </c>
      <c r="AE2316" t="s">
        <v>3394</v>
      </c>
      <c r="AK2316" t="s">
        <v>3394</v>
      </c>
      <c r="AM2316" t="s">
        <v>3394</v>
      </c>
      <c r="AN2316" t="s">
        <v>3394</v>
      </c>
      <c r="AO2316" t="s">
        <v>3394</v>
      </c>
      <c r="AP2316" t="s">
        <v>3394</v>
      </c>
      <c r="AQ2316" t="s">
        <v>3394</v>
      </c>
      <c r="AR2316" t="s">
        <v>3394</v>
      </c>
      <c r="AS2316" t="s">
        <v>3394</v>
      </c>
      <c r="AT2316" t="s">
        <v>3394</v>
      </c>
      <c r="AU2316" t="s">
        <v>3394</v>
      </c>
      <c r="AV2316" t="s">
        <v>3394</v>
      </c>
      <c r="AW2316" t="s">
        <v>3394</v>
      </c>
      <c r="AX2316" t="s">
        <v>3394</v>
      </c>
      <c r="AZ2316" t="s">
        <v>3394</v>
      </c>
    </row>
    <row r="2317" spans="1:52" x14ac:dyDescent="0.3">
      <c r="A2317" s="1" t="s">
        <v>8930</v>
      </c>
      <c r="B2317" t="s">
        <v>8931</v>
      </c>
      <c r="C2317" t="s">
        <v>492</v>
      </c>
      <c r="D2317" t="s">
        <v>69</v>
      </c>
      <c r="F2317" t="s">
        <v>3393</v>
      </c>
      <c r="G2317" t="s">
        <v>3394</v>
      </c>
      <c r="H2317" t="s">
        <v>3393</v>
      </c>
      <c r="I2317" t="s">
        <v>8932</v>
      </c>
      <c r="J2317" t="s">
        <v>8932</v>
      </c>
      <c r="K2317" t="s">
        <v>3394</v>
      </c>
      <c r="L2317" t="s">
        <v>3965</v>
      </c>
      <c r="M2317" t="s">
        <v>9820</v>
      </c>
      <c r="N2317" t="s">
        <v>9820</v>
      </c>
      <c r="O2317" t="s">
        <v>9820</v>
      </c>
      <c r="P2317" t="s">
        <v>9821</v>
      </c>
      <c r="Q2317">
        <v>1</v>
      </c>
      <c r="R2317" t="s">
        <v>3397</v>
      </c>
      <c r="AC2317" t="s">
        <v>4345</v>
      </c>
      <c r="AE2317" t="s">
        <v>3394</v>
      </c>
      <c r="AK2317" t="s">
        <v>3394</v>
      </c>
      <c r="AM2317" t="s">
        <v>3394</v>
      </c>
      <c r="AN2317" t="s">
        <v>3394</v>
      </c>
      <c r="AO2317" t="s">
        <v>3394</v>
      </c>
      <c r="AP2317" t="s">
        <v>3394</v>
      </c>
      <c r="AQ2317" t="s">
        <v>3394</v>
      </c>
      <c r="AR2317" t="s">
        <v>3394</v>
      </c>
      <c r="AS2317" t="s">
        <v>3394</v>
      </c>
      <c r="AT2317" t="s">
        <v>3394</v>
      </c>
      <c r="AU2317" t="s">
        <v>3394</v>
      </c>
      <c r="AV2317" t="s">
        <v>3394</v>
      </c>
      <c r="AW2317" t="s">
        <v>3394</v>
      </c>
      <c r="AX2317" t="s">
        <v>3394</v>
      </c>
      <c r="AZ2317" t="s">
        <v>3394</v>
      </c>
    </row>
    <row r="2318" spans="1:52" x14ac:dyDescent="0.3">
      <c r="A2318" s="1" t="s">
        <v>123</v>
      </c>
      <c r="B2318" t="s">
        <v>10201</v>
      </c>
      <c r="C2318" t="s">
        <v>4221</v>
      </c>
      <c r="D2318" t="s">
        <v>4222</v>
      </c>
      <c r="E2318" t="s">
        <v>124</v>
      </c>
      <c r="F2318" t="s">
        <v>3393</v>
      </c>
      <c r="G2318" t="s">
        <v>3394</v>
      </c>
      <c r="H2318" t="s">
        <v>3393</v>
      </c>
      <c r="I2318" t="s">
        <v>10937</v>
      </c>
      <c r="J2318" t="s">
        <v>10938</v>
      </c>
      <c r="K2318" t="s">
        <v>3394</v>
      </c>
      <c r="L2318" t="s">
        <v>3965</v>
      </c>
      <c r="M2318" t="s">
        <v>4222</v>
      </c>
      <c r="N2318" t="s">
        <v>4222</v>
      </c>
      <c r="O2318" t="s">
        <v>9836</v>
      </c>
      <c r="P2318" t="s">
        <v>9821</v>
      </c>
      <c r="Q2318">
        <v>1</v>
      </c>
      <c r="R2318" t="s">
        <v>3397</v>
      </c>
      <c r="AC2318" t="s">
        <v>4345</v>
      </c>
      <c r="AE2318" t="s">
        <v>3394</v>
      </c>
      <c r="AK2318" t="s">
        <v>3394</v>
      </c>
      <c r="AM2318" t="s">
        <v>3394</v>
      </c>
      <c r="AN2318" t="s">
        <v>3394</v>
      </c>
      <c r="AO2318" t="s">
        <v>3394</v>
      </c>
      <c r="AP2318" t="s">
        <v>3394</v>
      </c>
      <c r="AQ2318" t="s">
        <v>3394</v>
      </c>
      <c r="AR2318" t="s">
        <v>3394</v>
      </c>
      <c r="AS2318" t="s">
        <v>3394</v>
      </c>
      <c r="AT2318" t="s">
        <v>3394</v>
      </c>
      <c r="AU2318" t="s">
        <v>3394</v>
      </c>
      <c r="AV2318" t="s">
        <v>3394</v>
      </c>
      <c r="AW2318" t="s">
        <v>3394</v>
      </c>
      <c r="AX2318" t="s">
        <v>3394</v>
      </c>
      <c r="AZ2318" t="s">
        <v>3393</v>
      </c>
    </row>
    <row r="2319" spans="1:52" x14ac:dyDescent="0.3">
      <c r="A2319" s="1" t="s">
        <v>128</v>
      </c>
      <c r="B2319" t="s">
        <v>10202</v>
      </c>
      <c r="C2319" t="s">
        <v>4221</v>
      </c>
      <c r="D2319" t="s">
        <v>4222</v>
      </c>
      <c r="E2319" t="s">
        <v>129</v>
      </c>
      <c r="F2319" t="s">
        <v>3393</v>
      </c>
      <c r="G2319" t="s">
        <v>3394</v>
      </c>
      <c r="H2319" t="s">
        <v>3393</v>
      </c>
      <c r="I2319" t="s">
        <v>10939</v>
      </c>
      <c r="J2319" t="s">
        <v>10939</v>
      </c>
      <c r="K2319" t="s">
        <v>3394</v>
      </c>
      <c r="L2319" t="s">
        <v>3965</v>
      </c>
      <c r="M2319" t="s">
        <v>4222</v>
      </c>
      <c r="N2319" t="s">
        <v>4222</v>
      </c>
      <c r="O2319" t="s">
        <v>9836</v>
      </c>
      <c r="P2319" t="s">
        <v>9821</v>
      </c>
      <c r="Q2319">
        <v>1</v>
      </c>
      <c r="R2319" t="s">
        <v>3397</v>
      </c>
      <c r="AC2319" t="s">
        <v>4345</v>
      </c>
      <c r="AE2319" t="s">
        <v>3394</v>
      </c>
      <c r="AK2319" t="s">
        <v>3394</v>
      </c>
      <c r="AM2319" t="s">
        <v>3394</v>
      </c>
      <c r="AN2319" t="s">
        <v>3394</v>
      </c>
      <c r="AO2319" t="s">
        <v>3394</v>
      </c>
      <c r="AP2319" t="s">
        <v>3394</v>
      </c>
      <c r="AQ2319" t="s">
        <v>3394</v>
      </c>
      <c r="AR2319" t="s">
        <v>3394</v>
      </c>
      <c r="AS2319" t="s">
        <v>3394</v>
      </c>
      <c r="AT2319" t="s">
        <v>3394</v>
      </c>
      <c r="AU2319" t="s">
        <v>3394</v>
      </c>
      <c r="AV2319" t="s">
        <v>3394</v>
      </c>
      <c r="AW2319" t="s">
        <v>3394</v>
      </c>
      <c r="AX2319" t="s">
        <v>3394</v>
      </c>
      <c r="AZ2319" t="s">
        <v>3393</v>
      </c>
    </row>
    <row r="2320" spans="1:52" x14ac:dyDescent="0.3">
      <c r="A2320" s="1" t="s">
        <v>8933</v>
      </c>
      <c r="B2320" t="s">
        <v>8934</v>
      </c>
      <c r="C2320" t="s">
        <v>4221</v>
      </c>
      <c r="D2320" t="s">
        <v>4222</v>
      </c>
      <c r="F2320" t="s">
        <v>3393</v>
      </c>
      <c r="G2320" t="s">
        <v>3394</v>
      </c>
      <c r="H2320" t="s">
        <v>3393</v>
      </c>
      <c r="I2320" t="s">
        <v>8935</v>
      </c>
      <c r="J2320" t="s">
        <v>8935</v>
      </c>
      <c r="K2320" t="s">
        <v>3394</v>
      </c>
      <c r="L2320" t="s">
        <v>3965</v>
      </c>
      <c r="M2320" t="s">
        <v>9820</v>
      </c>
      <c r="N2320" t="s">
        <v>9820</v>
      </c>
      <c r="O2320" t="s">
        <v>9820</v>
      </c>
      <c r="P2320" t="s">
        <v>9821</v>
      </c>
      <c r="Q2320">
        <v>1</v>
      </c>
      <c r="R2320" t="s">
        <v>3397</v>
      </c>
      <c r="AC2320" t="s">
        <v>4345</v>
      </c>
      <c r="AE2320" t="s">
        <v>3394</v>
      </c>
      <c r="AK2320" t="s">
        <v>3394</v>
      </c>
      <c r="AM2320" t="s">
        <v>3394</v>
      </c>
      <c r="AN2320" t="s">
        <v>3394</v>
      </c>
      <c r="AO2320" t="s">
        <v>3394</v>
      </c>
      <c r="AP2320" t="s">
        <v>3394</v>
      </c>
      <c r="AQ2320" t="s">
        <v>3394</v>
      </c>
      <c r="AR2320" t="s">
        <v>3394</v>
      </c>
      <c r="AS2320" t="s">
        <v>3394</v>
      </c>
      <c r="AT2320" t="s">
        <v>3394</v>
      </c>
      <c r="AU2320" t="s">
        <v>3394</v>
      </c>
      <c r="AV2320" t="s">
        <v>3394</v>
      </c>
      <c r="AW2320" t="s">
        <v>3394</v>
      </c>
      <c r="AX2320" t="s">
        <v>3394</v>
      </c>
      <c r="AZ2320" t="s">
        <v>3394</v>
      </c>
    </row>
    <row r="2321" spans="1:52" x14ac:dyDescent="0.3">
      <c r="A2321" s="1" t="s">
        <v>8936</v>
      </c>
      <c r="B2321" t="s">
        <v>8937</v>
      </c>
      <c r="C2321" t="s">
        <v>4221</v>
      </c>
      <c r="D2321" t="s">
        <v>4222</v>
      </c>
      <c r="F2321" t="s">
        <v>3393</v>
      </c>
      <c r="G2321" t="s">
        <v>3394</v>
      </c>
      <c r="H2321" t="s">
        <v>3393</v>
      </c>
      <c r="I2321" t="s">
        <v>8938</v>
      </c>
      <c r="J2321" t="s">
        <v>8938</v>
      </c>
      <c r="K2321" t="s">
        <v>3394</v>
      </c>
      <c r="L2321" t="s">
        <v>3965</v>
      </c>
      <c r="M2321" t="s">
        <v>9820</v>
      </c>
      <c r="N2321" t="s">
        <v>9820</v>
      </c>
      <c r="O2321" t="s">
        <v>9820</v>
      </c>
      <c r="P2321" t="s">
        <v>9821</v>
      </c>
      <c r="Q2321">
        <v>1</v>
      </c>
      <c r="R2321" t="s">
        <v>3397</v>
      </c>
      <c r="AC2321" t="s">
        <v>4345</v>
      </c>
      <c r="AE2321" t="s">
        <v>3394</v>
      </c>
      <c r="AK2321" t="s">
        <v>3394</v>
      </c>
      <c r="AM2321" t="s">
        <v>3394</v>
      </c>
      <c r="AN2321" t="s">
        <v>3394</v>
      </c>
      <c r="AO2321" t="s">
        <v>3394</v>
      </c>
      <c r="AP2321" t="s">
        <v>3394</v>
      </c>
      <c r="AQ2321" t="s">
        <v>3394</v>
      </c>
      <c r="AR2321" t="s">
        <v>3394</v>
      </c>
      <c r="AS2321" t="s">
        <v>3394</v>
      </c>
      <c r="AT2321" t="s">
        <v>3394</v>
      </c>
      <c r="AU2321" t="s">
        <v>3394</v>
      </c>
      <c r="AV2321" t="s">
        <v>3394</v>
      </c>
      <c r="AW2321" t="s">
        <v>3394</v>
      </c>
      <c r="AX2321" t="s">
        <v>3394</v>
      </c>
      <c r="AZ2321" t="s">
        <v>3394</v>
      </c>
    </row>
    <row r="2322" spans="1:52" x14ac:dyDescent="0.3">
      <c r="A2322" s="1" t="s">
        <v>8939</v>
      </c>
      <c r="B2322" t="s">
        <v>10940</v>
      </c>
      <c r="C2322" t="s">
        <v>492</v>
      </c>
      <c r="D2322" t="s">
        <v>69</v>
      </c>
      <c r="F2322" t="s">
        <v>3393</v>
      </c>
      <c r="G2322" t="s">
        <v>3394</v>
      </c>
      <c r="H2322" t="s">
        <v>3393</v>
      </c>
      <c r="I2322" t="s">
        <v>8940</v>
      </c>
      <c r="J2322" t="s">
        <v>8940</v>
      </c>
      <c r="K2322" t="s">
        <v>3394</v>
      </c>
      <c r="L2322" t="s">
        <v>3965</v>
      </c>
      <c r="M2322" t="s">
        <v>9820</v>
      </c>
      <c r="N2322" t="s">
        <v>9820</v>
      </c>
      <c r="O2322" t="s">
        <v>9820</v>
      </c>
      <c r="P2322" t="s">
        <v>9821</v>
      </c>
      <c r="Q2322">
        <v>1</v>
      </c>
      <c r="R2322" t="s">
        <v>3397</v>
      </c>
      <c r="AC2322" t="s">
        <v>4345</v>
      </c>
      <c r="AE2322" t="s">
        <v>3394</v>
      </c>
      <c r="AK2322" t="s">
        <v>3394</v>
      </c>
      <c r="AM2322" t="s">
        <v>3394</v>
      </c>
      <c r="AN2322" t="s">
        <v>3394</v>
      </c>
      <c r="AO2322" t="s">
        <v>3394</v>
      </c>
      <c r="AP2322" t="s">
        <v>3394</v>
      </c>
      <c r="AQ2322" t="s">
        <v>3394</v>
      </c>
      <c r="AR2322" t="s">
        <v>3394</v>
      </c>
      <c r="AS2322" t="s">
        <v>3394</v>
      </c>
      <c r="AT2322" t="s">
        <v>3394</v>
      </c>
      <c r="AU2322" t="s">
        <v>3394</v>
      </c>
      <c r="AV2322" t="s">
        <v>3394</v>
      </c>
      <c r="AW2322" t="s">
        <v>3394</v>
      </c>
      <c r="AX2322" t="s">
        <v>3394</v>
      </c>
      <c r="AZ2322" t="s">
        <v>3394</v>
      </c>
    </row>
    <row r="2323" spans="1:52" x14ac:dyDescent="0.3">
      <c r="A2323" s="1" t="s">
        <v>8941</v>
      </c>
      <c r="B2323" t="s">
        <v>8942</v>
      </c>
      <c r="C2323" t="s">
        <v>492</v>
      </c>
      <c r="D2323" t="s">
        <v>69</v>
      </c>
      <c r="F2323" t="s">
        <v>3393</v>
      </c>
      <c r="G2323" t="s">
        <v>3394</v>
      </c>
      <c r="H2323" t="s">
        <v>3393</v>
      </c>
      <c r="I2323" t="s">
        <v>8943</v>
      </c>
      <c r="J2323" t="s">
        <v>8943</v>
      </c>
      <c r="K2323" t="s">
        <v>3394</v>
      </c>
      <c r="L2323" t="s">
        <v>3965</v>
      </c>
      <c r="M2323" t="s">
        <v>9820</v>
      </c>
      <c r="N2323" t="s">
        <v>9820</v>
      </c>
      <c r="O2323" t="s">
        <v>9820</v>
      </c>
      <c r="P2323" t="s">
        <v>9821</v>
      </c>
      <c r="Q2323">
        <v>1</v>
      </c>
      <c r="R2323" t="s">
        <v>3397</v>
      </c>
      <c r="AC2323" t="s">
        <v>4345</v>
      </c>
      <c r="AE2323" t="s">
        <v>3394</v>
      </c>
      <c r="AK2323" t="s">
        <v>3394</v>
      </c>
      <c r="AM2323" t="s">
        <v>3394</v>
      </c>
      <c r="AN2323" t="s">
        <v>3394</v>
      </c>
      <c r="AO2323" t="s">
        <v>3394</v>
      </c>
      <c r="AP2323" t="s">
        <v>3394</v>
      </c>
      <c r="AQ2323" t="s">
        <v>3394</v>
      </c>
      <c r="AR2323" t="s">
        <v>3394</v>
      </c>
      <c r="AS2323" t="s">
        <v>3394</v>
      </c>
      <c r="AT2323" t="s">
        <v>3394</v>
      </c>
      <c r="AU2323" t="s">
        <v>3394</v>
      </c>
      <c r="AV2323" t="s">
        <v>3394</v>
      </c>
      <c r="AW2323" t="s">
        <v>3394</v>
      </c>
      <c r="AX2323" t="s">
        <v>3394</v>
      </c>
      <c r="AZ2323" t="s">
        <v>3394</v>
      </c>
    </row>
    <row r="2324" spans="1:52" x14ac:dyDescent="0.3">
      <c r="A2324" s="1" t="s">
        <v>130</v>
      </c>
      <c r="B2324" t="s">
        <v>10941</v>
      </c>
      <c r="C2324" t="s">
        <v>492</v>
      </c>
      <c r="D2324" t="s">
        <v>69</v>
      </c>
      <c r="E2324" t="s">
        <v>131</v>
      </c>
      <c r="F2324" t="s">
        <v>3393</v>
      </c>
      <c r="G2324" t="s">
        <v>3394</v>
      </c>
      <c r="H2324" t="s">
        <v>3393</v>
      </c>
      <c r="I2324" t="s">
        <v>8940</v>
      </c>
      <c r="J2324" t="s">
        <v>11777</v>
      </c>
      <c r="K2324" t="s">
        <v>3394</v>
      </c>
      <c r="L2324" t="s">
        <v>3965</v>
      </c>
      <c r="M2324" t="s">
        <v>69</v>
      </c>
      <c r="N2324" t="s">
        <v>69</v>
      </c>
      <c r="O2324" t="s">
        <v>9836</v>
      </c>
      <c r="P2324" t="s">
        <v>9862</v>
      </c>
      <c r="Q2324">
        <v>1</v>
      </c>
      <c r="R2324" t="s">
        <v>3397</v>
      </c>
      <c r="AC2324" t="s">
        <v>4345</v>
      </c>
      <c r="AE2324" t="s">
        <v>3394</v>
      </c>
      <c r="AK2324" t="s">
        <v>3394</v>
      </c>
      <c r="AM2324" t="s">
        <v>3394</v>
      </c>
      <c r="AN2324" t="s">
        <v>3394</v>
      </c>
      <c r="AO2324" t="s">
        <v>3394</v>
      </c>
      <c r="AP2324" t="s">
        <v>3394</v>
      </c>
      <c r="AQ2324" t="s">
        <v>3394</v>
      </c>
      <c r="AR2324" t="s">
        <v>3394</v>
      </c>
      <c r="AS2324" t="s">
        <v>3394</v>
      </c>
      <c r="AT2324" t="s">
        <v>3394</v>
      </c>
      <c r="AU2324" t="s">
        <v>3394</v>
      </c>
      <c r="AV2324" t="s">
        <v>3394</v>
      </c>
      <c r="AW2324" t="s">
        <v>3394</v>
      </c>
      <c r="AX2324" t="s">
        <v>3394</v>
      </c>
      <c r="AZ2324" t="s">
        <v>3394</v>
      </c>
    </row>
    <row r="2325" spans="1:52" x14ac:dyDescent="0.3">
      <c r="A2325" s="1" t="s">
        <v>8944</v>
      </c>
      <c r="B2325" t="s">
        <v>8945</v>
      </c>
      <c r="C2325" t="s">
        <v>492</v>
      </c>
      <c r="D2325" t="s">
        <v>69</v>
      </c>
      <c r="F2325" t="s">
        <v>3393</v>
      </c>
      <c r="G2325" t="s">
        <v>3394</v>
      </c>
      <c r="H2325" t="s">
        <v>3393</v>
      </c>
      <c r="I2325" t="s">
        <v>5750</v>
      </c>
      <c r="J2325" t="s">
        <v>5750</v>
      </c>
      <c r="K2325" t="s">
        <v>3394</v>
      </c>
      <c r="L2325" t="s">
        <v>3965</v>
      </c>
      <c r="M2325" t="s">
        <v>9820</v>
      </c>
      <c r="N2325" t="s">
        <v>9820</v>
      </c>
      <c r="O2325" t="s">
        <v>9820</v>
      </c>
      <c r="P2325" t="s">
        <v>9821</v>
      </c>
      <c r="Q2325">
        <v>1</v>
      </c>
      <c r="R2325" t="s">
        <v>3397</v>
      </c>
      <c r="AC2325" t="s">
        <v>4345</v>
      </c>
      <c r="AE2325" t="s">
        <v>3394</v>
      </c>
      <c r="AK2325" t="s">
        <v>3394</v>
      </c>
      <c r="AM2325" t="s">
        <v>3394</v>
      </c>
      <c r="AN2325" t="s">
        <v>3394</v>
      </c>
      <c r="AO2325" t="s">
        <v>3394</v>
      </c>
      <c r="AP2325" t="s">
        <v>3394</v>
      </c>
      <c r="AQ2325" t="s">
        <v>3394</v>
      </c>
      <c r="AR2325" t="s">
        <v>3394</v>
      </c>
      <c r="AS2325" t="s">
        <v>3394</v>
      </c>
      <c r="AT2325" t="s">
        <v>3394</v>
      </c>
      <c r="AU2325" t="s">
        <v>3394</v>
      </c>
      <c r="AV2325" t="s">
        <v>3394</v>
      </c>
      <c r="AW2325" t="s">
        <v>3394</v>
      </c>
      <c r="AX2325" t="s">
        <v>3394</v>
      </c>
      <c r="AZ2325" t="s">
        <v>3394</v>
      </c>
    </row>
    <row r="2326" spans="1:52" x14ac:dyDescent="0.3">
      <c r="A2326" s="1" t="s">
        <v>8946</v>
      </c>
      <c r="B2326" t="s">
        <v>8947</v>
      </c>
      <c r="C2326" t="s">
        <v>492</v>
      </c>
      <c r="D2326" t="s">
        <v>69</v>
      </c>
      <c r="F2326" t="s">
        <v>3393</v>
      </c>
      <c r="G2326" t="s">
        <v>3394</v>
      </c>
      <c r="H2326" t="s">
        <v>3393</v>
      </c>
      <c r="I2326" t="s">
        <v>5750</v>
      </c>
      <c r="J2326" t="s">
        <v>8948</v>
      </c>
      <c r="K2326" t="s">
        <v>3394</v>
      </c>
      <c r="L2326" t="s">
        <v>3965</v>
      </c>
      <c r="M2326" t="s">
        <v>9820</v>
      </c>
      <c r="N2326" t="s">
        <v>9820</v>
      </c>
      <c r="O2326" t="s">
        <v>9820</v>
      </c>
      <c r="P2326" t="s">
        <v>9821</v>
      </c>
      <c r="Q2326">
        <v>1</v>
      </c>
      <c r="R2326" t="s">
        <v>3397</v>
      </c>
      <c r="AC2326" t="s">
        <v>4345</v>
      </c>
      <c r="AE2326" t="s">
        <v>3394</v>
      </c>
      <c r="AK2326" t="s">
        <v>3394</v>
      </c>
      <c r="AM2326" t="s">
        <v>3394</v>
      </c>
      <c r="AN2326" t="s">
        <v>3394</v>
      </c>
      <c r="AO2326" t="s">
        <v>3394</v>
      </c>
      <c r="AP2326" t="s">
        <v>3394</v>
      </c>
      <c r="AQ2326" t="s">
        <v>3394</v>
      </c>
      <c r="AR2326" t="s">
        <v>3394</v>
      </c>
      <c r="AS2326" t="s">
        <v>3394</v>
      </c>
      <c r="AT2326" t="s">
        <v>3394</v>
      </c>
      <c r="AU2326" t="s">
        <v>3394</v>
      </c>
      <c r="AV2326" t="s">
        <v>3394</v>
      </c>
      <c r="AW2326" t="s">
        <v>3394</v>
      </c>
      <c r="AX2326" t="s">
        <v>3394</v>
      </c>
      <c r="AZ2326" t="s">
        <v>3394</v>
      </c>
    </row>
    <row r="2327" spans="1:52" x14ac:dyDescent="0.3">
      <c r="A2327" s="1" t="s">
        <v>8949</v>
      </c>
      <c r="B2327" t="s">
        <v>8950</v>
      </c>
      <c r="C2327" t="s">
        <v>492</v>
      </c>
      <c r="D2327" t="s">
        <v>69</v>
      </c>
      <c r="F2327" t="s">
        <v>3393</v>
      </c>
      <c r="G2327" t="s">
        <v>3394</v>
      </c>
      <c r="H2327" t="s">
        <v>3393</v>
      </c>
      <c r="I2327" t="s">
        <v>5750</v>
      </c>
      <c r="J2327" t="s">
        <v>5750</v>
      </c>
      <c r="K2327" t="s">
        <v>3394</v>
      </c>
      <c r="L2327" t="s">
        <v>3965</v>
      </c>
      <c r="M2327" t="s">
        <v>9820</v>
      </c>
      <c r="N2327" t="s">
        <v>9820</v>
      </c>
      <c r="O2327" t="s">
        <v>9820</v>
      </c>
      <c r="P2327" t="s">
        <v>9821</v>
      </c>
      <c r="Q2327">
        <v>1</v>
      </c>
      <c r="R2327" t="s">
        <v>3397</v>
      </c>
      <c r="AC2327" t="s">
        <v>4345</v>
      </c>
      <c r="AE2327" t="s">
        <v>3394</v>
      </c>
      <c r="AK2327" t="s">
        <v>3394</v>
      </c>
      <c r="AM2327" t="s">
        <v>3394</v>
      </c>
      <c r="AN2327" t="s">
        <v>3394</v>
      </c>
      <c r="AO2327" t="s">
        <v>3394</v>
      </c>
      <c r="AP2327" t="s">
        <v>3394</v>
      </c>
      <c r="AQ2327" t="s">
        <v>3394</v>
      </c>
      <c r="AR2327" t="s">
        <v>3394</v>
      </c>
      <c r="AS2327" t="s">
        <v>3394</v>
      </c>
      <c r="AT2327" t="s">
        <v>3394</v>
      </c>
      <c r="AU2327" t="s">
        <v>3394</v>
      </c>
      <c r="AV2327" t="s">
        <v>3394</v>
      </c>
      <c r="AW2327" t="s">
        <v>3394</v>
      </c>
      <c r="AX2327" t="s">
        <v>3394</v>
      </c>
      <c r="AZ2327" t="s">
        <v>3394</v>
      </c>
    </row>
    <row r="2328" spans="1:52" x14ac:dyDescent="0.3">
      <c r="A2328" s="1" t="s">
        <v>8951</v>
      </c>
      <c r="B2328" t="s">
        <v>8952</v>
      </c>
      <c r="C2328" t="s">
        <v>492</v>
      </c>
      <c r="D2328" t="s">
        <v>69</v>
      </c>
      <c r="F2328" t="s">
        <v>3393</v>
      </c>
      <c r="G2328" t="s">
        <v>3394</v>
      </c>
      <c r="H2328" t="s">
        <v>3393</v>
      </c>
      <c r="I2328" t="s">
        <v>5750</v>
      </c>
      <c r="J2328" t="s">
        <v>5750</v>
      </c>
      <c r="K2328" t="s">
        <v>3394</v>
      </c>
      <c r="L2328" t="s">
        <v>3965</v>
      </c>
      <c r="M2328" t="s">
        <v>9820</v>
      </c>
      <c r="N2328" t="s">
        <v>9820</v>
      </c>
      <c r="O2328" t="s">
        <v>9820</v>
      </c>
      <c r="P2328" t="s">
        <v>9821</v>
      </c>
      <c r="Q2328">
        <v>1</v>
      </c>
      <c r="R2328" t="s">
        <v>3397</v>
      </c>
      <c r="AC2328" t="s">
        <v>4345</v>
      </c>
      <c r="AE2328" t="s">
        <v>3394</v>
      </c>
      <c r="AK2328" t="s">
        <v>3394</v>
      </c>
      <c r="AM2328" t="s">
        <v>3394</v>
      </c>
      <c r="AN2328" t="s">
        <v>3394</v>
      </c>
      <c r="AO2328" t="s">
        <v>3394</v>
      </c>
      <c r="AP2328" t="s">
        <v>3394</v>
      </c>
      <c r="AQ2328" t="s">
        <v>3394</v>
      </c>
      <c r="AR2328" t="s">
        <v>3394</v>
      </c>
      <c r="AS2328" t="s">
        <v>3394</v>
      </c>
      <c r="AT2328" t="s">
        <v>3394</v>
      </c>
      <c r="AU2328" t="s">
        <v>3394</v>
      </c>
      <c r="AV2328" t="s">
        <v>3394</v>
      </c>
      <c r="AW2328" t="s">
        <v>3394</v>
      </c>
      <c r="AX2328" t="s">
        <v>3394</v>
      </c>
      <c r="AZ2328" t="s">
        <v>3394</v>
      </c>
    </row>
    <row r="2329" spans="1:52" x14ac:dyDescent="0.3">
      <c r="A2329" s="1" t="s">
        <v>8953</v>
      </c>
      <c r="B2329" t="s">
        <v>8954</v>
      </c>
      <c r="C2329" t="s">
        <v>492</v>
      </c>
      <c r="D2329" t="s">
        <v>69</v>
      </c>
      <c r="F2329" t="s">
        <v>3393</v>
      </c>
      <c r="G2329" t="s">
        <v>3394</v>
      </c>
      <c r="H2329" t="s">
        <v>3393</v>
      </c>
      <c r="I2329" t="s">
        <v>8955</v>
      </c>
      <c r="J2329" t="s">
        <v>8955</v>
      </c>
      <c r="K2329" t="s">
        <v>3394</v>
      </c>
      <c r="L2329" t="s">
        <v>3965</v>
      </c>
      <c r="M2329" t="s">
        <v>9820</v>
      </c>
      <c r="N2329" t="s">
        <v>9820</v>
      </c>
      <c r="O2329" t="s">
        <v>9820</v>
      </c>
      <c r="P2329" t="s">
        <v>9821</v>
      </c>
      <c r="Q2329">
        <v>1</v>
      </c>
      <c r="R2329" t="s">
        <v>3397</v>
      </c>
      <c r="AC2329" t="s">
        <v>4345</v>
      </c>
      <c r="AE2329" t="s">
        <v>3394</v>
      </c>
      <c r="AK2329" t="s">
        <v>3394</v>
      </c>
      <c r="AM2329" t="s">
        <v>3394</v>
      </c>
      <c r="AN2329" t="s">
        <v>3394</v>
      </c>
      <c r="AO2329" t="s">
        <v>3394</v>
      </c>
      <c r="AP2329" t="s">
        <v>3394</v>
      </c>
      <c r="AQ2329" t="s">
        <v>3394</v>
      </c>
      <c r="AR2329" t="s">
        <v>3394</v>
      </c>
      <c r="AS2329" t="s">
        <v>3394</v>
      </c>
      <c r="AT2329" t="s">
        <v>3394</v>
      </c>
      <c r="AU2329" t="s">
        <v>3394</v>
      </c>
      <c r="AV2329" t="s">
        <v>3394</v>
      </c>
      <c r="AW2329" t="s">
        <v>3394</v>
      </c>
      <c r="AX2329" t="s">
        <v>3394</v>
      </c>
      <c r="AZ2329" t="s">
        <v>3394</v>
      </c>
    </row>
    <row r="2330" spans="1:52" x14ac:dyDescent="0.3">
      <c r="A2330" s="1" t="s">
        <v>8956</v>
      </c>
      <c r="B2330" t="s">
        <v>8957</v>
      </c>
      <c r="C2330" t="s">
        <v>492</v>
      </c>
      <c r="D2330" t="s">
        <v>69</v>
      </c>
      <c r="F2330" t="s">
        <v>3393</v>
      </c>
      <c r="G2330" t="s">
        <v>3394</v>
      </c>
      <c r="H2330" t="s">
        <v>3393</v>
      </c>
      <c r="I2330" t="s">
        <v>8958</v>
      </c>
      <c r="J2330" t="s">
        <v>8958</v>
      </c>
      <c r="K2330" t="s">
        <v>3394</v>
      </c>
      <c r="L2330" t="s">
        <v>3965</v>
      </c>
      <c r="M2330" t="s">
        <v>9820</v>
      </c>
      <c r="N2330" t="s">
        <v>9820</v>
      </c>
      <c r="O2330" t="s">
        <v>9820</v>
      </c>
      <c r="P2330" t="s">
        <v>9821</v>
      </c>
      <c r="Q2330">
        <v>1</v>
      </c>
      <c r="R2330" t="s">
        <v>3397</v>
      </c>
      <c r="AC2330" t="s">
        <v>4345</v>
      </c>
      <c r="AE2330" t="s">
        <v>3394</v>
      </c>
      <c r="AK2330" t="s">
        <v>3394</v>
      </c>
      <c r="AM2330" t="s">
        <v>3394</v>
      </c>
      <c r="AN2330" t="s">
        <v>3394</v>
      </c>
      <c r="AO2330" t="s">
        <v>3394</v>
      </c>
      <c r="AP2330" t="s">
        <v>3394</v>
      </c>
      <c r="AQ2330" t="s">
        <v>3394</v>
      </c>
      <c r="AR2330" t="s">
        <v>3394</v>
      </c>
      <c r="AS2330" t="s">
        <v>3394</v>
      </c>
      <c r="AT2330" t="s">
        <v>3394</v>
      </c>
      <c r="AU2330" t="s">
        <v>3394</v>
      </c>
      <c r="AV2330" t="s">
        <v>3394</v>
      </c>
      <c r="AW2330" t="s">
        <v>3394</v>
      </c>
      <c r="AX2330" t="s">
        <v>3394</v>
      </c>
      <c r="AZ2330" t="s">
        <v>3394</v>
      </c>
    </row>
    <row r="2331" spans="1:52" x14ac:dyDescent="0.3">
      <c r="A2331" s="1" t="s">
        <v>8959</v>
      </c>
      <c r="B2331" t="s">
        <v>8960</v>
      </c>
      <c r="C2331" t="s">
        <v>492</v>
      </c>
      <c r="D2331" t="s">
        <v>69</v>
      </c>
      <c r="F2331" t="s">
        <v>3393</v>
      </c>
      <c r="G2331" t="s">
        <v>3394</v>
      </c>
      <c r="H2331" t="s">
        <v>3393</v>
      </c>
      <c r="I2331" t="s">
        <v>5750</v>
      </c>
      <c r="J2331" t="s">
        <v>5750</v>
      </c>
      <c r="K2331" t="s">
        <v>3394</v>
      </c>
      <c r="L2331" t="s">
        <v>3965</v>
      </c>
      <c r="M2331" t="s">
        <v>9820</v>
      </c>
      <c r="N2331" t="s">
        <v>9820</v>
      </c>
      <c r="O2331" t="s">
        <v>9820</v>
      </c>
      <c r="P2331" t="s">
        <v>9821</v>
      </c>
      <c r="Q2331">
        <v>1</v>
      </c>
      <c r="R2331" t="s">
        <v>3397</v>
      </c>
      <c r="AC2331" t="s">
        <v>4345</v>
      </c>
      <c r="AE2331" t="s">
        <v>3394</v>
      </c>
      <c r="AK2331" t="s">
        <v>3394</v>
      </c>
      <c r="AM2331" t="s">
        <v>3394</v>
      </c>
      <c r="AN2331" t="s">
        <v>3394</v>
      </c>
      <c r="AO2331" t="s">
        <v>3394</v>
      </c>
      <c r="AP2331" t="s">
        <v>3394</v>
      </c>
      <c r="AQ2331" t="s">
        <v>3394</v>
      </c>
      <c r="AR2331" t="s">
        <v>3394</v>
      </c>
      <c r="AS2331" t="s">
        <v>3394</v>
      </c>
      <c r="AT2331" t="s">
        <v>3394</v>
      </c>
      <c r="AU2331" t="s">
        <v>3394</v>
      </c>
      <c r="AV2331" t="s">
        <v>3394</v>
      </c>
      <c r="AW2331" t="s">
        <v>3394</v>
      </c>
      <c r="AX2331" t="s">
        <v>3394</v>
      </c>
      <c r="AZ2331" t="s">
        <v>3394</v>
      </c>
    </row>
    <row r="2332" spans="1:52" x14ac:dyDescent="0.3">
      <c r="A2332" s="1" t="s">
        <v>8961</v>
      </c>
      <c r="B2332" t="s">
        <v>8962</v>
      </c>
      <c r="C2332" t="s">
        <v>492</v>
      </c>
      <c r="D2332" t="s">
        <v>69</v>
      </c>
      <c r="F2332" t="s">
        <v>3393</v>
      </c>
      <c r="G2332" t="s">
        <v>3394</v>
      </c>
      <c r="H2332" t="s">
        <v>3393</v>
      </c>
      <c r="I2332" t="s">
        <v>8958</v>
      </c>
      <c r="J2332" t="s">
        <v>8958</v>
      </c>
      <c r="K2332" t="s">
        <v>3394</v>
      </c>
      <c r="L2332" t="s">
        <v>3965</v>
      </c>
      <c r="M2332" t="s">
        <v>9820</v>
      </c>
      <c r="N2332" t="s">
        <v>9820</v>
      </c>
      <c r="O2332" t="s">
        <v>9820</v>
      </c>
      <c r="P2332" t="s">
        <v>9821</v>
      </c>
      <c r="Q2332">
        <v>1</v>
      </c>
      <c r="R2332" t="s">
        <v>3397</v>
      </c>
      <c r="AC2332" t="s">
        <v>4345</v>
      </c>
      <c r="AE2332" t="s">
        <v>3394</v>
      </c>
      <c r="AK2332" t="s">
        <v>3394</v>
      </c>
      <c r="AM2332" t="s">
        <v>3394</v>
      </c>
      <c r="AN2332" t="s">
        <v>3394</v>
      </c>
      <c r="AO2332" t="s">
        <v>3394</v>
      </c>
      <c r="AP2332" t="s">
        <v>3394</v>
      </c>
      <c r="AQ2332" t="s">
        <v>3394</v>
      </c>
      <c r="AR2332" t="s">
        <v>3394</v>
      </c>
      <c r="AS2332" t="s">
        <v>3394</v>
      </c>
      <c r="AT2332" t="s">
        <v>3394</v>
      </c>
      <c r="AU2332" t="s">
        <v>3394</v>
      </c>
      <c r="AV2332" t="s">
        <v>3394</v>
      </c>
      <c r="AW2332" t="s">
        <v>3394</v>
      </c>
      <c r="AX2332" t="s">
        <v>3394</v>
      </c>
      <c r="AZ2332" t="s">
        <v>3394</v>
      </c>
    </row>
    <row r="2333" spans="1:52" x14ac:dyDescent="0.3">
      <c r="A2333" s="1" t="s">
        <v>8963</v>
      </c>
      <c r="B2333" t="s">
        <v>8964</v>
      </c>
      <c r="C2333" t="s">
        <v>492</v>
      </c>
      <c r="D2333" t="s">
        <v>69</v>
      </c>
      <c r="F2333" t="s">
        <v>3393</v>
      </c>
      <c r="G2333" t="s">
        <v>3394</v>
      </c>
      <c r="H2333" t="s">
        <v>3393</v>
      </c>
      <c r="I2333" t="s">
        <v>8955</v>
      </c>
      <c r="J2333" t="s">
        <v>8955</v>
      </c>
      <c r="K2333" t="s">
        <v>3394</v>
      </c>
      <c r="L2333" t="s">
        <v>3965</v>
      </c>
      <c r="M2333" t="s">
        <v>9820</v>
      </c>
      <c r="N2333" t="s">
        <v>9820</v>
      </c>
      <c r="O2333" t="s">
        <v>9820</v>
      </c>
      <c r="P2333" t="s">
        <v>9821</v>
      </c>
      <c r="Q2333">
        <v>1</v>
      </c>
      <c r="R2333" t="s">
        <v>3397</v>
      </c>
      <c r="AC2333" t="s">
        <v>4345</v>
      </c>
      <c r="AE2333" t="s">
        <v>3394</v>
      </c>
      <c r="AK2333" t="s">
        <v>3394</v>
      </c>
      <c r="AM2333" t="s">
        <v>3394</v>
      </c>
      <c r="AN2333" t="s">
        <v>3394</v>
      </c>
      <c r="AO2333" t="s">
        <v>3394</v>
      </c>
      <c r="AP2333" t="s">
        <v>3394</v>
      </c>
      <c r="AQ2333" t="s">
        <v>3394</v>
      </c>
      <c r="AR2333" t="s">
        <v>3394</v>
      </c>
      <c r="AS2333" t="s">
        <v>3394</v>
      </c>
      <c r="AT2333" t="s">
        <v>3394</v>
      </c>
      <c r="AU2333" t="s">
        <v>3394</v>
      </c>
      <c r="AV2333" t="s">
        <v>3394</v>
      </c>
      <c r="AW2333" t="s">
        <v>3394</v>
      </c>
      <c r="AX2333" t="s">
        <v>3394</v>
      </c>
      <c r="AZ2333" t="s">
        <v>3394</v>
      </c>
    </row>
    <row r="2334" spans="1:52" x14ac:dyDescent="0.3">
      <c r="A2334" s="1" t="s">
        <v>8965</v>
      </c>
      <c r="B2334" t="s">
        <v>8966</v>
      </c>
      <c r="C2334" t="s">
        <v>492</v>
      </c>
      <c r="D2334" t="s">
        <v>69</v>
      </c>
      <c r="F2334" t="s">
        <v>3393</v>
      </c>
      <c r="G2334" t="s">
        <v>3394</v>
      </c>
      <c r="H2334" t="s">
        <v>3393</v>
      </c>
      <c r="I2334" t="s">
        <v>5028</v>
      </c>
      <c r="J2334" t="s">
        <v>5028</v>
      </c>
      <c r="K2334" t="s">
        <v>3394</v>
      </c>
      <c r="L2334" t="s">
        <v>3965</v>
      </c>
      <c r="M2334" t="s">
        <v>9820</v>
      </c>
      <c r="N2334" t="s">
        <v>9820</v>
      </c>
      <c r="O2334" t="s">
        <v>9820</v>
      </c>
      <c r="P2334" t="s">
        <v>9821</v>
      </c>
      <c r="Q2334">
        <v>1</v>
      </c>
      <c r="R2334" t="s">
        <v>3397</v>
      </c>
      <c r="AC2334" t="s">
        <v>4345</v>
      </c>
      <c r="AE2334" t="s">
        <v>3394</v>
      </c>
      <c r="AK2334" t="s">
        <v>3394</v>
      </c>
      <c r="AM2334" t="s">
        <v>3394</v>
      </c>
      <c r="AN2334" t="s">
        <v>3394</v>
      </c>
      <c r="AO2334" t="s">
        <v>3394</v>
      </c>
      <c r="AP2334" t="s">
        <v>3394</v>
      </c>
      <c r="AQ2334" t="s">
        <v>3394</v>
      </c>
      <c r="AR2334" t="s">
        <v>3394</v>
      </c>
      <c r="AS2334" t="s">
        <v>3394</v>
      </c>
      <c r="AT2334" t="s">
        <v>3394</v>
      </c>
      <c r="AU2334" t="s">
        <v>3394</v>
      </c>
      <c r="AV2334" t="s">
        <v>3394</v>
      </c>
      <c r="AW2334" t="s">
        <v>3394</v>
      </c>
      <c r="AX2334" t="s">
        <v>3394</v>
      </c>
      <c r="AZ2334" t="s">
        <v>3394</v>
      </c>
    </row>
    <row r="2335" spans="1:52" x14ac:dyDescent="0.3">
      <c r="A2335" s="1" t="s">
        <v>8967</v>
      </c>
      <c r="B2335" t="s">
        <v>8968</v>
      </c>
      <c r="C2335" t="s">
        <v>492</v>
      </c>
      <c r="D2335" t="s">
        <v>69</v>
      </c>
      <c r="F2335" t="s">
        <v>3393</v>
      </c>
      <c r="G2335" t="s">
        <v>3394</v>
      </c>
      <c r="H2335" t="s">
        <v>3393</v>
      </c>
      <c r="I2335" t="s">
        <v>8969</v>
      </c>
      <c r="J2335" t="s">
        <v>8969</v>
      </c>
      <c r="K2335" t="s">
        <v>3394</v>
      </c>
      <c r="L2335" t="s">
        <v>3965</v>
      </c>
      <c r="M2335" t="s">
        <v>9820</v>
      </c>
      <c r="N2335" t="s">
        <v>9820</v>
      </c>
      <c r="O2335" t="s">
        <v>9820</v>
      </c>
      <c r="P2335" t="s">
        <v>9821</v>
      </c>
      <c r="Q2335">
        <v>1</v>
      </c>
      <c r="R2335" t="s">
        <v>3397</v>
      </c>
      <c r="AC2335" t="s">
        <v>4345</v>
      </c>
      <c r="AE2335" t="s">
        <v>3394</v>
      </c>
      <c r="AK2335" t="s">
        <v>3394</v>
      </c>
      <c r="AM2335" t="s">
        <v>3394</v>
      </c>
      <c r="AN2335" t="s">
        <v>3394</v>
      </c>
      <c r="AO2335" t="s">
        <v>3394</v>
      </c>
      <c r="AP2335" t="s">
        <v>3394</v>
      </c>
      <c r="AQ2335" t="s">
        <v>3394</v>
      </c>
      <c r="AR2335" t="s">
        <v>3394</v>
      </c>
      <c r="AS2335" t="s">
        <v>3394</v>
      </c>
      <c r="AT2335" t="s">
        <v>3394</v>
      </c>
      <c r="AU2335" t="s">
        <v>3394</v>
      </c>
      <c r="AV2335" t="s">
        <v>3394</v>
      </c>
      <c r="AW2335" t="s">
        <v>3394</v>
      </c>
      <c r="AX2335" t="s">
        <v>3394</v>
      </c>
      <c r="AZ2335" t="s">
        <v>3394</v>
      </c>
    </row>
    <row r="2336" spans="1:52" x14ac:dyDescent="0.3">
      <c r="A2336" s="1" t="s">
        <v>232</v>
      </c>
      <c r="B2336" t="s">
        <v>233</v>
      </c>
      <c r="C2336" t="s">
        <v>4314</v>
      </c>
      <c r="D2336" t="s">
        <v>65</v>
      </c>
      <c r="E2336" t="s">
        <v>234</v>
      </c>
      <c r="F2336" t="s">
        <v>3393</v>
      </c>
      <c r="G2336" t="s">
        <v>3394</v>
      </c>
      <c r="H2336" t="s">
        <v>3393</v>
      </c>
      <c r="I2336" t="s">
        <v>8970</v>
      </c>
      <c r="J2336" t="s">
        <v>8970</v>
      </c>
      <c r="K2336" t="s">
        <v>3394</v>
      </c>
      <c r="L2336" t="s">
        <v>4448</v>
      </c>
      <c r="M2336" t="s">
        <v>9820</v>
      </c>
      <c r="N2336" t="s">
        <v>9820</v>
      </c>
      <c r="O2336" t="s">
        <v>9820</v>
      </c>
      <c r="P2336" t="s">
        <v>9821</v>
      </c>
      <c r="Q2336">
        <v>1</v>
      </c>
      <c r="R2336" t="s">
        <v>3397</v>
      </c>
      <c r="AC2336" t="s">
        <v>4345</v>
      </c>
      <c r="AE2336" t="s">
        <v>3394</v>
      </c>
      <c r="AK2336" t="s">
        <v>3394</v>
      </c>
      <c r="AM2336" t="s">
        <v>3394</v>
      </c>
      <c r="AN2336" t="s">
        <v>3394</v>
      </c>
      <c r="AO2336" t="s">
        <v>3394</v>
      </c>
      <c r="AP2336" t="s">
        <v>3394</v>
      </c>
      <c r="AQ2336" t="s">
        <v>3394</v>
      </c>
      <c r="AR2336" t="s">
        <v>3394</v>
      </c>
      <c r="AS2336" t="s">
        <v>3394</v>
      </c>
      <c r="AT2336" t="s">
        <v>3394</v>
      </c>
      <c r="AU2336" t="s">
        <v>3394</v>
      </c>
      <c r="AV2336" t="s">
        <v>3394</v>
      </c>
      <c r="AW2336" t="s">
        <v>3394</v>
      </c>
      <c r="AX2336" t="s">
        <v>3394</v>
      </c>
      <c r="AZ2336" t="s">
        <v>3394</v>
      </c>
    </row>
    <row r="2337" spans="1:52" x14ac:dyDescent="0.3">
      <c r="A2337" s="1" t="s">
        <v>235</v>
      </c>
      <c r="B2337" t="s">
        <v>236</v>
      </c>
      <c r="C2337" t="s">
        <v>4314</v>
      </c>
      <c r="D2337" t="s">
        <v>65</v>
      </c>
      <c r="E2337" t="s">
        <v>237</v>
      </c>
      <c r="F2337" t="s">
        <v>3393</v>
      </c>
      <c r="G2337" t="s">
        <v>3394</v>
      </c>
      <c r="H2337" t="s">
        <v>3393</v>
      </c>
      <c r="I2337" t="s">
        <v>8970</v>
      </c>
      <c r="J2337" t="s">
        <v>8970</v>
      </c>
      <c r="K2337" t="s">
        <v>3394</v>
      </c>
      <c r="L2337" t="s">
        <v>4448</v>
      </c>
      <c r="M2337" t="s">
        <v>9820</v>
      </c>
      <c r="N2337" t="s">
        <v>9820</v>
      </c>
      <c r="O2337" t="s">
        <v>9820</v>
      </c>
      <c r="P2337" t="s">
        <v>9821</v>
      </c>
      <c r="Q2337">
        <v>1</v>
      </c>
      <c r="R2337" t="s">
        <v>3397</v>
      </c>
      <c r="AC2337" t="s">
        <v>4345</v>
      </c>
      <c r="AE2337" t="s">
        <v>3394</v>
      </c>
      <c r="AK2337" t="s">
        <v>3394</v>
      </c>
      <c r="AM2337" t="s">
        <v>3394</v>
      </c>
      <c r="AN2337" t="s">
        <v>3394</v>
      </c>
      <c r="AO2337" t="s">
        <v>3394</v>
      </c>
      <c r="AP2337" t="s">
        <v>3394</v>
      </c>
      <c r="AQ2337" t="s">
        <v>3394</v>
      </c>
      <c r="AR2337" t="s">
        <v>3394</v>
      </c>
      <c r="AS2337" t="s">
        <v>3394</v>
      </c>
      <c r="AT2337" t="s">
        <v>3394</v>
      </c>
      <c r="AU2337" t="s">
        <v>3394</v>
      </c>
      <c r="AV2337" t="s">
        <v>3394</v>
      </c>
      <c r="AW2337" t="s">
        <v>3394</v>
      </c>
      <c r="AX2337" t="s">
        <v>3394</v>
      </c>
      <c r="AZ2337" t="s">
        <v>3394</v>
      </c>
    </row>
    <row r="2338" spans="1:52" x14ac:dyDescent="0.3">
      <c r="A2338" s="1" t="s">
        <v>8971</v>
      </c>
      <c r="B2338" t="s">
        <v>8972</v>
      </c>
      <c r="C2338" t="s">
        <v>492</v>
      </c>
      <c r="D2338" t="s">
        <v>69</v>
      </c>
      <c r="F2338" t="s">
        <v>3393</v>
      </c>
      <c r="G2338" t="s">
        <v>3393</v>
      </c>
      <c r="H2338" t="s">
        <v>3393</v>
      </c>
      <c r="I2338" t="s">
        <v>7937</v>
      </c>
      <c r="J2338" t="s">
        <v>8973</v>
      </c>
      <c r="K2338" t="s">
        <v>3394</v>
      </c>
      <c r="L2338" t="s">
        <v>3965</v>
      </c>
      <c r="M2338" t="s">
        <v>9820</v>
      </c>
      <c r="N2338" t="s">
        <v>9820</v>
      </c>
      <c r="O2338" t="s">
        <v>9820</v>
      </c>
      <c r="P2338" t="s">
        <v>9821</v>
      </c>
      <c r="Q2338">
        <v>1</v>
      </c>
      <c r="R2338" t="s">
        <v>3397</v>
      </c>
      <c r="AC2338" t="s">
        <v>4345</v>
      </c>
      <c r="AE2338" t="s">
        <v>3394</v>
      </c>
      <c r="AK2338" t="s">
        <v>3394</v>
      </c>
      <c r="AM2338" t="s">
        <v>3394</v>
      </c>
      <c r="AN2338" t="s">
        <v>3394</v>
      </c>
      <c r="AO2338" t="s">
        <v>3394</v>
      </c>
      <c r="AP2338" t="s">
        <v>3394</v>
      </c>
      <c r="AQ2338" t="s">
        <v>3394</v>
      </c>
      <c r="AR2338" t="s">
        <v>3394</v>
      </c>
      <c r="AS2338" t="s">
        <v>3394</v>
      </c>
      <c r="AT2338" t="s">
        <v>3394</v>
      </c>
      <c r="AU2338" t="s">
        <v>3394</v>
      </c>
      <c r="AV2338" t="s">
        <v>3394</v>
      </c>
      <c r="AW2338" t="s">
        <v>3394</v>
      </c>
      <c r="AX2338" t="s">
        <v>3394</v>
      </c>
      <c r="AZ2338" t="s">
        <v>3394</v>
      </c>
    </row>
    <row r="2339" spans="1:52" x14ac:dyDescent="0.3">
      <c r="A2339" s="1" t="s">
        <v>8974</v>
      </c>
      <c r="B2339" t="s">
        <v>8975</v>
      </c>
      <c r="C2339" t="s">
        <v>448</v>
      </c>
      <c r="D2339" t="s">
        <v>73</v>
      </c>
      <c r="F2339" t="s">
        <v>3393</v>
      </c>
      <c r="G2339" t="s">
        <v>3394</v>
      </c>
      <c r="H2339" t="s">
        <v>3393</v>
      </c>
      <c r="I2339" t="s">
        <v>5818</v>
      </c>
      <c r="J2339" t="s">
        <v>5818</v>
      </c>
      <c r="K2339" t="s">
        <v>3394</v>
      </c>
      <c r="L2339" t="s">
        <v>3965</v>
      </c>
      <c r="M2339" t="s">
        <v>9820</v>
      </c>
      <c r="N2339" t="s">
        <v>9820</v>
      </c>
      <c r="O2339" t="s">
        <v>9820</v>
      </c>
      <c r="P2339" t="s">
        <v>9821</v>
      </c>
      <c r="Q2339">
        <v>1</v>
      </c>
      <c r="R2339" t="s">
        <v>3397</v>
      </c>
      <c r="AC2339" t="s">
        <v>4345</v>
      </c>
      <c r="AE2339" t="s">
        <v>3394</v>
      </c>
      <c r="AK2339" t="s">
        <v>3394</v>
      </c>
      <c r="AM2339" t="s">
        <v>3394</v>
      </c>
      <c r="AN2339" t="s">
        <v>3394</v>
      </c>
      <c r="AO2339" t="s">
        <v>3394</v>
      </c>
      <c r="AP2339" t="s">
        <v>3394</v>
      </c>
      <c r="AQ2339" t="s">
        <v>3394</v>
      </c>
      <c r="AR2339" t="s">
        <v>3394</v>
      </c>
      <c r="AS2339" t="s">
        <v>3394</v>
      </c>
      <c r="AT2339" t="s">
        <v>3394</v>
      </c>
      <c r="AU2339" t="s">
        <v>3394</v>
      </c>
      <c r="AV2339" t="s">
        <v>3394</v>
      </c>
      <c r="AW2339" t="s">
        <v>3394</v>
      </c>
      <c r="AX2339" t="s">
        <v>3394</v>
      </c>
      <c r="AZ2339" t="s">
        <v>3394</v>
      </c>
    </row>
    <row r="2340" spans="1:52" x14ac:dyDescent="0.3">
      <c r="A2340" s="1" t="s">
        <v>8976</v>
      </c>
      <c r="B2340" t="s">
        <v>8977</v>
      </c>
      <c r="C2340" t="s">
        <v>448</v>
      </c>
      <c r="D2340" t="s">
        <v>73</v>
      </c>
      <c r="F2340" t="s">
        <v>3393</v>
      </c>
      <c r="G2340" t="s">
        <v>3394</v>
      </c>
      <c r="H2340" t="s">
        <v>3393</v>
      </c>
      <c r="I2340" t="s">
        <v>5818</v>
      </c>
      <c r="J2340" t="s">
        <v>5818</v>
      </c>
      <c r="K2340" t="s">
        <v>3394</v>
      </c>
      <c r="L2340" t="s">
        <v>3965</v>
      </c>
      <c r="M2340" t="s">
        <v>9820</v>
      </c>
      <c r="N2340" t="s">
        <v>9820</v>
      </c>
      <c r="O2340" t="s">
        <v>9820</v>
      </c>
      <c r="P2340" t="s">
        <v>9821</v>
      </c>
      <c r="Q2340">
        <v>1</v>
      </c>
      <c r="R2340" t="s">
        <v>3397</v>
      </c>
      <c r="AC2340" t="s">
        <v>4345</v>
      </c>
      <c r="AE2340" t="s">
        <v>3394</v>
      </c>
      <c r="AK2340" t="s">
        <v>3394</v>
      </c>
      <c r="AM2340" t="s">
        <v>3394</v>
      </c>
      <c r="AN2340" t="s">
        <v>3394</v>
      </c>
      <c r="AO2340" t="s">
        <v>3394</v>
      </c>
      <c r="AP2340" t="s">
        <v>3394</v>
      </c>
      <c r="AQ2340" t="s">
        <v>3394</v>
      </c>
      <c r="AR2340" t="s">
        <v>3394</v>
      </c>
      <c r="AS2340" t="s">
        <v>3394</v>
      </c>
      <c r="AT2340" t="s">
        <v>3394</v>
      </c>
      <c r="AU2340" t="s">
        <v>3394</v>
      </c>
      <c r="AV2340" t="s">
        <v>3394</v>
      </c>
      <c r="AW2340" t="s">
        <v>3394</v>
      </c>
      <c r="AX2340" t="s">
        <v>3394</v>
      </c>
      <c r="AZ2340" t="s">
        <v>3394</v>
      </c>
    </row>
    <row r="2341" spans="1:52" x14ac:dyDescent="0.3">
      <c r="A2341" s="1" t="s">
        <v>8978</v>
      </c>
      <c r="B2341" t="s">
        <v>8979</v>
      </c>
      <c r="C2341" t="s">
        <v>448</v>
      </c>
      <c r="D2341" t="s">
        <v>73</v>
      </c>
      <c r="F2341" t="s">
        <v>3393</v>
      </c>
      <c r="G2341" t="s">
        <v>3394</v>
      </c>
      <c r="H2341" t="s">
        <v>3393</v>
      </c>
      <c r="I2341" t="s">
        <v>5818</v>
      </c>
      <c r="J2341" t="s">
        <v>5818</v>
      </c>
      <c r="K2341" t="s">
        <v>3394</v>
      </c>
      <c r="L2341" t="s">
        <v>3965</v>
      </c>
      <c r="M2341" t="s">
        <v>9820</v>
      </c>
      <c r="N2341" t="s">
        <v>9820</v>
      </c>
      <c r="O2341" t="s">
        <v>9820</v>
      </c>
      <c r="P2341" t="s">
        <v>9821</v>
      </c>
      <c r="Q2341">
        <v>1</v>
      </c>
      <c r="R2341" t="s">
        <v>3397</v>
      </c>
      <c r="AC2341" t="s">
        <v>4345</v>
      </c>
      <c r="AE2341" t="s">
        <v>3394</v>
      </c>
      <c r="AK2341" t="s">
        <v>3394</v>
      </c>
      <c r="AM2341" t="s">
        <v>3394</v>
      </c>
      <c r="AN2341" t="s">
        <v>3394</v>
      </c>
      <c r="AO2341" t="s">
        <v>3394</v>
      </c>
      <c r="AP2341" t="s">
        <v>3394</v>
      </c>
      <c r="AQ2341" t="s">
        <v>3394</v>
      </c>
      <c r="AR2341" t="s">
        <v>3394</v>
      </c>
      <c r="AS2341" t="s">
        <v>3394</v>
      </c>
      <c r="AT2341" t="s">
        <v>3394</v>
      </c>
      <c r="AU2341" t="s">
        <v>3394</v>
      </c>
      <c r="AV2341" t="s">
        <v>3394</v>
      </c>
      <c r="AW2341" t="s">
        <v>3394</v>
      </c>
      <c r="AX2341" t="s">
        <v>3394</v>
      </c>
      <c r="AZ2341" t="s">
        <v>3394</v>
      </c>
    </row>
    <row r="2342" spans="1:52" x14ac:dyDescent="0.3">
      <c r="A2342" s="1" t="s">
        <v>8980</v>
      </c>
      <c r="B2342" t="s">
        <v>8981</v>
      </c>
      <c r="C2342" t="s">
        <v>492</v>
      </c>
      <c r="D2342" t="s">
        <v>69</v>
      </c>
      <c r="F2342" t="s">
        <v>3393</v>
      </c>
      <c r="G2342" t="s">
        <v>3393</v>
      </c>
      <c r="H2342" t="s">
        <v>3393</v>
      </c>
      <c r="I2342" t="s">
        <v>8982</v>
      </c>
      <c r="J2342" t="s">
        <v>8982</v>
      </c>
      <c r="K2342" t="s">
        <v>3394</v>
      </c>
      <c r="L2342" t="s">
        <v>3965</v>
      </c>
      <c r="M2342" t="s">
        <v>9820</v>
      </c>
      <c r="N2342" t="s">
        <v>9820</v>
      </c>
      <c r="O2342" t="s">
        <v>9820</v>
      </c>
      <c r="P2342" t="s">
        <v>9821</v>
      </c>
      <c r="Q2342">
        <v>1</v>
      </c>
      <c r="R2342" t="s">
        <v>3397</v>
      </c>
      <c r="AC2342" t="s">
        <v>4345</v>
      </c>
      <c r="AE2342" t="s">
        <v>3394</v>
      </c>
      <c r="AK2342" t="s">
        <v>3394</v>
      </c>
      <c r="AM2342" t="s">
        <v>3394</v>
      </c>
      <c r="AN2342" t="s">
        <v>3394</v>
      </c>
      <c r="AO2342" t="s">
        <v>3394</v>
      </c>
      <c r="AP2342" t="s">
        <v>3394</v>
      </c>
      <c r="AQ2342" t="s">
        <v>3394</v>
      </c>
      <c r="AR2342" t="s">
        <v>3394</v>
      </c>
      <c r="AS2342" t="s">
        <v>3394</v>
      </c>
      <c r="AT2342" t="s">
        <v>3394</v>
      </c>
      <c r="AU2342" t="s">
        <v>3394</v>
      </c>
      <c r="AV2342" t="s">
        <v>3394</v>
      </c>
      <c r="AW2342" t="s">
        <v>3394</v>
      </c>
      <c r="AX2342" t="s">
        <v>3394</v>
      </c>
      <c r="AZ2342" t="s">
        <v>3394</v>
      </c>
    </row>
    <row r="2343" spans="1:52" x14ac:dyDescent="0.3">
      <c r="A2343" s="1" t="s">
        <v>8983</v>
      </c>
      <c r="B2343" t="s">
        <v>10203</v>
      </c>
      <c r="C2343" t="s">
        <v>4221</v>
      </c>
      <c r="D2343" t="s">
        <v>4222</v>
      </c>
      <c r="F2343" t="s">
        <v>3393</v>
      </c>
      <c r="G2343" t="s">
        <v>3394</v>
      </c>
      <c r="H2343" t="s">
        <v>3393</v>
      </c>
      <c r="I2343" t="s">
        <v>9116</v>
      </c>
      <c r="J2343" t="s">
        <v>9341</v>
      </c>
      <c r="K2343" t="s">
        <v>3394</v>
      </c>
      <c r="L2343" t="s">
        <v>3965</v>
      </c>
      <c r="M2343" t="s">
        <v>4222</v>
      </c>
      <c r="N2343" t="s">
        <v>4222</v>
      </c>
      <c r="O2343" t="s">
        <v>9836</v>
      </c>
      <c r="P2343" t="s">
        <v>9821</v>
      </c>
      <c r="Q2343">
        <v>1</v>
      </c>
      <c r="R2343" t="s">
        <v>3397</v>
      </c>
      <c r="AC2343" t="s">
        <v>4345</v>
      </c>
      <c r="AE2343" t="s">
        <v>3394</v>
      </c>
      <c r="AK2343" t="s">
        <v>3394</v>
      </c>
      <c r="AM2343" t="s">
        <v>3394</v>
      </c>
      <c r="AN2343" t="s">
        <v>3394</v>
      </c>
      <c r="AO2343" t="s">
        <v>3394</v>
      </c>
      <c r="AP2343" t="s">
        <v>3394</v>
      </c>
      <c r="AQ2343" t="s">
        <v>3394</v>
      </c>
      <c r="AR2343" t="s">
        <v>3394</v>
      </c>
      <c r="AS2343" t="s">
        <v>3394</v>
      </c>
      <c r="AT2343" t="s">
        <v>3394</v>
      </c>
      <c r="AU2343" t="s">
        <v>3394</v>
      </c>
      <c r="AV2343" t="s">
        <v>3394</v>
      </c>
      <c r="AW2343" t="s">
        <v>3394</v>
      </c>
      <c r="AX2343" t="s">
        <v>3394</v>
      </c>
      <c r="AZ2343" t="s">
        <v>3393</v>
      </c>
    </row>
    <row r="2344" spans="1:52" x14ac:dyDescent="0.3">
      <c r="A2344" s="1" t="s">
        <v>8984</v>
      </c>
      <c r="B2344" t="s">
        <v>8985</v>
      </c>
      <c r="C2344" t="s">
        <v>492</v>
      </c>
      <c r="D2344" t="s">
        <v>69</v>
      </c>
      <c r="F2344" t="s">
        <v>3393</v>
      </c>
      <c r="G2344" t="s">
        <v>3394</v>
      </c>
      <c r="H2344" t="s">
        <v>3393</v>
      </c>
      <c r="I2344" t="s">
        <v>8986</v>
      </c>
      <c r="J2344" t="s">
        <v>8986</v>
      </c>
      <c r="K2344" t="s">
        <v>3394</v>
      </c>
      <c r="L2344" t="s">
        <v>3965</v>
      </c>
      <c r="M2344" t="s">
        <v>9820</v>
      </c>
      <c r="N2344" t="s">
        <v>9820</v>
      </c>
      <c r="O2344" t="s">
        <v>9820</v>
      </c>
      <c r="P2344" t="s">
        <v>9821</v>
      </c>
      <c r="Q2344">
        <v>1</v>
      </c>
      <c r="R2344" t="s">
        <v>3397</v>
      </c>
      <c r="AC2344" t="s">
        <v>4345</v>
      </c>
      <c r="AE2344" t="s">
        <v>3394</v>
      </c>
      <c r="AK2344" t="s">
        <v>3394</v>
      </c>
      <c r="AM2344" t="s">
        <v>3394</v>
      </c>
      <c r="AN2344" t="s">
        <v>3394</v>
      </c>
      <c r="AO2344" t="s">
        <v>3394</v>
      </c>
      <c r="AP2344" t="s">
        <v>3394</v>
      </c>
      <c r="AQ2344" t="s">
        <v>3394</v>
      </c>
      <c r="AR2344" t="s">
        <v>3394</v>
      </c>
      <c r="AS2344" t="s">
        <v>3394</v>
      </c>
      <c r="AT2344" t="s">
        <v>3394</v>
      </c>
      <c r="AU2344" t="s">
        <v>3394</v>
      </c>
      <c r="AV2344" t="s">
        <v>3394</v>
      </c>
      <c r="AW2344" t="s">
        <v>3394</v>
      </c>
      <c r="AX2344" t="s">
        <v>3394</v>
      </c>
      <c r="AZ2344" t="s">
        <v>3394</v>
      </c>
    </row>
    <row r="2345" spans="1:52" x14ac:dyDescent="0.3">
      <c r="A2345" s="1" t="s">
        <v>8987</v>
      </c>
      <c r="B2345" t="s">
        <v>10942</v>
      </c>
      <c r="C2345" t="s">
        <v>492</v>
      </c>
      <c r="D2345" t="s">
        <v>69</v>
      </c>
      <c r="F2345" t="s">
        <v>3393</v>
      </c>
      <c r="G2345" t="s">
        <v>3394</v>
      </c>
      <c r="H2345" t="s">
        <v>3393</v>
      </c>
      <c r="I2345" t="s">
        <v>6186</v>
      </c>
      <c r="J2345" t="s">
        <v>8988</v>
      </c>
      <c r="K2345" t="s">
        <v>3394</v>
      </c>
      <c r="L2345" t="s">
        <v>3965</v>
      </c>
      <c r="M2345" t="s">
        <v>9820</v>
      </c>
      <c r="N2345" t="s">
        <v>9820</v>
      </c>
      <c r="O2345" t="s">
        <v>9820</v>
      </c>
      <c r="P2345" t="s">
        <v>9821</v>
      </c>
      <c r="Q2345">
        <v>1</v>
      </c>
      <c r="R2345" t="s">
        <v>3397</v>
      </c>
      <c r="AC2345" t="s">
        <v>4345</v>
      </c>
      <c r="AE2345" t="s">
        <v>3394</v>
      </c>
      <c r="AK2345" t="s">
        <v>3394</v>
      </c>
      <c r="AM2345" t="s">
        <v>3394</v>
      </c>
      <c r="AN2345" t="s">
        <v>3394</v>
      </c>
      <c r="AO2345" t="s">
        <v>3394</v>
      </c>
      <c r="AP2345" t="s">
        <v>3394</v>
      </c>
      <c r="AQ2345" t="s">
        <v>3394</v>
      </c>
      <c r="AR2345" t="s">
        <v>3394</v>
      </c>
      <c r="AS2345" t="s">
        <v>3394</v>
      </c>
      <c r="AT2345" t="s">
        <v>3394</v>
      </c>
      <c r="AU2345" t="s">
        <v>3394</v>
      </c>
      <c r="AV2345" t="s">
        <v>3394</v>
      </c>
      <c r="AW2345" t="s">
        <v>3394</v>
      </c>
      <c r="AX2345" t="s">
        <v>3394</v>
      </c>
      <c r="AZ2345" t="s">
        <v>3394</v>
      </c>
    </row>
    <row r="2346" spans="1:52" x14ac:dyDescent="0.3">
      <c r="A2346" s="1" t="s">
        <v>373</v>
      </c>
      <c r="B2346" t="s">
        <v>10204</v>
      </c>
      <c r="C2346" t="s">
        <v>4221</v>
      </c>
      <c r="D2346" t="s">
        <v>4222</v>
      </c>
      <c r="E2346" t="s">
        <v>374</v>
      </c>
      <c r="F2346" t="s">
        <v>3393</v>
      </c>
      <c r="G2346" t="s">
        <v>3394</v>
      </c>
      <c r="H2346" t="s">
        <v>3393</v>
      </c>
      <c r="I2346" t="s">
        <v>5770</v>
      </c>
      <c r="J2346" t="s">
        <v>5770</v>
      </c>
      <c r="K2346" t="s">
        <v>3394</v>
      </c>
      <c r="L2346" t="s">
        <v>3965</v>
      </c>
      <c r="M2346" t="s">
        <v>4222</v>
      </c>
      <c r="N2346" t="s">
        <v>4222</v>
      </c>
      <c r="O2346" t="s">
        <v>9836</v>
      </c>
      <c r="P2346" t="s">
        <v>9821</v>
      </c>
      <c r="Q2346">
        <v>1</v>
      </c>
      <c r="R2346" t="s">
        <v>3397</v>
      </c>
      <c r="AC2346" t="s">
        <v>4345</v>
      </c>
      <c r="AE2346" t="s">
        <v>3394</v>
      </c>
      <c r="AK2346" t="s">
        <v>3394</v>
      </c>
      <c r="AM2346" t="s">
        <v>3394</v>
      </c>
      <c r="AN2346" t="s">
        <v>3394</v>
      </c>
      <c r="AO2346" t="s">
        <v>3394</v>
      </c>
      <c r="AP2346" t="s">
        <v>3394</v>
      </c>
      <c r="AQ2346" t="s">
        <v>3394</v>
      </c>
      <c r="AR2346" t="s">
        <v>3394</v>
      </c>
      <c r="AS2346" t="s">
        <v>3394</v>
      </c>
      <c r="AT2346" t="s">
        <v>3394</v>
      </c>
      <c r="AU2346" t="s">
        <v>3394</v>
      </c>
      <c r="AV2346" t="s">
        <v>3394</v>
      </c>
      <c r="AW2346" t="s">
        <v>3394</v>
      </c>
      <c r="AX2346" t="s">
        <v>3394</v>
      </c>
      <c r="AZ2346" t="s">
        <v>3393</v>
      </c>
    </row>
    <row r="2347" spans="1:52" x14ac:dyDescent="0.3">
      <c r="A2347" s="1" t="s">
        <v>8989</v>
      </c>
      <c r="B2347" t="s">
        <v>8990</v>
      </c>
      <c r="C2347" t="s">
        <v>492</v>
      </c>
      <c r="D2347" t="s">
        <v>69</v>
      </c>
      <c r="F2347" t="s">
        <v>3393</v>
      </c>
      <c r="G2347" t="s">
        <v>3394</v>
      </c>
      <c r="H2347" t="s">
        <v>3393</v>
      </c>
      <c r="I2347" t="s">
        <v>8948</v>
      </c>
      <c r="J2347" t="s">
        <v>8948</v>
      </c>
      <c r="K2347" t="s">
        <v>3394</v>
      </c>
      <c r="L2347" t="s">
        <v>3965</v>
      </c>
      <c r="M2347" t="s">
        <v>9820</v>
      </c>
      <c r="N2347" t="s">
        <v>9820</v>
      </c>
      <c r="O2347" t="s">
        <v>9820</v>
      </c>
      <c r="P2347" t="s">
        <v>9821</v>
      </c>
      <c r="Q2347">
        <v>1</v>
      </c>
      <c r="R2347" t="s">
        <v>3397</v>
      </c>
      <c r="AC2347" t="s">
        <v>4345</v>
      </c>
      <c r="AE2347" t="s">
        <v>3394</v>
      </c>
      <c r="AK2347" t="s">
        <v>3394</v>
      </c>
      <c r="AM2347" t="s">
        <v>3394</v>
      </c>
      <c r="AN2347" t="s">
        <v>3394</v>
      </c>
      <c r="AO2347" t="s">
        <v>3394</v>
      </c>
      <c r="AP2347" t="s">
        <v>3394</v>
      </c>
      <c r="AQ2347" t="s">
        <v>3394</v>
      </c>
      <c r="AR2347" t="s">
        <v>3394</v>
      </c>
      <c r="AS2347" t="s">
        <v>3394</v>
      </c>
      <c r="AT2347" t="s">
        <v>3394</v>
      </c>
      <c r="AU2347" t="s">
        <v>3394</v>
      </c>
      <c r="AV2347" t="s">
        <v>3394</v>
      </c>
      <c r="AW2347" t="s">
        <v>3394</v>
      </c>
      <c r="AX2347" t="s">
        <v>3394</v>
      </c>
      <c r="AZ2347" t="s">
        <v>3394</v>
      </c>
    </row>
    <row r="2348" spans="1:52" x14ac:dyDescent="0.3">
      <c r="A2348" s="1" t="s">
        <v>375</v>
      </c>
      <c r="B2348" t="s">
        <v>10205</v>
      </c>
      <c r="C2348" t="s">
        <v>4221</v>
      </c>
      <c r="D2348" t="s">
        <v>4222</v>
      </c>
      <c r="E2348" t="s">
        <v>376</v>
      </c>
      <c r="F2348" t="s">
        <v>3393</v>
      </c>
      <c r="G2348" t="s">
        <v>3394</v>
      </c>
      <c r="H2348" t="s">
        <v>3393</v>
      </c>
      <c r="I2348" t="s">
        <v>10943</v>
      </c>
      <c r="J2348" t="s">
        <v>10944</v>
      </c>
      <c r="K2348" t="s">
        <v>3394</v>
      </c>
      <c r="L2348" t="s">
        <v>3965</v>
      </c>
      <c r="M2348" t="s">
        <v>4222</v>
      </c>
      <c r="N2348" t="s">
        <v>4222</v>
      </c>
      <c r="O2348" t="s">
        <v>9836</v>
      </c>
      <c r="P2348" t="s">
        <v>9821</v>
      </c>
      <c r="Q2348">
        <v>1</v>
      </c>
      <c r="R2348" t="s">
        <v>3397</v>
      </c>
      <c r="AC2348" t="s">
        <v>4345</v>
      </c>
      <c r="AE2348" t="s">
        <v>3394</v>
      </c>
      <c r="AK2348" t="s">
        <v>3394</v>
      </c>
      <c r="AM2348" t="s">
        <v>3394</v>
      </c>
      <c r="AN2348" t="s">
        <v>3394</v>
      </c>
      <c r="AO2348" t="s">
        <v>3394</v>
      </c>
      <c r="AP2348" t="s">
        <v>3394</v>
      </c>
      <c r="AQ2348" t="s">
        <v>3394</v>
      </c>
      <c r="AR2348" t="s">
        <v>3394</v>
      </c>
      <c r="AS2348" t="s">
        <v>3394</v>
      </c>
      <c r="AT2348" t="s">
        <v>3394</v>
      </c>
      <c r="AU2348" t="s">
        <v>3394</v>
      </c>
      <c r="AV2348" t="s">
        <v>3394</v>
      </c>
      <c r="AW2348" t="s">
        <v>3394</v>
      </c>
      <c r="AX2348" t="s">
        <v>3394</v>
      </c>
      <c r="AZ2348" t="s">
        <v>3393</v>
      </c>
    </row>
    <row r="2349" spans="1:52" x14ac:dyDescent="0.3">
      <c r="A2349" s="1" t="s">
        <v>8991</v>
      </c>
      <c r="B2349" t="s">
        <v>8992</v>
      </c>
      <c r="C2349" t="s">
        <v>492</v>
      </c>
      <c r="D2349" t="s">
        <v>69</v>
      </c>
      <c r="F2349" t="s">
        <v>3393</v>
      </c>
      <c r="G2349" t="s">
        <v>3394</v>
      </c>
      <c r="H2349" t="s">
        <v>3393</v>
      </c>
      <c r="I2349" t="s">
        <v>8993</v>
      </c>
      <c r="J2349" t="s">
        <v>8993</v>
      </c>
      <c r="K2349" t="s">
        <v>3394</v>
      </c>
      <c r="L2349" t="s">
        <v>3965</v>
      </c>
      <c r="M2349" t="s">
        <v>9820</v>
      </c>
      <c r="N2349" t="s">
        <v>9820</v>
      </c>
      <c r="O2349" t="s">
        <v>9820</v>
      </c>
      <c r="P2349" t="s">
        <v>9821</v>
      </c>
      <c r="Q2349">
        <v>1</v>
      </c>
      <c r="R2349" t="s">
        <v>3397</v>
      </c>
      <c r="AC2349" t="s">
        <v>4345</v>
      </c>
      <c r="AE2349" t="s">
        <v>3394</v>
      </c>
      <c r="AK2349" t="s">
        <v>3394</v>
      </c>
      <c r="AM2349" t="s">
        <v>3394</v>
      </c>
      <c r="AN2349" t="s">
        <v>3394</v>
      </c>
      <c r="AO2349" t="s">
        <v>3394</v>
      </c>
      <c r="AP2349" t="s">
        <v>3394</v>
      </c>
      <c r="AQ2349" t="s">
        <v>3394</v>
      </c>
      <c r="AR2349" t="s">
        <v>3394</v>
      </c>
      <c r="AS2349" t="s">
        <v>3394</v>
      </c>
      <c r="AT2349" t="s">
        <v>3394</v>
      </c>
      <c r="AU2349" t="s">
        <v>3394</v>
      </c>
      <c r="AV2349" t="s">
        <v>3394</v>
      </c>
      <c r="AW2349" t="s">
        <v>3394</v>
      </c>
      <c r="AX2349" t="s">
        <v>3394</v>
      </c>
      <c r="AZ2349" t="s">
        <v>3394</v>
      </c>
    </row>
    <row r="2350" spans="1:52" x14ac:dyDescent="0.3">
      <c r="A2350" s="1" t="s">
        <v>8994</v>
      </c>
      <c r="B2350" t="s">
        <v>8995</v>
      </c>
      <c r="C2350" t="s">
        <v>492</v>
      </c>
      <c r="D2350" t="s">
        <v>69</v>
      </c>
      <c r="F2350" t="s">
        <v>3393</v>
      </c>
      <c r="G2350" t="s">
        <v>3394</v>
      </c>
      <c r="H2350" t="s">
        <v>3393</v>
      </c>
      <c r="I2350" t="s">
        <v>8993</v>
      </c>
      <c r="J2350" t="s">
        <v>8993</v>
      </c>
      <c r="K2350" t="s">
        <v>3394</v>
      </c>
      <c r="L2350" t="s">
        <v>3965</v>
      </c>
      <c r="M2350" t="s">
        <v>9820</v>
      </c>
      <c r="N2350" t="s">
        <v>9820</v>
      </c>
      <c r="O2350" t="s">
        <v>9820</v>
      </c>
      <c r="P2350" t="s">
        <v>9821</v>
      </c>
      <c r="Q2350">
        <v>1</v>
      </c>
      <c r="R2350" t="s">
        <v>3397</v>
      </c>
      <c r="AC2350" t="s">
        <v>4345</v>
      </c>
      <c r="AE2350" t="s">
        <v>3394</v>
      </c>
      <c r="AK2350" t="s">
        <v>3394</v>
      </c>
      <c r="AM2350" t="s">
        <v>3394</v>
      </c>
      <c r="AN2350" t="s">
        <v>3394</v>
      </c>
      <c r="AO2350" t="s">
        <v>3394</v>
      </c>
      <c r="AP2350" t="s">
        <v>3394</v>
      </c>
      <c r="AQ2350" t="s">
        <v>3394</v>
      </c>
      <c r="AR2350" t="s">
        <v>3394</v>
      </c>
      <c r="AS2350" t="s">
        <v>3394</v>
      </c>
      <c r="AT2350" t="s">
        <v>3394</v>
      </c>
      <c r="AU2350" t="s">
        <v>3394</v>
      </c>
      <c r="AV2350" t="s">
        <v>3394</v>
      </c>
      <c r="AW2350" t="s">
        <v>3394</v>
      </c>
      <c r="AX2350" t="s">
        <v>3394</v>
      </c>
      <c r="AZ2350" t="s">
        <v>3394</v>
      </c>
    </row>
    <row r="2351" spans="1:52" x14ac:dyDescent="0.3">
      <c r="A2351" s="1" t="s">
        <v>8996</v>
      </c>
      <c r="B2351" t="s">
        <v>8997</v>
      </c>
      <c r="C2351" t="s">
        <v>492</v>
      </c>
      <c r="D2351" t="s">
        <v>69</v>
      </c>
      <c r="F2351" t="s">
        <v>3393</v>
      </c>
      <c r="G2351" t="s">
        <v>3394</v>
      </c>
      <c r="H2351" t="s">
        <v>3393</v>
      </c>
      <c r="I2351" t="s">
        <v>8993</v>
      </c>
      <c r="J2351" t="s">
        <v>8993</v>
      </c>
      <c r="K2351" t="s">
        <v>3394</v>
      </c>
      <c r="L2351" t="s">
        <v>3965</v>
      </c>
      <c r="M2351" t="s">
        <v>9820</v>
      </c>
      <c r="N2351" t="s">
        <v>9820</v>
      </c>
      <c r="O2351" t="s">
        <v>9820</v>
      </c>
      <c r="P2351" t="s">
        <v>9821</v>
      </c>
      <c r="Q2351">
        <v>1</v>
      </c>
      <c r="R2351" t="s">
        <v>3397</v>
      </c>
      <c r="AC2351" t="s">
        <v>4345</v>
      </c>
      <c r="AE2351" t="s">
        <v>3394</v>
      </c>
      <c r="AK2351" t="s">
        <v>3394</v>
      </c>
      <c r="AM2351" t="s">
        <v>3394</v>
      </c>
      <c r="AN2351" t="s">
        <v>3394</v>
      </c>
      <c r="AO2351" t="s">
        <v>3394</v>
      </c>
      <c r="AP2351" t="s">
        <v>3394</v>
      </c>
      <c r="AQ2351" t="s">
        <v>3394</v>
      </c>
      <c r="AR2351" t="s">
        <v>3394</v>
      </c>
      <c r="AS2351" t="s">
        <v>3394</v>
      </c>
      <c r="AT2351" t="s">
        <v>3394</v>
      </c>
      <c r="AU2351" t="s">
        <v>3394</v>
      </c>
      <c r="AV2351" t="s">
        <v>3394</v>
      </c>
      <c r="AW2351" t="s">
        <v>3394</v>
      </c>
      <c r="AX2351" t="s">
        <v>3394</v>
      </c>
      <c r="AZ2351" t="s">
        <v>3394</v>
      </c>
    </row>
    <row r="2352" spans="1:52" x14ac:dyDescent="0.3">
      <c r="A2352" s="1" t="s">
        <v>389</v>
      </c>
      <c r="B2352" t="s">
        <v>390</v>
      </c>
      <c r="C2352" t="s">
        <v>3963</v>
      </c>
      <c r="D2352" t="s">
        <v>3964</v>
      </c>
      <c r="E2352" t="s">
        <v>391</v>
      </c>
      <c r="F2352" t="s">
        <v>3393</v>
      </c>
      <c r="G2352" t="s">
        <v>3394</v>
      </c>
      <c r="H2352" t="s">
        <v>3393</v>
      </c>
      <c r="I2352" t="s">
        <v>8998</v>
      </c>
      <c r="J2352" t="s">
        <v>5971</v>
      </c>
      <c r="K2352" t="s">
        <v>3394</v>
      </c>
      <c r="L2352" t="s">
        <v>3965</v>
      </c>
      <c r="M2352" t="s">
        <v>3964</v>
      </c>
      <c r="N2352" t="s">
        <v>3964</v>
      </c>
      <c r="O2352" t="s">
        <v>9836</v>
      </c>
      <c r="P2352" t="s">
        <v>9821</v>
      </c>
      <c r="Q2352">
        <v>1</v>
      </c>
      <c r="R2352" t="s">
        <v>3397</v>
      </c>
      <c r="AC2352" t="s">
        <v>4345</v>
      </c>
      <c r="AE2352" t="s">
        <v>3394</v>
      </c>
      <c r="AK2352" t="s">
        <v>3394</v>
      </c>
      <c r="AM2352" t="s">
        <v>3394</v>
      </c>
      <c r="AN2352" t="s">
        <v>3394</v>
      </c>
      <c r="AO2352" t="s">
        <v>3394</v>
      </c>
      <c r="AP2352" t="s">
        <v>3394</v>
      </c>
      <c r="AQ2352" t="s">
        <v>3394</v>
      </c>
      <c r="AR2352" t="s">
        <v>3394</v>
      </c>
      <c r="AS2352" t="s">
        <v>3394</v>
      </c>
      <c r="AT2352" t="s">
        <v>3394</v>
      </c>
      <c r="AU2352" t="s">
        <v>3394</v>
      </c>
      <c r="AV2352" t="s">
        <v>3394</v>
      </c>
      <c r="AW2352" t="s">
        <v>3394</v>
      </c>
      <c r="AX2352" t="s">
        <v>3394</v>
      </c>
      <c r="AZ2352" t="s">
        <v>3393</v>
      </c>
    </row>
    <row r="2353" spans="1:52" x14ac:dyDescent="0.3">
      <c r="A2353" s="1" t="s">
        <v>398</v>
      </c>
      <c r="B2353" t="s">
        <v>399</v>
      </c>
      <c r="C2353" t="s">
        <v>3963</v>
      </c>
      <c r="D2353" t="s">
        <v>3964</v>
      </c>
      <c r="E2353" t="s">
        <v>400</v>
      </c>
      <c r="F2353" t="s">
        <v>3393</v>
      </c>
      <c r="G2353" t="s">
        <v>3394</v>
      </c>
      <c r="H2353" t="s">
        <v>3393</v>
      </c>
      <c r="I2353" t="s">
        <v>8999</v>
      </c>
      <c r="J2353" t="s">
        <v>8999</v>
      </c>
      <c r="K2353" t="s">
        <v>3394</v>
      </c>
      <c r="L2353" t="s">
        <v>3965</v>
      </c>
      <c r="M2353" t="s">
        <v>3964</v>
      </c>
      <c r="N2353" t="s">
        <v>3964</v>
      </c>
      <c r="O2353" t="s">
        <v>9836</v>
      </c>
      <c r="P2353" t="s">
        <v>9821</v>
      </c>
      <c r="Q2353">
        <v>1</v>
      </c>
      <c r="R2353" t="s">
        <v>3397</v>
      </c>
      <c r="AC2353" t="s">
        <v>4345</v>
      </c>
      <c r="AE2353" t="s">
        <v>3394</v>
      </c>
      <c r="AK2353" t="s">
        <v>3394</v>
      </c>
      <c r="AM2353" t="s">
        <v>3394</v>
      </c>
      <c r="AN2353" t="s">
        <v>3394</v>
      </c>
      <c r="AO2353" t="s">
        <v>3394</v>
      </c>
      <c r="AP2353" t="s">
        <v>3394</v>
      </c>
      <c r="AQ2353" t="s">
        <v>3394</v>
      </c>
      <c r="AR2353" t="s">
        <v>3394</v>
      </c>
      <c r="AS2353" t="s">
        <v>3394</v>
      </c>
      <c r="AT2353" t="s">
        <v>3394</v>
      </c>
      <c r="AU2353" t="s">
        <v>3394</v>
      </c>
      <c r="AV2353" t="s">
        <v>3394</v>
      </c>
      <c r="AW2353" t="s">
        <v>3394</v>
      </c>
      <c r="AX2353" t="s">
        <v>3394</v>
      </c>
      <c r="AZ2353" t="s">
        <v>3393</v>
      </c>
    </row>
    <row r="2354" spans="1:52" x14ac:dyDescent="0.3">
      <c r="A2354" s="1" t="s">
        <v>405</v>
      </c>
      <c r="B2354" t="s">
        <v>406</v>
      </c>
      <c r="C2354" t="s">
        <v>3963</v>
      </c>
      <c r="D2354" t="s">
        <v>3964</v>
      </c>
      <c r="E2354" t="s">
        <v>407</v>
      </c>
      <c r="F2354" t="s">
        <v>3393</v>
      </c>
      <c r="G2354" t="s">
        <v>3394</v>
      </c>
      <c r="H2354" t="s">
        <v>3393</v>
      </c>
      <c r="I2354" t="s">
        <v>9000</v>
      </c>
      <c r="J2354" t="s">
        <v>9000</v>
      </c>
      <c r="K2354" t="s">
        <v>3394</v>
      </c>
      <c r="L2354" t="s">
        <v>3965</v>
      </c>
      <c r="M2354" t="s">
        <v>3964</v>
      </c>
      <c r="N2354" t="s">
        <v>3964</v>
      </c>
      <c r="O2354" t="s">
        <v>9836</v>
      </c>
      <c r="P2354" t="s">
        <v>9821</v>
      </c>
      <c r="Q2354">
        <v>1</v>
      </c>
      <c r="R2354" t="s">
        <v>3397</v>
      </c>
      <c r="AC2354" t="s">
        <v>4345</v>
      </c>
      <c r="AE2354" t="s">
        <v>3394</v>
      </c>
      <c r="AK2354" t="s">
        <v>3394</v>
      </c>
      <c r="AM2354" t="s">
        <v>3394</v>
      </c>
      <c r="AN2354" t="s">
        <v>3394</v>
      </c>
      <c r="AO2354" t="s">
        <v>3394</v>
      </c>
      <c r="AP2354" t="s">
        <v>3394</v>
      </c>
      <c r="AQ2354" t="s">
        <v>3394</v>
      </c>
      <c r="AR2354" t="s">
        <v>3394</v>
      </c>
      <c r="AS2354" t="s">
        <v>3394</v>
      </c>
      <c r="AT2354" t="s">
        <v>3394</v>
      </c>
      <c r="AU2354" t="s">
        <v>3394</v>
      </c>
      <c r="AV2354" t="s">
        <v>3394</v>
      </c>
      <c r="AW2354" t="s">
        <v>3394</v>
      </c>
      <c r="AX2354" t="s">
        <v>3394</v>
      </c>
      <c r="AZ2354" t="s">
        <v>3393</v>
      </c>
    </row>
    <row r="2355" spans="1:52" x14ac:dyDescent="0.3">
      <c r="A2355" s="1" t="s">
        <v>408</v>
      </c>
      <c r="B2355" t="s">
        <v>409</v>
      </c>
      <c r="C2355" t="s">
        <v>3963</v>
      </c>
      <c r="D2355" t="s">
        <v>3964</v>
      </c>
      <c r="E2355" t="s">
        <v>410</v>
      </c>
      <c r="F2355" t="s">
        <v>3393</v>
      </c>
      <c r="G2355" t="s">
        <v>3394</v>
      </c>
      <c r="H2355" t="s">
        <v>3393</v>
      </c>
      <c r="I2355" t="s">
        <v>9001</v>
      </c>
      <c r="J2355" t="s">
        <v>10945</v>
      </c>
      <c r="K2355" t="s">
        <v>3394</v>
      </c>
      <c r="L2355" t="s">
        <v>3965</v>
      </c>
      <c r="M2355" t="s">
        <v>3964</v>
      </c>
      <c r="N2355" t="s">
        <v>3964</v>
      </c>
      <c r="O2355" t="s">
        <v>9836</v>
      </c>
      <c r="P2355" t="s">
        <v>9821</v>
      </c>
      <c r="Q2355">
        <v>1</v>
      </c>
      <c r="R2355" t="s">
        <v>3397</v>
      </c>
      <c r="AC2355" t="s">
        <v>4345</v>
      </c>
      <c r="AE2355" t="s">
        <v>3394</v>
      </c>
      <c r="AK2355" t="s">
        <v>3394</v>
      </c>
      <c r="AM2355" t="s">
        <v>3394</v>
      </c>
      <c r="AN2355" t="s">
        <v>3394</v>
      </c>
      <c r="AO2355" t="s">
        <v>3394</v>
      </c>
      <c r="AP2355" t="s">
        <v>3394</v>
      </c>
      <c r="AQ2355" t="s">
        <v>3394</v>
      </c>
      <c r="AR2355" t="s">
        <v>3394</v>
      </c>
      <c r="AS2355" t="s">
        <v>3394</v>
      </c>
      <c r="AT2355" t="s">
        <v>3394</v>
      </c>
      <c r="AU2355" t="s">
        <v>3394</v>
      </c>
      <c r="AV2355" t="s">
        <v>3394</v>
      </c>
      <c r="AW2355" t="s">
        <v>3394</v>
      </c>
      <c r="AX2355" t="s">
        <v>3394</v>
      </c>
      <c r="AZ2355" t="s">
        <v>3393</v>
      </c>
    </row>
    <row r="2356" spans="1:52" x14ac:dyDescent="0.3">
      <c r="A2356" s="1" t="s">
        <v>411</v>
      </c>
      <c r="B2356" t="s">
        <v>412</v>
      </c>
      <c r="C2356" t="s">
        <v>3963</v>
      </c>
      <c r="D2356" t="s">
        <v>3964</v>
      </c>
      <c r="E2356" t="s">
        <v>413</v>
      </c>
      <c r="F2356" t="s">
        <v>3393</v>
      </c>
      <c r="G2356" t="s">
        <v>3394</v>
      </c>
      <c r="H2356" t="s">
        <v>3393</v>
      </c>
      <c r="I2356" t="s">
        <v>9002</v>
      </c>
      <c r="J2356" t="s">
        <v>9002</v>
      </c>
      <c r="K2356" t="s">
        <v>3394</v>
      </c>
      <c r="L2356" t="s">
        <v>3965</v>
      </c>
      <c r="M2356" t="s">
        <v>3964</v>
      </c>
      <c r="N2356" t="s">
        <v>3964</v>
      </c>
      <c r="O2356" t="s">
        <v>9836</v>
      </c>
      <c r="P2356" t="s">
        <v>9821</v>
      </c>
      <c r="Q2356">
        <v>1</v>
      </c>
      <c r="R2356" t="s">
        <v>3397</v>
      </c>
      <c r="AC2356" t="s">
        <v>4345</v>
      </c>
      <c r="AE2356" t="s">
        <v>3394</v>
      </c>
      <c r="AK2356" t="s">
        <v>3394</v>
      </c>
      <c r="AM2356" t="s">
        <v>3394</v>
      </c>
      <c r="AN2356" t="s">
        <v>3394</v>
      </c>
      <c r="AO2356" t="s">
        <v>3394</v>
      </c>
      <c r="AP2356" t="s">
        <v>3394</v>
      </c>
      <c r="AQ2356" t="s">
        <v>3394</v>
      </c>
      <c r="AR2356" t="s">
        <v>3394</v>
      </c>
      <c r="AS2356" t="s">
        <v>3394</v>
      </c>
      <c r="AT2356" t="s">
        <v>3394</v>
      </c>
      <c r="AU2356" t="s">
        <v>3394</v>
      </c>
      <c r="AV2356" t="s">
        <v>3394</v>
      </c>
      <c r="AW2356" t="s">
        <v>3394</v>
      </c>
      <c r="AX2356" t="s">
        <v>3394</v>
      </c>
      <c r="AZ2356" t="s">
        <v>3393</v>
      </c>
    </row>
    <row r="2357" spans="1:52" x14ac:dyDescent="0.3">
      <c r="A2357" s="1" t="s">
        <v>417</v>
      </c>
      <c r="B2357" t="s">
        <v>418</v>
      </c>
      <c r="C2357" t="s">
        <v>3963</v>
      </c>
      <c r="D2357" t="s">
        <v>3964</v>
      </c>
      <c r="E2357" t="s">
        <v>419</v>
      </c>
      <c r="F2357" t="s">
        <v>3393</v>
      </c>
      <c r="G2357" t="s">
        <v>3394</v>
      </c>
      <c r="H2357" t="s">
        <v>3393</v>
      </c>
      <c r="I2357" t="s">
        <v>9003</v>
      </c>
      <c r="J2357" t="s">
        <v>10946</v>
      </c>
      <c r="K2357" t="s">
        <v>3394</v>
      </c>
      <c r="L2357" t="s">
        <v>3965</v>
      </c>
      <c r="M2357" t="s">
        <v>3964</v>
      </c>
      <c r="N2357" t="s">
        <v>3964</v>
      </c>
      <c r="O2357" t="s">
        <v>9836</v>
      </c>
      <c r="P2357" t="s">
        <v>9821</v>
      </c>
      <c r="Q2357">
        <v>1</v>
      </c>
      <c r="R2357" t="s">
        <v>3397</v>
      </c>
      <c r="AC2357" t="s">
        <v>4345</v>
      </c>
      <c r="AE2357" t="s">
        <v>3394</v>
      </c>
      <c r="AK2357" t="s">
        <v>3394</v>
      </c>
      <c r="AM2357" t="s">
        <v>3394</v>
      </c>
      <c r="AN2357" t="s">
        <v>3394</v>
      </c>
      <c r="AO2357" t="s">
        <v>3394</v>
      </c>
      <c r="AP2357" t="s">
        <v>3394</v>
      </c>
      <c r="AQ2357" t="s">
        <v>3394</v>
      </c>
      <c r="AR2357" t="s">
        <v>3394</v>
      </c>
      <c r="AS2357" t="s">
        <v>3394</v>
      </c>
      <c r="AT2357" t="s">
        <v>3394</v>
      </c>
      <c r="AU2357" t="s">
        <v>3394</v>
      </c>
      <c r="AV2357" t="s">
        <v>3394</v>
      </c>
      <c r="AW2357" t="s">
        <v>3394</v>
      </c>
      <c r="AX2357" t="s">
        <v>3394</v>
      </c>
      <c r="AZ2357" t="s">
        <v>3393</v>
      </c>
    </row>
    <row r="2358" spans="1:52" x14ac:dyDescent="0.3">
      <c r="A2358" s="1" t="s">
        <v>423</v>
      </c>
      <c r="B2358" t="s">
        <v>424</v>
      </c>
      <c r="C2358" t="s">
        <v>3963</v>
      </c>
      <c r="D2358" t="s">
        <v>3964</v>
      </c>
      <c r="E2358" t="s">
        <v>425</v>
      </c>
      <c r="F2358" t="s">
        <v>3393</v>
      </c>
      <c r="G2358" t="s">
        <v>3394</v>
      </c>
      <c r="H2358" t="s">
        <v>3393</v>
      </c>
      <c r="I2358" t="s">
        <v>9004</v>
      </c>
      <c r="J2358" t="s">
        <v>9005</v>
      </c>
      <c r="K2358" t="s">
        <v>3394</v>
      </c>
      <c r="L2358" t="s">
        <v>3965</v>
      </c>
      <c r="M2358" t="s">
        <v>3964</v>
      </c>
      <c r="N2358" t="s">
        <v>3964</v>
      </c>
      <c r="O2358" t="s">
        <v>9836</v>
      </c>
      <c r="P2358" t="s">
        <v>9821</v>
      </c>
      <c r="Q2358">
        <v>1</v>
      </c>
      <c r="R2358" t="s">
        <v>3397</v>
      </c>
      <c r="AC2358" t="s">
        <v>4345</v>
      </c>
      <c r="AE2358" t="s">
        <v>3394</v>
      </c>
      <c r="AK2358" t="s">
        <v>3394</v>
      </c>
      <c r="AM2358" t="s">
        <v>3394</v>
      </c>
      <c r="AN2358" t="s">
        <v>3394</v>
      </c>
      <c r="AO2358" t="s">
        <v>3394</v>
      </c>
      <c r="AP2358" t="s">
        <v>3394</v>
      </c>
      <c r="AQ2358" t="s">
        <v>3394</v>
      </c>
      <c r="AR2358" t="s">
        <v>3394</v>
      </c>
      <c r="AS2358" t="s">
        <v>3394</v>
      </c>
      <c r="AT2358" t="s">
        <v>3394</v>
      </c>
      <c r="AU2358" t="s">
        <v>3394</v>
      </c>
      <c r="AV2358" t="s">
        <v>3394</v>
      </c>
      <c r="AW2358" t="s">
        <v>3394</v>
      </c>
      <c r="AX2358" t="s">
        <v>3394</v>
      </c>
      <c r="AZ2358" t="s">
        <v>3393</v>
      </c>
    </row>
    <row r="2359" spans="1:52" x14ac:dyDescent="0.3">
      <c r="A2359" s="1" t="s">
        <v>426</v>
      </c>
      <c r="B2359" t="s">
        <v>427</v>
      </c>
      <c r="C2359" t="s">
        <v>3963</v>
      </c>
      <c r="D2359" t="s">
        <v>3964</v>
      </c>
      <c r="E2359" t="s">
        <v>428</v>
      </c>
      <c r="F2359" t="s">
        <v>3393</v>
      </c>
      <c r="G2359" t="s">
        <v>3394</v>
      </c>
      <c r="H2359" t="s">
        <v>3393</v>
      </c>
      <c r="I2359" t="s">
        <v>9006</v>
      </c>
      <c r="J2359" t="s">
        <v>9007</v>
      </c>
      <c r="K2359" t="s">
        <v>3394</v>
      </c>
      <c r="L2359" t="s">
        <v>3965</v>
      </c>
      <c r="M2359" t="s">
        <v>3964</v>
      </c>
      <c r="N2359" t="s">
        <v>3964</v>
      </c>
      <c r="O2359" t="s">
        <v>9836</v>
      </c>
      <c r="P2359" t="s">
        <v>9821</v>
      </c>
      <c r="Q2359">
        <v>1</v>
      </c>
      <c r="R2359" t="s">
        <v>3397</v>
      </c>
      <c r="AC2359" t="s">
        <v>4345</v>
      </c>
      <c r="AE2359" t="s">
        <v>3394</v>
      </c>
      <c r="AK2359" t="s">
        <v>3394</v>
      </c>
      <c r="AM2359" t="s">
        <v>3394</v>
      </c>
      <c r="AN2359" t="s">
        <v>3394</v>
      </c>
      <c r="AO2359" t="s">
        <v>3394</v>
      </c>
      <c r="AP2359" t="s">
        <v>3394</v>
      </c>
      <c r="AQ2359" t="s">
        <v>3394</v>
      </c>
      <c r="AR2359" t="s">
        <v>3394</v>
      </c>
      <c r="AS2359" t="s">
        <v>3394</v>
      </c>
      <c r="AT2359" t="s">
        <v>3394</v>
      </c>
      <c r="AU2359" t="s">
        <v>3394</v>
      </c>
      <c r="AV2359" t="s">
        <v>3394</v>
      </c>
      <c r="AW2359" t="s">
        <v>3394</v>
      </c>
      <c r="AX2359" t="s">
        <v>3394</v>
      </c>
      <c r="AZ2359" t="s">
        <v>3393</v>
      </c>
    </row>
    <row r="2360" spans="1:52" x14ac:dyDescent="0.3">
      <c r="A2360" s="1" t="s">
        <v>429</v>
      </c>
      <c r="B2360" t="s">
        <v>9747</v>
      </c>
      <c r="C2360" t="s">
        <v>3963</v>
      </c>
      <c r="D2360" t="s">
        <v>3964</v>
      </c>
      <c r="E2360" t="s">
        <v>430</v>
      </c>
      <c r="F2360" t="s">
        <v>3393</v>
      </c>
      <c r="G2360" t="s">
        <v>3394</v>
      </c>
      <c r="H2360" t="s">
        <v>3393</v>
      </c>
      <c r="I2360" t="s">
        <v>9748</v>
      </c>
      <c r="J2360" t="s">
        <v>10947</v>
      </c>
      <c r="K2360" t="s">
        <v>3394</v>
      </c>
      <c r="L2360" t="s">
        <v>3965</v>
      </c>
      <c r="M2360" t="s">
        <v>3964</v>
      </c>
      <c r="N2360" t="s">
        <v>3964</v>
      </c>
      <c r="O2360" t="s">
        <v>9836</v>
      </c>
      <c r="P2360" t="s">
        <v>9837</v>
      </c>
      <c r="Q2360">
        <v>1</v>
      </c>
      <c r="R2360" t="s">
        <v>3397</v>
      </c>
      <c r="AC2360" t="s">
        <v>4345</v>
      </c>
      <c r="AE2360" t="s">
        <v>3394</v>
      </c>
      <c r="AK2360" t="s">
        <v>3394</v>
      </c>
      <c r="AM2360" t="s">
        <v>3394</v>
      </c>
      <c r="AN2360" t="s">
        <v>3394</v>
      </c>
      <c r="AO2360" t="s">
        <v>3394</v>
      </c>
      <c r="AP2360" t="s">
        <v>3394</v>
      </c>
      <c r="AQ2360" t="s">
        <v>3394</v>
      </c>
      <c r="AR2360" t="s">
        <v>3394</v>
      </c>
      <c r="AS2360" t="s">
        <v>3394</v>
      </c>
      <c r="AT2360" t="s">
        <v>3394</v>
      </c>
      <c r="AU2360" t="s">
        <v>3394</v>
      </c>
      <c r="AV2360" t="s">
        <v>3394</v>
      </c>
      <c r="AW2360" t="s">
        <v>3394</v>
      </c>
      <c r="AX2360" t="s">
        <v>3394</v>
      </c>
      <c r="AZ2360" t="s">
        <v>3393</v>
      </c>
    </row>
    <row r="2361" spans="1:52" x14ac:dyDescent="0.3">
      <c r="A2361" s="1" t="s">
        <v>9008</v>
      </c>
      <c r="B2361" t="s">
        <v>9009</v>
      </c>
      <c r="C2361" t="s">
        <v>3963</v>
      </c>
      <c r="D2361" t="s">
        <v>3964</v>
      </c>
      <c r="F2361" t="s">
        <v>3393</v>
      </c>
      <c r="G2361" t="s">
        <v>3394</v>
      </c>
      <c r="H2361" t="s">
        <v>3393</v>
      </c>
      <c r="I2361" t="s">
        <v>5770</v>
      </c>
      <c r="J2361" t="s">
        <v>6912</v>
      </c>
      <c r="K2361" t="s">
        <v>3394</v>
      </c>
      <c r="L2361" t="s">
        <v>3965</v>
      </c>
      <c r="M2361" t="s">
        <v>9820</v>
      </c>
      <c r="N2361" t="s">
        <v>9820</v>
      </c>
      <c r="O2361" t="s">
        <v>9820</v>
      </c>
      <c r="P2361" t="s">
        <v>9821</v>
      </c>
      <c r="Q2361">
        <v>1</v>
      </c>
      <c r="R2361" t="s">
        <v>3397</v>
      </c>
      <c r="AC2361" t="s">
        <v>4345</v>
      </c>
      <c r="AE2361" t="s">
        <v>3394</v>
      </c>
      <c r="AK2361" t="s">
        <v>3394</v>
      </c>
      <c r="AM2361" t="s">
        <v>3394</v>
      </c>
      <c r="AN2361" t="s">
        <v>3394</v>
      </c>
      <c r="AO2361" t="s">
        <v>3394</v>
      </c>
      <c r="AP2361" t="s">
        <v>3394</v>
      </c>
      <c r="AQ2361" t="s">
        <v>3394</v>
      </c>
      <c r="AR2361" t="s">
        <v>3394</v>
      </c>
      <c r="AS2361" t="s">
        <v>3394</v>
      </c>
      <c r="AT2361" t="s">
        <v>3394</v>
      </c>
      <c r="AU2361" t="s">
        <v>3394</v>
      </c>
      <c r="AV2361" t="s">
        <v>3394</v>
      </c>
      <c r="AW2361" t="s">
        <v>3394</v>
      </c>
      <c r="AX2361" t="s">
        <v>3394</v>
      </c>
      <c r="AZ2361" t="s">
        <v>3394</v>
      </c>
    </row>
    <row r="2362" spans="1:52" x14ac:dyDescent="0.3">
      <c r="A2362" s="1" t="s">
        <v>431</v>
      </c>
      <c r="B2362" t="s">
        <v>432</v>
      </c>
      <c r="C2362" t="s">
        <v>3963</v>
      </c>
      <c r="D2362" t="s">
        <v>3964</v>
      </c>
      <c r="E2362" t="s">
        <v>433</v>
      </c>
      <c r="F2362" t="s">
        <v>3393</v>
      </c>
      <c r="G2362" t="s">
        <v>3394</v>
      </c>
      <c r="H2362" t="s">
        <v>3393</v>
      </c>
      <c r="I2362" t="s">
        <v>9010</v>
      </c>
      <c r="J2362" t="s">
        <v>9011</v>
      </c>
      <c r="K2362" t="s">
        <v>3394</v>
      </c>
      <c r="L2362" t="s">
        <v>3965</v>
      </c>
      <c r="M2362" t="s">
        <v>3964</v>
      </c>
      <c r="N2362" t="s">
        <v>3964</v>
      </c>
      <c r="O2362" t="s">
        <v>9836</v>
      </c>
      <c r="P2362" t="s">
        <v>9821</v>
      </c>
      <c r="Q2362">
        <v>1</v>
      </c>
      <c r="R2362" t="s">
        <v>3397</v>
      </c>
      <c r="AC2362" t="s">
        <v>4345</v>
      </c>
      <c r="AE2362" t="s">
        <v>3394</v>
      </c>
      <c r="AK2362" t="s">
        <v>3394</v>
      </c>
      <c r="AM2362" t="s">
        <v>3394</v>
      </c>
      <c r="AN2362" t="s">
        <v>3394</v>
      </c>
      <c r="AO2362" t="s">
        <v>3394</v>
      </c>
      <c r="AP2362" t="s">
        <v>3394</v>
      </c>
      <c r="AQ2362" t="s">
        <v>3394</v>
      </c>
      <c r="AR2362" t="s">
        <v>3394</v>
      </c>
      <c r="AS2362" t="s">
        <v>3394</v>
      </c>
      <c r="AT2362" t="s">
        <v>3394</v>
      </c>
      <c r="AU2362" t="s">
        <v>3394</v>
      </c>
      <c r="AV2362" t="s">
        <v>3394</v>
      </c>
      <c r="AW2362" t="s">
        <v>3394</v>
      </c>
      <c r="AX2362" t="s">
        <v>3394</v>
      </c>
      <c r="AZ2362" t="s">
        <v>3393</v>
      </c>
    </row>
    <row r="2363" spans="1:52" x14ac:dyDescent="0.3">
      <c r="A2363" s="1" t="s">
        <v>434</v>
      </c>
      <c r="B2363" t="s">
        <v>435</v>
      </c>
      <c r="C2363" t="s">
        <v>3963</v>
      </c>
      <c r="D2363" t="s">
        <v>3964</v>
      </c>
      <c r="E2363" t="s">
        <v>436</v>
      </c>
      <c r="F2363" t="s">
        <v>3393</v>
      </c>
      <c r="G2363" t="s">
        <v>3394</v>
      </c>
      <c r="H2363" t="s">
        <v>3393</v>
      </c>
      <c r="I2363" t="s">
        <v>8663</v>
      </c>
      <c r="J2363" t="s">
        <v>9012</v>
      </c>
      <c r="K2363" t="s">
        <v>3394</v>
      </c>
      <c r="L2363" t="s">
        <v>3965</v>
      </c>
      <c r="M2363" t="s">
        <v>3964</v>
      </c>
      <c r="N2363" t="s">
        <v>3964</v>
      </c>
      <c r="O2363" t="s">
        <v>9836</v>
      </c>
      <c r="P2363" t="s">
        <v>9821</v>
      </c>
      <c r="Q2363">
        <v>1</v>
      </c>
      <c r="R2363" t="s">
        <v>3397</v>
      </c>
      <c r="AC2363" t="s">
        <v>4345</v>
      </c>
      <c r="AE2363" t="s">
        <v>3394</v>
      </c>
      <c r="AK2363" t="s">
        <v>3394</v>
      </c>
      <c r="AM2363" t="s">
        <v>3394</v>
      </c>
      <c r="AN2363" t="s">
        <v>3394</v>
      </c>
      <c r="AO2363" t="s">
        <v>3394</v>
      </c>
      <c r="AP2363" t="s">
        <v>3394</v>
      </c>
      <c r="AQ2363" t="s">
        <v>3394</v>
      </c>
      <c r="AR2363" t="s">
        <v>3394</v>
      </c>
      <c r="AS2363" t="s">
        <v>3394</v>
      </c>
      <c r="AT2363" t="s">
        <v>3394</v>
      </c>
      <c r="AU2363" t="s">
        <v>3394</v>
      </c>
      <c r="AV2363" t="s">
        <v>3394</v>
      </c>
      <c r="AW2363" t="s">
        <v>3394</v>
      </c>
      <c r="AX2363" t="s">
        <v>3394</v>
      </c>
      <c r="AZ2363" t="s">
        <v>3393</v>
      </c>
    </row>
    <row r="2364" spans="1:52" x14ac:dyDescent="0.3">
      <c r="A2364" s="1" t="s">
        <v>437</v>
      </c>
      <c r="B2364" t="s">
        <v>438</v>
      </c>
      <c r="C2364" t="s">
        <v>3963</v>
      </c>
      <c r="D2364" t="s">
        <v>3964</v>
      </c>
      <c r="E2364" t="s">
        <v>439</v>
      </c>
      <c r="F2364" t="s">
        <v>3393</v>
      </c>
      <c r="G2364" t="s">
        <v>3394</v>
      </c>
      <c r="H2364" t="s">
        <v>3393</v>
      </c>
      <c r="I2364" t="s">
        <v>3395</v>
      </c>
      <c r="J2364" t="s">
        <v>4552</v>
      </c>
      <c r="K2364" t="s">
        <v>3394</v>
      </c>
      <c r="L2364" t="s">
        <v>3965</v>
      </c>
      <c r="M2364" t="s">
        <v>3964</v>
      </c>
      <c r="N2364" t="s">
        <v>3964</v>
      </c>
      <c r="O2364" t="s">
        <v>9836</v>
      </c>
      <c r="P2364" t="s">
        <v>9821</v>
      </c>
      <c r="Q2364">
        <v>1</v>
      </c>
      <c r="R2364" t="s">
        <v>3397</v>
      </c>
      <c r="AC2364" t="s">
        <v>4345</v>
      </c>
      <c r="AE2364" t="s">
        <v>3394</v>
      </c>
      <c r="AK2364" t="s">
        <v>3394</v>
      </c>
      <c r="AM2364" t="s">
        <v>3394</v>
      </c>
      <c r="AN2364" t="s">
        <v>3394</v>
      </c>
      <c r="AO2364" t="s">
        <v>3394</v>
      </c>
      <c r="AP2364" t="s">
        <v>3394</v>
      </c>
      <c r="AQ2364" t="s">
        <v>3394</v>
      </c>
      <c r="AR2364" t="s">
        <v>3394</v>
      </c>
      <c r="AS2364" t="s">
        <v>3394</v>
      </c>
      <c r="AT2364" t="s">
        <v>3394</v>
      </c>
      <c r="AU2364" t="s">
        <v>3394</v>
      </c>
      <c r="AV2364" t="s">
        <v>3394</v>
      </c>
      <c r="AW2364" t="s">
        <v>3394</v>
      </c>
      <c r="AX2364" t="s">
        <v>3394</v>
      </c>
      <c r="AZ2364" t="s">
        <v>3393</v>
      </c>
    </row>
    <row r="2365" spans="1:52" x14ac:dyDescent="0.3">
      <c r="A2365" s="1" t="s">
        <v>9013</v>
      </c>
      <c r="B2365" t="s">
        <v>9014</v>
      </c>
      <c r="C2365" t="s">
        <v>492</v>
      </c>
      <c r="D2365" t="s">
        <v>69</v>
      </c>
      <c r="F2365" t="s">
        <v>3393</v>
      </c>
      <c r="G2365" t="s">
        <v>3394</v>
      </c>
      <c r="H2365" t="s">
        <v>3393</v>
      </c>
      <c r="I2365" t="s">
        <v>5779</v>
      </c>
      <c r="J2365" t="s">
        <v>5779</v>
      </c>
      <c r="K2365" t="s">
        <v>3394</v>
      </c>
      <c r="L2365" t="s">
        <v>3965</v>
      </c>
      <c r="M2365" t="s">
        <v>9820</v>
      </c>
      <c r="N2365" t="s">
        <v>9820</v>
      </c>
      <c r="O2365" t="s">
        <v>9820</v>
      </c>
      <c r="P2365" t="s">
        <v>9821</v>
      </c>
      <c r="Q2365">
        <v>1</v>
      </c>
      <c r="R2365" t="s">
        <v>3397</v>
      </c>
      <c r="AC2365" t="s">
        <v>4345</v>
      </c>
      <c r="AE2365" t="s">
        <v>3394</v>
      </c>
      <c r="AK2365" t="s">
        <v>3394</v>
      </c>
      <c r="AM2365" t="s">
        <v>3394</v>
      </c>
      <c r="AN2365" t="s">
        <v>3394</v>
      </c>
      <c r="AO2365" t="s">
        <v>3394</v>
      </c>
      <c r="AP2365" t="s">
        <v>3394</v>
      </c>
      <c r="AQ2365" t="s">
        <v>3394</v>
      </c>
      <c r="AR2365" t="s">
        <v>3394</v>
      </c>
      <c r="AS2365" t="s">
        <v>3394</v>
      </c>
      <c r="AT2365" t="s">
        <v>3394</v>
      </c>
      <c r="AU2365" t="s">
        <v>3394</v>
      </c>
      <c r="AV2365" t="s">
        <v>3394</v>
      </c>
      <c r="AW2365" t="s">
        <v>3394</v>
      </c>
      <c r="AX2365" t="s">
        <v>3394</v>
      </c>
      <c r="AZ2365" t="s">
        <v>3394</v>
      </c>
    </row>
    <row r="2366" spans="1:52" x14ac:dyDescent="0.3">
      <c r="A2366" s="1" t="s">
        <v>446</v>
      </c>
      <c r="B2366" t="s">
        <v>10948</v>
      </c>
      <c r="C2366" t="s">
        <v>492</v>
      </c>
      <c r="D2366" t="s">
        <v>69</v>
      </c>
      <c r="E2366" t="s">
        <v>447</v>
      </c>
      <c r="F2366" t="s">
        <v>3393</v>
      </c>
      <c r="G2366" t="s">
        <v>3394</v>
      </c>
      <c r="H2366" t="s">
        <v>3393</v>
      </c>
      <c r="I2366" t="s">
        <v>9021</v>
      </c>
      <c r="J2366" t="s">
        <v>10949</v>
      </c>
      <c r="K2366" t="s">
        <v>3394</v>
      </c>
      <c r="L2366" t="s">
        <v>3965</v>
      </c>
      <c r="M2366" t="s">
        <v>69</v>
      </c>
      <c r="N2366" t="s">
        <v>69</v>
      </c>
      <c r="O2366" t="s">
        <v>9836</v>
      </c>
      <c r="P2366" t="s">
        <v>9821</v>
      </c>
      <c r="Q2366">
        <v>1</v>
      </c>
      <c r="R2366" t="s">
        <v>3397</v>
      </c>
      <c r="AC2366" t="s">
        <v>4345</v>
      </c>
      <c r="AE2366" t="s">
        <v>3394</v>
      </c>
      <c r="AK2366" t="s">
        <v>3394</v>
      </c>
      <c r="AM2366" t="s">
        <v>3394</v>
      </c>
      <c r="AN2366" t="s">
        <v>3394</v>
      </c>
      <c r="AO2366" t="s">
        <v>3394</v>
      </c>
      <c r="AP2366" t="s">
        <v>3394</v>
      </c>
      <c r="AQ2366" t="s">
        <v>3394</v>
      </c>
      <c r="AR2366" t="s">
        <v>3394</v>
      </c>
      <c r="AS2366" t="s">
        <v>3394</v>
      </c>
      <c r="AT2366" t="s">
        <v>3394</v>
      </c>
      <c r="AU2366" t="s">
        <v>3394</v>
      </c>
      <c r="AV2366" t="s">
        <v>3394</v>
      </c>
      <c r="AW2366" t="s">
        <v>3394</v>
      </c>
      <c r="AX2366" t="s">
        <v>3394</v>
      </c>
      <c r="AZ2366" t="s">
        <v>3394</v>
      </c>
    </row>
    <row r="2367" spans="1:52" x14ac:dyDescent="0.3">
      <c r="A2367" s="1" t="s">
        <v>9015</v>
      </c>
      <c r="B2367" t="s">
        <v>9016</v>
      </c>
      <c r="C2367" t="s">
        <v>492</v>
      </c>
      <c r="D2367" t="s">
        <v>69</v>
      </c>
      <c r="F2367" t="s">
        <v>3393</v>
      </c>
      <c r="G2367" t="s">
        <v>3394</v>
      </c>
      <c r="H2367" t="s">
        <v>3393</v>
      </c>
      <c r="I2367" t="s">
        <v>4552</v>
      </c>
      <c r="J2367" t="s">
        <v>4552</v>
      </c>
      <c r="K2367" t="s">
        <v>3394</v>
      </c>
      <c r="L2367" t="s">
        <v>3965</v>
      </c>
      <c r="M2367" t="s">
        <v>9820</v>
      </c>
      <c r="N2367" t="s">
        <v>9820</v>
      </c>
      <c r="O2367" t="s">
        <v>9820</v>
      </c>
      <c r="P2367" t="s">
        <v>9821</v>
      </c>
      <c r="Q2367">
        <v>1</v>
      </c>
      <c r="R2367" t="s">
        <v>3397</v>
      </c>
      <c r="AC2367" t="s">
        <v>4345</v>
      </c>
      <c r="AE2367" t="s">
        <v>3394</v>
      </c>
      <c r="AK2367" t="s">
        <v>3394</v>
      </c>
      <c r="AM2367" t="s">
        <v>3394</v>
      </c>
      <c r="AN2367" t="s">
        <v>3394</v>
      </c>
      <c r="AO2367" t="s">
        <v>3394</v>
      </c>
      <c r="AP2367" t="s">
        <v>3394</v>
      </c>
      <c r="AQ2367" t="s">
        <v>3394</v>
      </c>
      <c r="AR2367" t="s">
        <v>3394</v>
      </c>
      <c r="AS2367" t="s">
        <v>3394</v>
      </c>
      <c r="AT2367" t="s">
        <v>3394</v>
      </c>
      <c r="AU2367" t="s">
        <v>3394</v>
      </c>
      <c r="AV2367" t="s">
        <v>3394</v>
      </c>
      <c r="AW2367" t="s">
        <v>3394</v>
      </c>
      <c r="AX2367" t="s">
        <v>3394</v>
      </c>
      <c r="AZ2367" t="s">
        <v>3394</v>
      </c>
    </row>
    <row r="2368" spans="1:52" x14ac:dyDescent="0.3">
      <c r="A2368" s="1" t="s">
        <v>9017</v>
      </c>
      <c r="B2368" t="s">
        <v>9018</v>
      </c>
      <c r="C2368" t="s">
        <v>492</v>
      </c>
      <c r="D2368" t="s">
        <v>69</v>
      </c>
      <c r="F2368" t="s">
        <v>3393</v>
      </c>
      <c r="G2368" t="s">
        <v>3394</v>
      </c>
      <c r="H2368" t="s">
        <v>3393</v>
      </c>
      <c r="I2368" t="s">
        <v>9019</v>
      </c>
      <c r="J2368" t="s">
        <v>9019</v>
      </c>
      <c r="K2368" t="s">
        <v>3394</v>
      </c>
      <c r="L2368" t="s">
        <v>3965</v>
      </c>
      <c r="M2368" t="s">
        <v>9820</v>
      </c>
      <c r="N2368" t="s">
        <v>9820</v>
      </c>
      <c r="O2368" t="s">
        <v>9820</v>
      </c>
      <c r="P2368" t="s">
        <v>9821</v>
      </c>
      <c r="Q2368">
        <v>1</v>
      </c>
      <c r="R2368" t="s">
        <v>3397</v>
      </c>
      <c r="AC2368" t="s">
        <v>4345</v>
      </c>
      <c r="AE2368" t="s">
        <v>3394</v>
      </c>
      <c r="AK2368" t="s">
        <v>3394</v>
      </c>
      <c r="AM2368" t="s">
        <v>3394</v>
      </c>
      <c r="AN2368" t="s">
        <v>3394</v>
      </c>
      <c r="AO2368" t="s">
        <v>3394</v>
      </c>
      <c r="AP2368" t="s">
        <v>3394</v>
      </c>
      <c r="AQ2368" t="s">
        <v>3394</v>
      </c>
      <c r="AR2368" t="s">
        <v>3394</v>
      </c>
      <c r="AS2368" t="s">
        <v>3394</v>
      </c>
      <c r="AT2368" t="s">
        <v>3394</v>
      </c>
      <c r="AU2368" t="s">
        <v>3394</v>
      </c>
      <c r="AV2368" t="s">
        <v>3394</v>
      </c>
      <c r="AW2368" t="s">
        <v>3394</v>
      </c>
      <c r="AX2368" t="s">
        <v>3394</v>
      </c>
      <c r="AZ2368" t="s">
        <v>3394</v>
      </c>
    </row>
    <row r="2369" spans="1:52" x14ac:dyDescent="0.3">
      <c r="A2369" s="1" t="s">
        <v>9020</v>
      </c>
      <c r="B2369" t="s">
        <v>10950</v>
      </c>
      <c r="C2369" t="s">
        <v>492</v>
      </c>
      <c r="D2369" t="s">
        <v>69</v>
      </c>
      <c r="F2369" t="s">
        <v>3393</v>
      </c>
      <c r="G2369" t="s">
        <v>3394</v>
      </c>
      <c r="H2369" t="s">
        <v>3393</v>
      </c>
      <c r="I2369" t="s">
        <v>9021</v>
      </c>
      <c r="J2369" t="s">
        <v>9021</v>
      </c>
      <c r="K2369" t="s">
        <v>3394</v>
      </c>
      <c r="L2369" t="s">
        <v>3965</v>
      </c>
      <c r="M2369" t="s">
        <v>9820</v>
      </c>
      <c r="N2369" t="s">
        <v>9820</v>
      </c>
      <c r="O2369" t="s">
        <v>9820</v>
      </c>
      <c r="P2369" t="s">
        <v>9821</v>
      </c>
      <c r="Q2369">
        <v>1</v>
      </c>
      <c r="R2369" t="s">
        <v>3397</v>
      </c>
      <c r="AC2369" t="s">
        <v>4345</v>
      </c>
      <c r="AE2369" t="s">
        <v>3394</v>
      </c>
      <c r="AK2369" t="s">
        <v>3394</v>
      </c>
      <c r="AM2369" t="s">
        <v>3394</v>
      </c>
      <c r="AN2369" t="s">
        <v>3394</v>
      </c>
      <c r="AO2369" t="s">
        <v>3394</v>
      </c>
      <c r="AP2369" t="s">
        <v>3394</v>
      </c>
      <c r="AQ2369" t="s">
        <v>3394</v>
      </c>
      <c r="AR2369" t="s">
        <v>3394</v>
      </c>
      <c r="AS2369" t="s">
        <v>3394</v>
      </c>
      <c r="AT2369" t="s">
        <v>3394</v>
      </c>
      <c r="AU2369" t="s">
        <v>3394</v>
      </c>
      <c r="AV2369" t="s">
        <v>3394</v>
      </c>
      <c r="AW2369" t="s">
        <v>3394</v>
      </c>
      <c r="AX2369" t="s">
        <v>3394</v>
      </c>
      <c r="AZ2369" t="s">
        <v>3394</v>
      </c>
    </row>
    <row r="2370" spans="1:52" x14ac:dyDescent="0.3">
      <c r="A2370" s="1" t="s">
        <v>9022</v>
      </c>
      <c r="B2370" t="s">
        <v>10951</v>
      </c>
      <c r="C2370" t="s">
        <v>492</v>
      </c>
      <c r="D2370" t="s">
        <v>69</v>
      </c>
      <c r="F2370" t="s">
        <v>3393</v>
      </c>
      <c r="G2370" t="s">
        <v>3394</v>
      </c>
      <c r="H2370" t="s">
        <v>3393</v>
      </c>
      <c r="I2370" t="s">
        <v>8390</v>
      </c>
      <c r="J2370" t="s">
        <v>9023</v>
      </c>
      <c r="K2370" t="s">
        <v>3394</v>
      </c>
      <c r="L2370" t="s">
        <v>3965</v>
      </c>
      <c r="M2370" t="s">
        <v>9820</v>
      </c>
      <c r="N2370" t="s">
        <v>9820</v>
      </c>
      <c r="O2370" t="s">
        <v>9820</v>
      </c>
      <c r="P2370" t="s">
        <v>9821</v>
      </c>
      <c r="Q2370">
        <v>1</v>
      </c>
      <c r="R2370" t="s">
        <v>3397</v>
      </c>
      <c r="AC2370" t="s">
        <v>4345</v>
      </c>
      <c r="AE2370" t="s">
        <v>3394</v>
      </c>
      <c r="AK2370" t="s">
        <v>3394</v>
      </c>
      <c r="AM2370" t="s">
        <v>3394</v>
      </c>
      <c r="AN2370" t="s">
        <v>3394</v>
      </c>
      <c r="AO2370" t="s">
        <v>3394</v>
      </c>
      <c r="AP2370" t="s">
        <v>3394</v>
      </c>
      <c r="AQ2370" t="s">
        <v>3394</v>
      </c>
      <c r="AR2370" t="s">
        <v>3394</v>
      </c>
      <c r="AS2370" t="s">
        <v>3394</v>
      </c>
      <c r="AT2370" t="s">
        <v>3394</v>
      </c>
      <c r="AU2370" t="s">
        <v>3394</v>
      </c>
      <c r="AV2370" t="s">
        <v>3394</v>
      </c>
      <c r="AW2370" t="s">
        <v>3394</v>
      </c>
      <c r="AX2370" t="s">
        <v>3394</v>
      </c>
      <c r="AZ2370" t="s">
        <v>3394</v>
      </c>
    </row>
    <row r="2371" spans="1:52" x14ac:dyDescent="0.3">
      <c r="A2371" s="1" t="s">
        <v>9024</v>
      </c>
      <c r="B2371" t="s">
        <v>9025</v>
      </c>
      <c r="C2371" t="s">
        <v>492</v>
      </c>
      <c r="D2371" t="s">
        <v>69</v>
      </c>
      <c r="F2371" t="s">
        <v>3393</v>
      </c>
      <c r="G2371" t="s">
        <v>3394</v>
      </c>
      <c r="H2371" t="s">
        <v>3393</v>
      </c>
      <c r="I2371" t="s">
        <v>9026</v>
      </c>
      <c r="J2371" t="s">
        <v>9026</v>
      </c>
      <c r="K2371" t="s">
        <v>3394</v>
      </c>
      <c r="L2371" t="s">
        <v>3965</v>
      </c>
      <c r="M2371" t="s">
        <v>9820</v>
      </c>
      <c r="N2371" t="s">
        <v>9820</v>
      </c>
      <c r="O2371" t="s">
        <v>9820</v>
      </c>
      <c r="P2371" t="s">
        <v>9821</v>
      </c>
      <c r="Q2371">
        <v>1</v>
      </c>
      <c r="R2371" t="s">
        <v>3397</v>
      </c>
      <c r="AC2371" t="s">
        <v>4345</v>
      </c>
      <c r="AE2371" t="s">
        <v>3394</v>
      </c>
      <c r="AK2371" t="s">
        <v>3394</v>
      </c>
      <c r="AM2371" t="s">
        <v>3394</v>
      </c>
      <c r="AN2371" t="s">
        <v>3394</v>
      </c>
      <c r="AO2371" t="s">
        <v>3394</v>
      </c>
      <c r="AP2371" t="s">
        <v>3394</v>
      </c>
      <c r="AQ2371" t="s">
        <v>3394</v>
      </c>
      <c r="AR2371" t="s">
        <v>3394</v>
      </c>
      <c r="AS2371" t="s">
        <v>3394</v>
      </c>
      <c r="AT2371" t="s">
        <v>3394</v>
      </c>
      <c r="AU2371" t="s">
        <v>3394</v>
      </c>
      <c r="AV2371" t="s">
        <v>3394</v>
      </c>
      <c r="AW2371" t="s">
        <v>3394</v>
      </c>
      <c r="AX2371" t="s">
        <v>3394</v>
      </c>
      <c r="AZ2371" t="s">
        <v>3394</v>
      </c>
    </row>
    <row r="2372" spans="1:52" x14ac:dyDescent="0.3">
      <c r="A2372" s="1" t="s">
        <v>9027</v>
      </c>
      <c r="B2372" t="s">
        <v>9028</v>
      </c>
      <c r="C2372" t="s">
        <v>492</v>
      </c>
      <c r="D2372" t="s">
        <v>69</v>
      </c>
      <c r="F2372" t="s">
        <v>3393</v>
      </c>
      <c r="G2372" t="s">
        <v>3394</v>
      </c>
      <c r="H2372" t="s">
        <v>3393</v>
      </c>
      <c r="I2372" t="s">
        <v>9029</v>
      </c>
      <c r="J2372" t="s">
        <v>9029</v>
      </c>
      <c r="K2372" t="s">
        <v>3394</v>
      </c>
      <c r="L2372" t="s">
        <v>3965</v>
      </c>
      <c r="M2372" t="s">
        <v>9820</v>
      </c>
      <c r="N2372" t="s">
        <v>9820</v>
      </c>
      <c r="O2372" t="s">
        <v>9820</v>
      </c>
      <c r="P2372" t="s">
        <v>9821</v>
      </c>
      <c r="Q2372">
        <v>1</v>
      </c>
      <c r="R2372" t="s">
        <v>3397</v>
      </c>
      <c r="AC2372" t="s">
        <v>4345</v>
      </c>
      <c r="AE2372" t="s">
        <v>3394</v>
      </c>
      <c r="AK2372" t="s">
        <v>3394</v>
      </c>
      <c r="AM2372" t="s">
        <v>3394</v>
      </c>
      <c r="AN2372" t="s">
        <v>3394</v>
      </c>
      <c r="AO2372" t="s">
        <v>3394</v>
      </c>
      <c r="AP2372" t="s">
        <v>3394</v>
      </c>
      <c r="AQ2372" t="s">
        <v>3394</v>
      </c>
      <c r="AR2372" t="s">
        <v>3394</v>
      </c>
      <c r="AS2372" t="s">
        <v>3394</v>
      </c>
      <c r="AT2372" t="s">
        <v>3394</v>
      </c>
      <c r="AU2372" t="s">
        <v>3394</v>
      </c>
      <c r="AV2372" t="s">
        <v>3394</v>
      </c>
      <c r="AW2372" t="s">
        <v>3394</v>
      </c>
      <c r="AX2372" t="s">
        <v>3394</v>
      </c>
      <c r="AZ2372" t="s">
        <v>3394</v>
      </c>
    </row>
    <row r="2373" spans="1:52" x14ac:dyDescent="0.3">
      <c r="A2373" s="1" t="s">
        <v>9030</v>
      </c>
      <c r="B2373" t="s">
        <v>9031</v>
      </c>
      <c r="C2373" t="s">
        <v>492</v>
      </c>
      <c r="D2373" t="s">
        <v>69</v>
      </c>
      <c r="F2373" t="s">
        <v>3393</v>
      </c>
      <c r="G2373" t="s">
        <v>3394</v>
      </c>
      <c r="H2373" t="s">
        <v>3393</v>
      </c>
      <c r="I2373" t="s">
        <v>9032</v>
      </c>
      <c r="J2373" t="s">
        <v>9032</v>
      </c>
      <c r="K2373" t="s">
        <v>3394</v>
      </c>
      <c r="L2373" t="s">
        <v>3965</v>
      </c>
      <c r="M2373" t="s">
        <v>9820</v>
      </c>
      <c r="N2373" t="s">
        <v>9820</v>
      </c>
      <c r="O2373" t="s">
        <v>9820</v>
      </c>
      <c r="P2373" t="s">
        <v>9821</v>
      </c>
      <c r="Q2373">
        <v>1</v>
      </c>
      <c r="R2373" t="s">
        <v>3397</v>
      </c>
      <c r="AC2373" t="s">
        <v>4345</v>
      </c>
      <c r="AE2373" t="s">
        <v>3394</v>
      </c>
      <c r="AK2373" t="s">
        <v>3394</v>
      </c>
      <c r="AM2373" t="s">
        <v>3394</v>
      </c>
      <c r="AN2373" t="s">
        <v>3394</v>
      </c>
      <c r="AO2373" t="s">
        <v>3394</v>
      </c>
      <c r="AP2373" t="s">
        <v>3394</v>
      </c>
      <c r="AQ2373" t="s">
        <v>3394</v>
      </c>
      <c r="AR2373" t="s">
        <v>3394</v>
      </c>
      <c r="AS2373" t="s">
        <v>3394</v>
      </c>
      <c r="AT2373" t="s">
        <v>3394</v>
      </c>
      <c r="AU2373" t="s">
        <v>3394</v>
      </c>
      <c r="AV2373" t="s">
        <v>3394</v>
      </c>
      <c r="AW2373" t="s">
        <v>3394</v>
      </c>
      <c r="AX2373" t="s">
        <v>3394</v>
      </c>
      <c r="AZ2373" t="s">
        <v>3394</v>
      </c>
    </row>
    <row r="2374" spans="1:52" x14ac:dyDescent="0.3">
      <c r="A2374" s="1" t="s">
        <v>9035</v>
      </c>
      <c r="B2374" t="s">
        <v>9036</v>
      </c>
      <c r="C2374" t="s">
        <v>4314</v>
      </c>
      <c r="D2374" t="s">
        <v>65</v>
      </c>
      <c r="F2374" t="s">
        <v>3393</v>
      </c>
      <c r="G2374" t="s">
        <v>3393</v>
      </c>
      <c r="H2374" t="s">
        <v>3393</v>
      </c>
      <c r="I2374" t="s">
        <v>5937</v>
      </c>
      <c r="J2374" t="s">
        <v>5937</v>
      </c>
      <c r="K2374" t="s">
        <v>3394</v>
      </c>
      <c r="L2374" t="s">
        <v>3965</v>
      </c>
      <c r="M2374" t="s">
        <v>9820</v>
      </c>
      <c r="N2374" t="s">
        <v>9820</v>
      </c>
      <c r="O2374" t="s">
        <v>9820</v>
      </c>
      <c r="P2374" t="s">
        <v>9821</v>
      </c>
      <c r="Q2374">
        <v>1</v>
      </c>
      <c r="R2374" t="s">
        <v>3397</v>
      </c>
      <c r="AC2374" t="s">
        <v>4345</v>
      </c>
      <c r="AE2374" t="s">
        <v>3394</v>
      </c>
      <c r="AK2374" t="s">
        <v>3394</v>
      </c>
      <c r="AM2374" t="s">
        <v>3394</v>
      </c>
      <c r="AN2374" t="s">
        <v>3394</v>
      </c>
      <c r="AO2374" t="s">
        <v>3394</v>
      </c>
      <c r="AP2374" t="s">
        <v>3394</v>
      </c>
      <c r="AQ2374" t="s">
        <v>3394</v>
      </c>
      <c r="AR2374" t="s">
        <v>3394</v>
      </c>
      <c r="AS2374" t="s">
        <v>3394</v>
      </c>
      <c r="AT2374" t="s">
        <v>3394</v>
      </c>
      <c r="AU2374" t="s">
        <v>3394</v>
      </c>
      <c r="AV2374" t="s">
        <v>3394</v>
      </c>
      <c r="AW2374" t="s">
        <v>3394</v>
      </c>
      <c r="AX2374" t="s">
        <v>3394</v>
      </c>
      <c r="AZ2374" t="s">
        <v>3394</v>
      </c>
    </row>
    <row r="2375" spans="1:52" x14ac:dyDescent="0.3">
      <c r="A2375" s="1" t="s">
        <v>9037</v>
      </c>
      <c r="B2375" t="s">
        <v>9038</v>
      </c>
      <c r="C2375" t="s">
        <v>4314</v>
      </c>
      <c r="D2375" t="s">
        <v>65</v>
      </c>
      <c r="F2375" t="s">
        <v>3393</v>
      </c>
      <c r="G2375" t="s">
        <v>3393</v>
      </c>
      <c r="H2375" t="s">
        <v>3393</v>
      </c>
      <c r="I2375" t="s">
        <v>9039</v>
      </c>
      <c r="J2375" t="s">
        <v>9039</v>
      </c>
      <c r="K2375" t="s">
        <v>3394</v>
      </c>
      <c r="L2375" t="s">
        <v>3965</v>
      </c>
      <c r="M2375" t="s">
        <v>9820</v>
      </c>
      <c r="N2375" t="s">
        <v>9820</v>
      </c>
      <c r="O2375" t="s">
        <v>9820</v>
      </c>
      <c r="P2375" t="s">
        <v>9821</v>
      </c>
      <c r="Q2375">
        <v>1</v>
      </c>
      <c r="R2375" t="s">
        <v>3397</v>
      </c>
      <c r="AC2375" t="s">
        <v>4345</v>
      </c>
      <c r="AE2375" t="s">
        <v>3394</v>
      </c>
      <c r="AK2375" t="s">
        <v>3394</v>
      </c>
      <c r="AM2375" t="s">
        <v>3394</v>
      </c>
      <c r="AN2375" t="s">
        <v>3394</v>
      </c>
      <c r="AO2375" t="s">
        <v>3394</v>
      </c>
      <c r="AP2375" t="s">
        <v>3394</v>
      </c>
      <c r="AQ2375" t="s">
        <v>3394</v>
      </c>
      <c r="AR2375" t="s">
        <v>3394</v>
      </c>
      <c r="AS2375" t="s">
        <v>3394</v>
      </c>
      <c r="AT2375" t="s">
        <v>3394</v>
      </c>
      <c r="AU2375" t="s">
        <v>3394</v>
      </c>
      <c r="AV2375" t="s">
        <v>3394</v>
      </c>
      <c r="AW2375" t="s">
        <v>3394</v>
      </c>
      <c r="AX2375" t="s">
        <v>3394</v>
      </c>
      <c r="AZ2375" t="s">
        <v>3394</v>
      </c>
    </row>
    <row r="2376" spans="1:52" x14ac:dyDescent="0.3">
      <c r="A2376" s="1" t="s">
        <v>9040</v>
      </c>
      <c r="B2376" t="s">
        <v>9041</v>
      </c>
      <c r="C2376" t="s">
        <v>4314</v>
      </c>
      <c r="D2376" t="s">
        <v>65</v>
      </c>
      <c r="F2376" t="s">
        <v>3393</v>
      </c>
      <c r="G2376" t="s">
        <v>3393</v>
      </c>
      <c r="H2376" t="s">
        <v>3393</v>
      </c>
      <c r="I2376" t="s">
        <v>5770</v>
      </c>
      <c r="J2376" t="s">
        <v>5770</v>
      </c>
      <c r="K2376" t="s">
        <v>3394</v>
      </c>
      <c r="L2376" t="s">
        <v>3965</v>
      </c>
      <c r="M2376" t="s">
        <v>9820</v>
      </c>
      <c r="N2376" t="s">
        <v>9820</v>
      </c>
      <c r="O2376" t="s">
        <v>9820</v>
      </c>
      <c r="P2376" t="s">
        <v>9821</v>
      </c>
      <c r="Q2376">
        <v>1</v>
      </c>
      <c r="R2376" t="s">
        <v>3397</v>
      </c>
      <c r="AC2376" t="s">
        <v>4345</v>
      </c>
      <c r="AE2376" t="s">
        <v>3394</v>
      </c>
      <c r="AK2376" t="s">
        <v>3394</v>
      </c>
      <c r="AM2376" t="s">
        <v>3394</v>
      </c>
      <c r="AN2376" t="s">
        <v>3394</v>
      </c>
      <c r="AO2376" t="s">
        <v>3394</v>
      </c>
      <c r="AP2376" t="s">
        <v>3394</v>
      </c>
      <c r="AQ2376" t="s">
        <v>3394</v>
      </c>
      <c r="AR2376" t="s">
        <v>3394</v>
      </c>
      <c r="AS2376" t="s">
        <v>3394</v>
      </c>
      <c r="AT2376" t="s">
        <v>3394</v>
      </c>
      <c r="AU2376" t="s">
        <v>3394</v>
      </c>
      <c r="AV2376" t="s">
        <v>3394</v>
      </c>
      <c r="AW2376" t="s">
        <v>3394</v>
      </c>
      <c r="AX2376" t="s">
        <v>3394</v>
      </c>
      <c r="AZ2376" t="s">
        <v>3394</v>
      </c>
    </row>
    <row r="2377" spans="1:52" x14ac:dyDescent="0.3">
      <c r="A2377" s="1" t="s">
        <v>9042</v>
      </c>
      <c r="B2377" t="s">
        <v>9043</v>
      </c>
      <c r="C2377" t="s">
        <v>4314</v>
      </c>
      <c r="D2377" t="s">
        <v>65</v>
      </c>
      <c r="F2377" t="s">
        <v>3393</v>
      </c>
      <c r="G2377" t="s">
        <v>3393</v>
      </c>
      <c r="H2377" t="s">
        <v>3393</v>
      </c>
      <c r="I2377" t="s">
        <v>5770</v>
      </c>
      <c r="J2377" t="s">
        <v>5770</v>
      </c>
      <c r="K2377" t="s">
        <v>3394</v>
      </c>
      <c r="L2377" t="s">
        <v>3965</v>
      </c>
      <c r="M2377" t="s">
        <v>9820</v>
      </c>
      <c r="N2377" t="s">
        <v>9820</v>
      </c>
      <c r="O2377" t="s">
        <v>9820</v>
      </c>
      <c r="P2377" t="s">
        <v>9821</v>
      </c>
      <c r="Q2377">
        <v>1</v>
      </c>
      <c r="R2377" t="s">
        <v>3397</v>
      </c>
      <c r="AC2377" t="s">
        <v>4345</v>
      </c>
      <c r="AE2377" t="s">
        <v>3394</v>
      </c>
      <c r="AK2377" t="s">
        <v>3394</v>
      </c>
      <c r="AM2377" t="s">
        <v>3394</v>
      </c>
      <c r="AN2377" t="s">
        <v>3394</v>
      </c>
      <c r="AO2377" t="s">
        <v>3394</v>
      </c>
      <c r="AP2377" t="s">
        <v>3394</v>
      </c>
      <c r="AQ2377" t="s">
        <v>3394</v>
      </c>
      <c r="AR2377" t="s">
        <v>3394</v>
      </c>
      <c r="AS2377" t="s">
        <v>3394</v>
      </c>
      <c r="AT2377" t="s">
        <v>3394</v>
      </c>
      <c r="AU2377" t="s">
        <v>3394</v>
      </c>
      <c r="AV2377" t="s">
        <v>3394</v>
      </c>
      <c r="AW2377" t="s">
        <v>3394</v>
      </c>
      <c r="AX2377" t="s">
        <v>3394</v>
      </c>
      <c r="AZ2377" t="s">
        <v>3394</v>
      </c>
    </row>
    <row r="2378" spans="1:52" x14ac:dyDescent="0.3">
      <c r="A2378" s="1" t="s">
        <v>9044</v>
      </c>
      <c r="B2378" t="s">
        <v>9045</v>
      </c>
      <c r="C2378" t="s">
        <v>4314</v>
      </c>
      <c r="D2378" t="s">
        <v>65</v>
      </c>
      <c r="F2378" t="s">
        <v>3393</v>
      </c>
      <c r="G2378" t="s">
        <v>3393</v>
      </c>
      <c r="H2378" t="s">
        <v>3393</v>
      </c>
      <c r="I2378" t="s">
        <v>9046</v>
      </c>
      <c r="J2378" t="s">
        <v>9046</v>
      </c>
      <c r="K2378" t="s">
        <v>3394</v>
      </c>
      <c r="L2378" t="s">
        <v>3965</v>
      </c>
      <c r="M2378" t="s">
        <v>9820</v>
      </c>
      <c r="N2378" t="s">
        <v>9820</v>
      </c>
      <c r="O2378" t="s">
        <v>9820</v>
      </c>
      <c r="P2378" t="s">
        <v>9821</v>
      </c>
      <c r="Q2378">
        <v>1</v>
      </c>
      <c r="R2378" t="s">
        <v>3397</v>
      </c>
      <c r="AC2378" t="s">
        <v>4345</v>
      </c>
      <c r="AE2378" t="s">
        <v>3394</v>
      </c>
      <c r="AK2378" t="s">
        <v>3394</v>
      </c>
      <c r="AM2378" t="s">
        <v>3394</v>
      </c>
      <c r="AN2378" t="s">
        <v>3394</v>
      </c>
      <c r="AO2378" t="s">
        <v>3394</v>
      </c>
      <c r="AP2378" t="s">
        <v>3394</v>
      </c>
      <c r="AQ2378" t="s">
        <v>3394</v>
      </c>
      <c r="AR2378" t="s">
        <v>3394</v>
      </c>
      <c r="AS2378" t="s">
        <v>3394</v>
      </c>
      <c r="AT2378" t="s">
        <v>3394</v>
      </c>
      <c r="AU2378" t="s">
        <v>3394</v>
      </c>
      <c r="AV2378" t="s">
        <v>3394</v>
      </c>
      <c r="AW2378" t="s">
        <v>3394</v>
      </c>
      <c r="AX2378" t="s">
        <v>3394</v>
      </c>
      <c r="AZ2378" t="s">
        <v>3394</v>
      </c>
    </row>
    <row r="2379" spans="1:52" x14ac:dyDescent="0.3">
      <c r="A2379" s="1" t="s">
        <v>9047</v>
      </c>
      <c r="B2379" t="s">
        <v>9048</v>
      </c>
      <c r="C2379" t="s">
        <v>4314</v>
      </c>
      <c r="D2379" t="s">
        <v>65</v>
      </c>
      <c r="F2379" t="s">
        <v>3393</v>
      </c>
      <c r="G2379" t="s">
        <v>3393</v>
      </c>
      <c r="H2379" t="s">
        <v>3393</v>
      </c>
      <c r="I2379" t="s">
        <v>9049</v>
      </c>
      <c r="J2379" t="s">
        <v>9049</v>
      </c>
      <c r="K2379" t="s">
        <v>3394</v>
      </c>
      <c r="L2379" t="s">
        <v>3965</v>
      </c>
      <c r="M2379" t="s">
        <v>9820</v>
      </c>
      <c r="N2379" t="s">
        <v>9820</v>
      </c>
      <c r="O2379" t="s">
        <v>9820</v>
      </c>
      <c r="P2379" t="s">
        <v>9821</v>
      </c>
      <c r="Q2379">
        <v>1</v>
      </c>
      <c r="R2379" t="s">
        <v>3397</v>
      </c>
      <c r="AC2379" t="s">
        <v>4345</v>
      </c>
      <c r="AE2379" t="s">
        <v>3394</v>
      </c>
      <c r="AK2379" t="s">
        <v>3394</v>
      </c>
      <c r="AM2379" t="s">
        <v>3394</v>
      </c>
      <c r="AN2379" t="s">
        <v>3394</v>
      </c>
      <c r="AO2379" t="s">
        <v>3394</v>
      </c>
      <c r="AP2379" t="s">
        <v>3394</v>
      </c>
      <c r="AQ2379" t="s">
        <v>3394</v>
      </c>
      <c r="AR2379" t="s">
        <v>3394</v>
      </c>
      <c r="AS2379" t="s">
        <v>3394</v>
      </c>
      <c r="AT2379" t="s">
        <v>3394</v>
      </c>
      <c r="AU2379" t="s">
        <v>3394</v>
      </c>
      <c r="AV2379" t="s">
        <v>3394</v>
      </c>
      <c r="AW2379" t="s">
        <v>3394</v>
      </c>
      <c r="AX2379" t="s">
        <v>3394</v>
      </c>
      <c r="AZ2379" t="s">
        <v>3394</v>
      </c>
    </row>
    <row r="2380" spans="1:52" x14ac:dyDescent="0.3">
      <c r="A2380" s="1" t="s">
        <v>9050</v>
      </c>
      <c r="B2380" t="s">
        <v>9051</v>
      </c>
      <c r="C2380" t="s">
        <v>4314</v>
      </c>
      <c r="D2380" t="s">
        <v>65</v>
      </c>
      <c r="F2380" t="s">
        <v>3393</v>
      </c>
      <c r="G2380" t="s">
        <v>3394</v>
      </c>
      <c r="H2380" t="s">
        <v>3393</v>
      </c>
      <c r="I2380" t="s">
        <v>9052</v>
      </c>
      <c r="J2380" t="s">
        <v>9052</v>
      </c>
      <c r="K2380" t="s">
        <v>3394</v>
      </c>
      <c r="L2380" t="s">
        <v>3965</v>
      </c>
      <c r="M2380" t="s">
        <v>9820</v>
      </c>
      <c r="N2380" t="s">
        <v>9820</v>
      </c>
      <c r="O2380" t="s">
        <v>9820</v>
      </c>
      <c r="P2380" t="s">
        <v>9821</v>
      </c>
      <c r="Q2380">
        <v>1</v>
      </c>
      <c r="R2380" t="s">
        <v>3397</v>
      </c>
      <c r="AC2380" t="s">
        <v>4345</v>
      </c>
      <c r="AE2380" t="s">
        <v>3394</v>
      </c>
      <c r="AK2380" t="s">
        <v>3394</v>
      </c>
      <c r="AM2380" t="s">
        <v>3394</v>
      </c>
      <c r="AN2380" t="s">
        <v>3394</v>
      </c>
      <c r="AO2380" t="s">
        <v>3394</v>
      </c>
      <c r="AP2380" t="s">
        <v>3394</v>
      </c>
      <c r="AQ2380" t="s">
        <v>3394</v>
      </c>
      <c r="AR2380" t="s">
        <v>3394</v>
      </c>
      <c r="AS2380" t="s">
        <v>3394</v>
      </c>
      <c r="AT2380" t="s">
        <v>3394</v>
      </c>
      <c r="AU2380" t="s">
        <v>3394</v>
      </c>
      <c r="AV2380" t="s">
        <v>3394</v>
      </c>
      <c r="AW2380" t="s">
        <v>3394</v>
      </c>
      <c r="AX2380" t="s">
        <v>3394</v>
      </c>
      <c r="AZ2380" t="s">
        <v>3394</v>
      </c>
    </row>
    <row r="2381" spans="1:52" x14ac:dyDescent="0.3">
      <c r="A2381" s="1" t="s">
        <v>9053</v>
      </c>
      <c r="B2381" t="s">
        <v>9054</v>
      </c>
      <c r="C2381" t="s">
        <v>4314</v>
      </c>
      <c r="D2381" t="s">
        <v>65</v>
      </c>
      <c r="F2381" t="s">
        <v>3393</v>
      </c>
      <c r="G2381" t="s">
        <v>3394</v>
      </c>
      <c r="H2381" t="s">
        <v>3393</v>
      </c>
      <c r="I2381" t="s">
        <v>9055</v>
      </c>
      <c r="J2381" t="s">
        <v>9055</v>
      </c>
      <c r="K2381" t="s">
        <v>3394</v>
      </c>
      <c r="L2381" t="s">
        <v>3965</v>
      </c>
      <c r="M2381" t="s">
        <v>9820</v>
      </c>
      <c r="N2381" t="s">
        <v>9820</v>
      </c>
      <c r="O2381" t="s">
        <v>9820</v>
      </c>
      <c r="P2381" t="s">
        <v>9821</v>
      </c>
      <c r="Q2381">
        <v>1</v>
      </c>
      <c r="R2381" t="s">
        <v>3397</v>
      </c>
      <c r="AC2381" t="s">
        <v>4345</v>
      </c>
      <c r="AE2381" t="s">
        <v>3394</v>
      </c>
      <c r="AK2381" t="s">
        <v>3394</v>
      </c>
      <c r="AM2381" t="s">
        <v>3394</v>
      </c>
      <c r="AN2381" t="s">
        <v>3394</v>
      </c>
      <c r="AO2381" t="s">
        <v>3394</v>
      </c>
      <c r="AP2381" t="s">
        <v>3394</v>
      </c>
      <c r="AQ2381" t="s">
        <v>3394</v>
      </c>
      <c r="AR2381" t="s">
        <v>3394</v>
      </c>
      <c r="AS2381" t="s">
        <v>3394</v>
      </c>
      <c r="AT2381" t="s">
        <v>3394</v>
      </c>
      <c r="AU2381" t="s">
        <v>3394</v>
      </c>
      <c r="AV2381" t="s">
        <v>3394</v>
      </c>
      <c r="AW2381" t="s">
        <v>3394</v>
      </c>
      <c r="AX2381" t="s">
        <v>3394</v>
      </c>
      <c r="AZ2381" t="s">
        <v>3394</v>
      </c>
    </row>
    <row r="2382" spans="1:52" x14ac:dyDescent="0.3">
      <c r="A2382" s="1" t="s">
        <v>9056</v>
      </c>
      <c r="B2382" t="s">
        <v>9057</v>
      </c>
      <c r="C2382" t="s">
        <v>4314</v>
      </c>
      <c r="D2382" t="s">
        <v>65</v>
      </c>
      <c r="F2382" t="s">
        <v>3393</v>
      </c>
      <c r="G2382" t="s">
        <v>3394</v>
      </c>
      <c r="H2382" t="s">
        <v>3393</v>
      </c>
      <c r="I2382" t="s">
        <v>5844</v>
      </c>
      <c r="J2382" t="s">
        <v>5844</v>
      </c>
      <c r="K2382" t="s">
        <v>3394</v>
      </c>
      <c r="L2382" t="s">
        <v>3965</v>
      </c>
      <c r="M2382" t="s">
        <v>9820</v>
      </c>
      <c r="N2382" t="s">
        <v>9820</v>
      </c>
      <c r="O2382" t="s">
        <v>9820</v>
      </c>
      <c r="P2382" t="s">
        <v>9821</v>
      </c>
      <c r="Q2382">
        <v>1</v>
      </c>
      <c r="R2382" t="s">
        <v>3397</v>
      </c>
      <c r="AC2382" t="s">
        <v>4345</v>
      </c>
      <c r="AE2382" t="s">
        <v>3394</v>
      </c>
      <c r="AK2382" t="s">
        <v>3394</v>
      </c>
      <c r="AM2382" t="s">
        <v>3394</v>
      </c>
      <c r="AN2382" t="s">
        <v>3394</v>
      </c>
      <c r="AO2382" t="s">
        <v>3394</v>
      </c>
      <c r="AP2382" t="s">
        <v>3394</v>
      </c>
      <c r="AQ2382" t="s">
        <v>3394</v>
      </c>
      <c r="AR2382" t="s">
        <v>3394</v>
      </c>
      <c r="AS2382" t="s">
        <v>3394</v>
      </c>
      <c r="AT2382" t="s">
        <v>3394</v>
      </c>
      <c r="AU2382" t="s">
        <v>3394</v>
      </c>
      <c r="AV2382" t="s">
        <v>3394</v>
      </c>
      <c r="AW2382" t="s">
        <v>3394</v>
      </c>
      <c r="AX2382" t="s">
        <v>3394</v>
      </c>
      <c r="AZ2382" t="s">
        <v>3394</v>
      </c>
    </row>
    <row r="2383" spans="1:52" x14ac:dyDescent="0.3">
      <c r="A2383" s="1" t="s">
        <v>9058</v>
      </c>
      <c r="B2383" t="s">
        <v>9059</v>
      </c>
      <c r="C2383" t="s">
        <v>4314</v>
      </c>
      <c r="D2383" t="s">
        <v>65</v>
      </c>
      <c r="F2383" t="s">
        <v>3393</v>
      </c>
      <c r="G2383" t="s">
        <v>3394</v>
      </c>
      <c r="H2383" t="s">
        <v>3393</v>
      </c>
      <c r="I2383" t="s">
        <v>9060</v>
      </c>
      <c r="J2383" t="s">
        <v>9060</v>
      </c>
      <c r="K2383" t="s">
        <v>3394</v>
      </c>
      <c r="L2383" t="s">
        <v>3965</v>
      </c>
      <c r="M2383" t="s">
        <v>9820</v>
      </c>
      <c r="N2383" t="s">
        <v>9820</v>
      </c>
      <c r="O2383" t="s">
        <v>9820</v>
      </c>
      <c r="P2383" t="s">
        <v>9821</v>
      </c>
      <c r="Q2383">
        <v>1</v>
      </c>
      <c r="R2383" t="s">
        <v>3397</v>
      </c>
      <c r="AC2383" t="s">
        <v>4345</v>
      </c>
      <c r="AE2383" t="s">
        <v>3394</v>
      </c>
      <c r="AK2383" t="s">
        <v>3394</v>
      </c>
      <c r="AM2383" t="s">
        <v>3394</v>
      </c>
      <c r="AN2383" t="s">
        <v>3394</v>
      </c>
      <c r="AO2383" t="s">
        <v>3394</v>
      </c>
      <c r="AP2383" t="s">
        <v>3394</v>
      </c>
      <c r="AQ2383" t="s">
        <v>3394</v>
      </c>
      <c r="AR2383" t="s">
        <v>3394</v>
      </c>
      <c r="AS2383" t="s">
        <v>3394</v>
      </c>
      <c r="AT2383" t="s">
        <v>3394</v>
      </c>
      <c r="AU2383" t="s">
        <v>3394</v>
      </c>
      <c r="AV2383" t="s">
        <v>3394</v>
      </c>
      <c r="AW2383" t="s">
        <v>3394</v>
      </c>
      <c r="AX2383" t="s">
        <v>3394</v>
      </c>
      <c r="AZ2383" t="s">
        <v>3394</v>
      </c>
    </row>
    <row r="2384" spans="1:52" x14ac:dyDescent="0.3">
      <c r="A2384" s="1" t="s">
        <v>9061</v>
      </c>
      <c r="B2384" t="s">
        <v>9062</v>
      </c>
      <c r="C2384" t="s">
        <v>4314</v>
      </c>
      <c r="D2384" t="s">
        <v>65</v>
      </c>
      <c r="F2384" t="s">
        <v>3393</v>
      </c>
      <c r="G2384" t="s">
        <v>3393</v>
      </c>
      <c r="H2384" t="s">
        <v>3393</v>
      </c>
      <c r="I2384" t="s">
        <v>5905</v>
      </c>
      <c r="J2384" t="s">
        <v>5905</v>
      </c>
      <c r="K2384" t="s">
        <v>3394</v>
      </c>
      <c r="L2384" t="s">
        <v>3965</v>
      </c>
      <c r="M2384" t="s">
        <v>9820</v>
      </c>
      <c r="N2384" t="s">
        <v>9820</v>
      </c>
      <c r="O2384" t="s">
        <v>9820</v>
      </c>
      <c r="P2384" t="s">
        <v>9821</v>
      </c>
      <c r="Q2384">
        <v>1</v>
      </c>
      <c r="R2384" t="s">
        <v>3397</v>
      </c>
      <c r="AC2384" t="s">
        <v>4345</v>
      </c>
      <c r="AE2384" t="s">
        <v>3394</v>
      </c>
      <c r="AK2384" t="s">
        <v>3394</v>
      </c>
      <c r="AM2384" t="s">
        <v>3394</v>
      </c>
      <c r="AN2384" t="s">
        <v>3394</v>
      </c>
      <c r="AO2384" t="s">
        <v>3394</v>
      </c>
      <c r="AP2384" t="s">
        <v>3394</v>
      </c>
      <c r="AQ2384" t="s">
        <v>3394</v>
      </c>
      <c r="AR2384" t="s">
        <v>3394</v>
      </c>
      <c r="AS2384" t="s">
        <v>3394</v>
      </c>
      <c r="AT2384" t="s">
        <v>3394</v>
      </c>
      <c r="AU2384" t="s">
        <v>3394</v>
      </c>
      <c r="AV2384" t="s">
        <v>3394</v>
      </c>
      <c r="AW2384" t="s">
        <v>3394</v>
      </c>
      <c r="AX2384" t="s">
        <v>3394</v>
      </c>
      <c r="AZ2384" t="s">
        <v>3394</v>
      </c>
    </row>
    <row r="2385" spans="1:52" x14ac:dyDescent="0.3">
      <c r="A2385" s="1" t="s">
        <v>9063</v>
      </c>
      <c r="B2385" t="s">
        <v>9064</v>
      </c>
      <c r="C2385" t="s">
        <v>448</v>
      </c>
      <c r="D2385" t="s">
        <v>73</v>
      </c>
      <c r="F2385" t="s">
        <v>3393</v>
      </c>
      <c r="G2385" t="s">
        <v>3394</v>
      </c>
      <c r="H2385" t="s">
        <v>3393</v>
      </c>
      <c r="I2385" t="s">
        <v>5905</v>
      </c>
      <c r="J2385" t="s">
        <v>5905</v>
      </c>
      <c r="K2385" t="s">
        <v>3394</v>
      </c>
      <c r="L2385" t="s">
        <v>3965</v>
      </c>
      <c r="M2385" t="s">
        <v>9820</v>
      </c>
      <c r="N2385" t="s">
        <v>9820</v>
      </c>
      <c r="O2385" t="s">
        <v>9820</v>
      </c>
      <c r="P2385" t="s">
        <v>9821</v>
      </c>
      <c r="Q2385">
        <v>1</v>
      </c>
      <c r="R2385" t="s">
        <v>3397</v>
      </c>
      <c r="AC2385" t="s">
        <v>4345</v>
      </c>
      <c r="AE2385" t="s">
        <v>3394</v>
      </c>
      <c r="AK2385" t="s">
        <v>3394</v>
      </c>
      <c r="AM2385" t="s">
        <v>3394</v>
      </c>
      <c r="AN2385" t="s">
        <v>3394</v>
      </c>
      <c r="AO2385" t="s">
        <v>3394</v>
      </c>
      <c r="AP2385" t="s">
        <v>3394</v>
      </c>
      <c r="AQ2385" t="s">
        <v>3394</v>
      </c>
      <c r="AR2385" t="s">
        <v>3394</v>
      </c>
      <c r="AS2385" t="s">
        <v>3394</v>
      </c>
      <c r="AT2385" t="s">
        <v>3394</v>
      </c>
      <c r="AU2385" t="s">
        <v>3394</v>
      </c>
      <c r="AV2385" t="s">
        <v>3394</v>
      </c>
      <c r="AW2385" t="s">
        <v>3394</v>
      </c>
      <c r="AX2385" t="s">
        <v>3394</v>
      </c>
      <c r="AZ2385" t="s">
        <v>3394</v>
      </c>
    </row>
    <row r="2386" spans="1:52" x14ac:dyDescent="0.3">
      <c r="A2386" s="1" t="s">
        <v>9065</v>
      </c>
      <c r="B2386" t="s">
        <v>9066</v>
      </c>
      <c r="C2386" t="s">
        <v>448</v>
      </c>
      <c r="D2386" t="s">
        <v>73</v>
      </c>
      <c r="F2386" t="s">
        <v>3393</v>
      </c>
      <c r="G2386" t="s">
        <v>3394</v>
      </c>
      <c r="H2386" t="s">
        <v>3393</v>
      </c>
      <c r="I2386" t="s">
        <v>4572</v>
      </c>
      <c r="J2386" t="s">
        <v>4572</v>
      </c>
      <c r="K2386" t="s">
        <v>3394</v>
      </c>
      <c r="L2386" t="s">
        <v>3965</v>
      </c>
      <c r="M2386" t="s">
        <v>9820</v>
      </c>
      <c r="N2386" t="s">
        <v>9820</v>
      </c>
      <c r="O2386" t="s">
        <v>9820</v>
      </c>
      <c r="P2386" t="s">
        <v>9821</v>
      </c>
      <c r="Q2386">
        <v>1</v>
      </c>
      <c r="R2386" t="s">
        <v>3397</v>
      </c>
      <c r="AC2386" t="s">
        <v>4345</v>
      </c>
      <c r="AE2386" t="s">
        <v>3394</v>
      </c>
      <c r="AK2386" t="s">
        <v>3394</v>
      </c>
      <c r="AM2386" t="s">
        <v>3394</v>
      </c>
      <c r="AN2386" t="s">
        <v>3394</v>
      </c>
      <c r="AO2386" t="s">
        <v>3394</v>
      </c>
      <c r="AP2386" t="s">
        <v>3394</v>
      </c>
      <c r="AQ2386" t="s">
        <v>3394</v>
      </c>
      <c r="AR2386" t="s">
        <v>3394</v>
      </c>
      <c r="AS2386" t="s">
        <v>3394</v>
      </c>
      <c r="AT2386" t="s">
        <v>3394</v>
      </c>
      <c r="AU2386" t="s">
        <v>3394</v>
      </c>
      <c r="AV2386" t="s">
        <v>3394</v>
      </c>
      <c r="AW2386" t="s">
        <v>3394</v>
      </c>
      <c r="AX2386" t="s">
        <v>3394</v>
      </c>
      <c r="AZ2386" t="s">
        <v>3394</v>
      </c>
    </row>
    <row r="2387" spans="1:52" x14ac:dyDescent="0.3">
      <c r="A2387" s="1" t="s">
        <v>528</v>
      </c>
      <c r="B2387" t="s">
        <v>529</v>
      </c>
      <c r="C2387" t="s">
        <v>4828</v>
      </c>
      <c r="D2387" t="s">
        <v>4829</v>
      </c>
      <c r="F2387" t="s">
        <v>3393</v>
      </c>
      <c r="G2387" t="s">
        <v>3394</v>
      </c>
      <c r="H2387" t="s">
        <v>3393</v>
      </c>
      <c r="I2387" t="s">
        <v>9067</v>
      </c>
      <c r="J2387" t="s">
        <v>9068</v>
      </c>
      <c r="K2387" t="s">
        <v>3394</v>
      </c>
      <c r="L2387" t="s">
        <v>3396</v>
      </c>
      <c r="M2387" t="s">
        <v>4829</v>
      </c>
      <c r="N2387" t="s">
        <v>4829</v>
      </c>
      <c r="O2387" t="s">
        <v>9820</v>
      </c>
      <c r="P2387" t="s">
        <v>9821</v>
      </c>
      <c r="Q2387">
        <v>1</v>
      </c>
      <c r="R2387" t="s">
        <v>3397</v>
      </c>
      <c r="AE2387" t="s">
        <v>3394</v>
      </c>
      <c r="AK2387" t="s">
        <v>3394</v>
      </c>
      <c r="AM2387" t="s">
        <v>3394</v>
      </c>
      <c r="AN2387" t="s">
        <v>3394</v>
      </c>
      <c r="AO2387" t="s">
        <v>3394</v>
      </c>
      <c r="AP2387" t="s">
        <v>3394</v>
      </c>
      <c r="AQ2387" t="s">
        <v>3394</v>
      </c>
      <c r="AR2387" t="s">
        <v>3394</v>
      </c>
      <c r="AS2387" t="s">
        <v>3394</v>
      </c>
      <c r="AT2387" t="s">
        <v>3394</v>
      </c>
      <c r="AU2387" t="s">
        <v>3394</v>
      </c>
      <c r="AV2387" t="s">
        <v>3394</v>
      </c>
      <c r="AW2387" t="s">
        <v>3394</v>
      </c>
      <c r="AX2387" t="s">
        <v>3394</v>
      </c>
      <c r="AZ2387" t="s">
        <v>3394</v>
      </c>
    </row>
    <row r="2388" spans="1:52" x14ac:dyDescent="0.3">
      <c r="A2388" s="1" t="s">
        <v>9069</v>
      </c>
      <c r="B2388" t="s">
        <v>9070</v>
      </c>
      <c r="C2388" t="s">
        <v>492</v>
      </c>
      <c r="D2388" t="s">
        <v>69</v>
      </c>
      <c r="F2388" t="s">
        <v>3393</v>
      </c>
      <c r="G2388" t="s">
        <v>3394</v>
      </c>
      <c r="H2388" t="s">
        <v>3393</v>
      </c>
      <c r="I2388" t="s">
        <v>9071</v>
      </c>
      <c r="J2388" t="s">
        <v>9072</v>
      </c>
      <c r="K2388" t="s">
        <v>3394</v>
      </c>
      <c r="L2388" t="s">
        <v>3396</v>
      </c>
      <c r="M2388" t="s">
        <v>9820</v>
      </c>
      <c r="N2388" t="s">
        <v>9820</v>
      </c>
      <c r="O2388" t="s">
        <v>9820</v>
      </c>
      <c r="P2388" t="s">
        <v>9821</v>
      </c>
      <c r="Q2388">
        <v>1</v>
      </c>
      <c r="R2388" t="s">
        <v>3397</v>
      </c>
      <c r="AE2388" t="s">
        <v>3394</v>
      </c>
      <c r="AK2388" t="s">
        <v>3394</v>
      </c>
      <c r="AM2388" t="s">
        <v>3394</v>
      </c>
      <c r="AN2388" t="s">
        <v>3394</v>
      </c>
      <c r="AO2388" t="s">
        <v>3394</v>
      </c>
      <c r="AP2388" t="s">
        <v>3394</v>
      </c>
      <c r="AQ2388" t="s">
        <v>3394</v>
      </c>
      <c r="AR2388" t="s">
        <v>3394</v>
      </c>
      <c r="AS2388" t="s">
        <v>3394</v>
      </c>
      <c r="AT2388" t="s">
        <v>3394</v>
      </c>
      <c r="AU2388" t="s">
        <v>3394</v>
      </c>
      <c r="AV2388" t="s">
        <v>3394</v>
      </c>
      <c r="AW2388" t="s">
        <v>3394</v>
      </c>
      <c r="AX2388" t="s">
        <v>3394</v>
      </c>
      <c r="AZ2388" t="s">
        <v>3394</v>
      </c>
    </row>
    <row r="2389" spans="1:52" x14ac:dyDescent="0.3">
      <c r="A2389" s="1" t="s">
        <v>533</v>
      </c>
      <c r="B2389" t="s">
        <v>534</v>
      </c>
      <c r="C2389" t="s">
        <v>3963</v>
      </c>
      <c r="D2389" t="s">
        <v>3964</v>
      </c>
      <c r="E2389" t="s">
        <v>535</v>
      </c>
      <c r="F2389" t="s">
        <v>3393</v>
      </c>
      <c r="G2389" t="s">
        <v>3394</v>
      </c>
      <c r="H2389" t="s">
        <v>3393</v>
      </c>
      <c r="I2389" t="s">
        <v>9073</v>
      </c>
      <c r="J2389" t="s">
        <v>9074</v>
      </c>
      <c r="K2389" t="s">
        <v>3394</v>
      </c>
      <c r="L2389" t="s">
        <v>3965</v>
      </c>
      <c r="M2389" t="s">
        <v>3964</v>
      </c>
      <c r="N2389" t="s">
        <v>3964</v>
      </c>
      <c r="O2389" t="s">
        <v>9836</v>
      </c>
      <c r="P2389" t="s">
        <v>9837</v>
      </c>
      <c r="Q2389">
        <v>1</v>
      </c>
      <c r="R2389" t="s">
        <v>3397</v>
      </c>
      <c r="AE2389" t="s">
        <v>3394</v>
      </c>
      <c r="AK2389" t="s">
        <v>3394</v>
      </c>
      <c r="AM2389" t="s">
        <v>3394</v>
      </c>
      <c r="AN2389" t="s">
        <v>3394</v>
      </c>
      <c r="AO2389" t="s">
        <v>3394</v>
      </c>
      <c r="AP2389" t="s">
        <v>3394</v>
      </c>
      <c r="AQ2389" t="s">
        <v>3394</v>
      </c>
      <c r="AR2389" t="s">
        <v>3394</v>
      </c>
      <c r="AS2389" t="s">
        <v>3394</v>
      </c>
      <c r="AT2389" t="s">
        <v>3394</v>
      </c>
      <c r="AU2389" t="s">
        <v>3394</v>
      </c>
      <c r="AV2389" t="s">
        <v>3394</v>
      </c>
      <c r="AW2389" t="s">
        <v>3394</v>
      </c>
      <c r="AX2389" t="s">
        <v>3394</v>
      </c>
      <c r="AZ2389" t="s">
        <v>3393</v>
      </c>
    </row>
    <row r="2390" spans="1:52" x14ac:dyDescent="0.3">
      <c r="A2390" s="1" t="s">
        <v>9075</v>
      </c>
      <c r="B2390" t="s">
        <v>9076</v>
      </c>
      <c r="C2390" t="s">
        <v>3963</v>
      </c>
      <c r="D2390" t="s">
        <v>3964</v>
      </c>
      <c r="F2390" t="s">
        <v>3393</v>
      </c>
      <c r="G2390" t="s">
        <v>3394</v>
      </c>
      <c r="H2390" t="s">
        <v>3393</v>
      </c>
      <c r="I2390" t="s">
        <v>8226</v>
      </c>
      <c r="J2390" t="s">
        <v>8226</v>
      </c>
      <c r="K2390" t="s">
        <v>3394</v>
      </c>
      <c r="L2390" t="s">
        <v>3965</v>
      </c>
      <c r="M2390" t="s">
        <v>9820</v>
      </c>
      <c r="N2390" t="s">
        <v>9820</v>
      </c>
      <c r="O2390" t="s">
        <v>9820</v>
      </c>
      <c r="P2390" t="s">
        <v>9821</v>
      </c>
      <c r="Q2390">
        <v>1</v>
      </c>
      <c r="R2390" t="s">
        <v>3397</v>
      </c>
      <c r="AE2390" t="s">
        <v>3394</v>
      </c>
      <c r="AK2390" t="s">
        <v>3394</v>
      </c>
      <c r="AM2390" t="s">
        <v>3394</v>
      </c>
      <c r="AN2390" t="s">
        <v>3394</v>
      </c>
      <c r="AO2390" t="s">
        <v>3394</v>
      </c>
      <c r="AP2390" t="s">
        <v>3394</v>
      </c>
      <c r="AQ2390" t="s">
        <v>3394</v>
      </c>
      <c r="AR2390" t="s">
        <v>3394</v>
      </c>
      <c r="AS2390" t="s">
        <v>3394</v>
      </c>
      <c r="AT2390" t="s">
        <v>3394</v>
      </c>
      <c r="AU2390" t="s">
        <v>3394</v>
      </c>
      <c r="AV2390" t="s">
        <v>3394</v>
      </c>
      <c r="AW2390" t="s">
        <v>3394</v>
      </c>
      <c r="AX2390" t="s">
        <v>3394</v>
      </c>
      <c r="AZ2390" t="s">
        <v>3393</v>
      </c>
    </row>
    <row r="2391" spans="1:52" x14ac:dyDescent="0.3">
      <c r="A2391" s="1" t="s">
        <v>536</v>
      </c>
      <c r="B2391" t="s">
        <v>10207</v>
      </c>
      <c r="C2391" t="s">
        <v>1517</v>
      </c>
      <c r="D2391" t="s">
        <v>5908</v>
      </c>
      <c r="E2391" t="s">
        <v>537</v>
      </c>
      <c r="F2391" t="s">
        <v>3393</v>
      </c>
      <c r="G2391" t="s">
        <v>3394</v>
      </c>
      <c r="H2391" t="s">
        <v>3393</v>
      </c>
      <c r="I2391" t="s">
        <v>9077</v>
      </c>
      <c r="J2391" t="s">
        <v>10208</v>
      </c>
      <c r="K2391" t="s">
        <v>3394</v>
      </c>
      <c r="L2391" t="s">
        <v>3965</v>
      </c>
      <c r="M2391" t="s">
        <v>3392</v>
      </c>
      <c r="N2391" t="s">
        <v>3392</v>
      </c>
      <c r="O2391" t="s">
        <v>9836</v>
      </c>
      <c r="P2391" t="s">
        <v>9862</v>
      </c>
      <c r="Q2391">
        <v>1</v>
      </c>
      <c r="R2391" t="s">
        <v>3397</v>
      </c>
      <c r="AE2391" t="s">
        <v>3394</v>
      </c>
      <c r="AK2391" t="s">
        <v>3394</v>
      </c>
      <c r="AM2391" t="s">
        <v>3394</v>
      </c>
      <c r="AN2391" t="s">
        <v>3394</v>
      </c>
      <c r="AO2391" t="s">
        <v>3394</v>
      </c>
      <c r="AP2391" t="s">
        <v>3394</v>
      </c>
      <c r="AQ2391" t="s">
        <v>3394</v>
      </c>
      <c r="AR2391" t="s">
        <v>3394</v>
      </c>
      <c r="AS2391" t="s">
        <v>3394</v>
      </c>
      <c r="AT2391" t="s">
        <v>3394</v>
      </c>
      <c r="AU2391" t="s">
        <v>3394</v>
      </c>
      <c r="AV2391" t="s">
        <v>3394</v>
      </c>
      <c r="AW2391" t="s">
        <v>3394</v>
      </c>
      <c r="AX2391" t="s">
        <v>3394</v>
      </c>
      <c r="AZ2391" t="s">
        <v>3393</v>
      </c>
    </row>
    <row r="2392" spans="1:52" x14ac:dyDescent="0.3">
      <c r="A2392" s="1" t="s">
        <v>541</v>
      </c>
      <c r="B2392" t="s">
        <v>542</v>
      </c>
      <c r="C2392" t="s">
        <v>646</v>
      </c>
      <c r="D2392" t="s">
        <v>3392</v>
      </c>
      <c r="E2392" t="s">
        <v>543</v>
      </c>
      <c r="F2392" t="s">
        <v>3393</v>
      </c>
      <c r="G2392" t="s">
        <v>3394</v>
      </c>
      <c r="H2392" t="s">
        <v>3393</v>
      </c>
      <c r="I2392" t="s">
        <v>10952</v>
      </c>
      <c r="J2392" t="s">
        <v>10953</v>
      </c>
      <c r="K2392" t="s">
        <v>3394</v>
      </c>
      <c r="L2392" t="s">
        <v>3965</v>
      </c>
      <c r="M2392" t="s">
        <v>4222</v>
      </c>
      <c r="N2392" t="s">
        <v>4222</v>
      </c>
      <c r="O2392" t="s">
        <v>9836</v>
      </c>
      <c r="P2392" t="s">
        <v>9821</v>
      </c>
      <c r="Q2392">
        <v>1</v>
      </c>
      <c r="R2392" t="s">
        <v>3397</v>
      </c>
      <c r="AE2392" t="s">
        <v>3394</v>
      </c>
      <c r="AK2392" t="s">
        <v>3394</v>
      </c>
      <c r="AM2392" t="s">
        <v>3394</v>
      </c>
      <c r="AN2392" t="s">
        <v>3394</v>
      </c>
      <c r="AO2392" t="s">
        <v>3394</v>
      </c>
      <c r="AP2392" t="s">
        <v>3394</v>
      </c>
      <c r="AQ2392" t="s">
        <v>3394</v>
      </c>
      <c r="AR2392" t="s">
        <v>3394</v>
      </c>
      <c r="AS2392" t="s">
        <v>3394</v>
      </c>
      <c r="AT2392" t="s">
        <v>3394</v>
      </c>
      <c r="AU2392" t="s">
        <v>3394</v>
      </c>
      <c r="AV2392" t="s">
        <v>3394</v>
      </c>
      <c r="AW2392" t="s">
        <v>3394</v>
      </c>
      <c r="AX2392" t="s">
        <v>3394</v>
      </c>
      <c r="AZ2392" t="s">
        <v>3393</v>
      </c>
    </row>
    <row r="2393" spans="1:52" x14ac:dyDescent="0.3">
      <c r="A2393" s="1" t="s">
        <v>544</v>
      </c>
      <c r="B2393" t="s">
        <v>10209</v>
      </c>
      <c r="C2393" t="s">
        <v>646</v>
      </c>
      <c r="D2393" t="s">
        <v>3392</v>
      </c>
      <c r="E2393" t="s">
        <v>545</v>
      </c>
      <c r="F2393" t="s">
        <v>3393</v>
      </c>
      <c r="G2393" t="s">
        <v>3394</v>
      </c>
      <c r="H2393" t="s">
        <v>3393</v>
      </c>
      <c r="I2393" t="s">
        <v>10954</v>
      </c>
      <c r="J2393" t="s">
        <v>10954</v>
      </c>
      <c r="K2393" t="s">
        <v>3394</v>
      </c>
      <c r="L2393" t="s">
        <v>3965</v>
      </c>
      <c r="M2393" t="s">
        <v>3392</v>
      </c>
      <c r="N2393" t="s">
        <v>3392</v>
      </c>
      <c r="O2393" t="s">
        <v>9836</v>
      </c>
      <c r="P2393" t="s">
        <v>9837</v>
      </c>
      <c r="Q2393">
        <v>1</v>
      </c>
      <c r="R2393" t="s">
        <v>3397</v>
      </c>
      <c r="AE2393" t="s">
        <v>3394</v>
      </c>
      <c r="AK2393" t="s">
        <v>3394</v>
      </c>
      <c r="AM2393" t="s">
        <v>3394</v>
      </c>
      <c r="AN2393" t="s">
        <v>3394</v>
      </c>
      <c r="AO2393" t="s">
        <v>3394</v>
      </c>
      <c r="AP2393" t="s">
        <v>3394</v>
      </c>
      <c r="AQ2393" t="s">
        <v>3394</v>
      </c>
      <c r="AR2393" t="s">
        <v>3394</v>
      </c>
      <c r="AS2393" t="s">
        <v>3394</v>
      </c>
      <c r="AT2393" t="s">
        <v>3394</v>
      </c>
      <c r="AU2393" t="s">
        <v>3394</v>
      </c>
      <c r="AV2393" t="s">
        <v>3394</v>
      </c>
      <c r="AW2393" t="s">
        <v>3394</v>
      </c>
      <c r="AX2393" t="s">
        <v>3394</v>
      </c>
      <c r="AZ2393" t="s">
        <v>3393</v>
      </c>
    </row>
    <row r="2394" spans="1:52" x14ac:dyDescent="0.3">
      <c r="A2394" s="1" t="s">
        <v>546</v>
      </c>
      <c r="B2394" t="s">
        <v>10955</v>
      </c>
      <c r="C2394" t="s">
        <v>646</v>
      </c>
      <c r="D2394" t="s">
        <v>3392</v>
      </c>
      <c r="E2394" t="s">
        <v>547</v>
      </c>
      <c r="F2394" t="s">
        <v>3393</v>
      </c>
      <c r="G2394" t="s">
        <v>3394</v>
      </c>
      <c r="H2394" t="s">
        <v>3393</v>
      </c>
      <c r="I2394" t="s">
        <v>4821</v>
      </c>
      <c r="J2394" t="s">
        <v>4821</v>
      </c>
      <c r="K2394" t="s">
        <v>3394</v>
      </c>
      <c r="L2394" t="s">
        <v>3396</v>
      </c>
      <c r="M2394" t="s">
        <v>3392</v>
      </c>
      <c r="N2394" t="s">
        <v>3392</v>
      </c>
      <c r="O2394" t="s">
        <v>9836</v>
      </c>
      <c r="P2394" t="s">
        <v>9837</v>
      </c>
      <c r="Q2394">
        <v>1</v>
      </c>
      <c r="R2394" t="s">
        <v>3397</v>
      </c>
      <c r="AE2394" t="s">
        <v>3394</v>
      </c>
      <c r="AK2394" t="s">
        <v>3394</v>
      </c>
      <c r="AM2394" t="s">
        <v>3394</v>
      </c>
      <c r="AN2394" t="s">
        <v>3394</v>
      </c>
      <c r="AO2394" t="s">
        <v>3394</v>
      </c>
      <c r="AP2394" t="s">
        <v>3394</v>
      </c>
      <c r="AQ2394" t="s">
        <v>3394</v>
      </c>
      <c r="AR2394" t="s">
        <v>3394</v>
      </c>
      <c r="AS2394" t="s">
        <v>3394</v>
      </c>
      <c r="AT2394" t="s">
        <v>3394</v>
      </c>
      <c r="AU2394" t="s">
        <v>3394</v>
      </c>
      <c r="AV2394" t="s">
        <v>3394</v>
      </c>
      <c r="AW2394" t="s">
        <v>3394</v>
      </c>
      <c r="AX2394" t="s">
        <v>3394</v>
      </c>
      <c r="AZ2394" t="s">
        <v>3393</v>
      </c>
    </row>
    <row r="2395" spans="1:52" x14ac:dyDescent="0.3">
      <c r="A2395" s="1" t="s">
        <v>548</v>
      </c>
      <c r="B2395" t="s">
        <v>10956</v>
      </c>
      <c r="C2395" t="s">
        <v>646</v>
      </c>
      <c r="D2395" t="s">
        <v>3392</v>
      </c>
      <c r="E2395" t="s">
        <v>549</v>
      </c>
      <c r="F2395" t="s">
        <v>3393</v>
      </c>
      <c r="G2395" t="s">
        <v>3394</v>
      </c>
      <c r="H2395" t="s">
        <v>3393</v>
      </c>
      <c r="I2395" t="s">
        <v>9078</v>
      </c>
      <c r="J2395" t="s">
        <v>9078</v>
      </c>
      <c r="K2395" t="s">
        <v>3394</v>
      </c>
      <c r="L2395" t="s">
        <v>3965</v>
      </c>
      <c r="M2395" t="s">
        <v>3392</v>
      </c>
      <c r="N2395" t="s">
        <v>3392</v>
      </c>
      <c r="O2395" t="s">
        <v>9836</v>
      </c>
      <c r="P2395" t="s">
        <v>9837</v>
      </c>
      <c r="Q2395">
        <v>1</v>
      </c>
      <c r="R2395" t="s">
        <v>3397</v>
      </c>
      <c r="AE2395" t="s">
        <v>3394</v>
      </c>
      <c r="AK2395" t="s">
        <v>3394</v>
      </c>
      <c r="AM2395" t="s">
        <v>3394</v>
      </c>
      <c r="AN2395" t="s">
        <v>3394</v>
      </c>
      <c r="AO2395" t="s">
        <v>3394</v>
      </c>
      <c r="AP2395" t="s">
        <v>3394</v>
      </c>
      <c r="AQ2395" t="s">
        <v>3394</v>
      </c>
      <c r="AR2395" t="s">
        <v>3394</v>
      </c>
      <c r="AS2395" t="s">
        <v>3394</v>
      </c>
      <c r="AT2395" t="s">
        <v>3394</v>
      </c>
      <c r="AU2395" t="s">
        <v>3394</v>
      </c>
      <c r="AV2395" t="s">
        <v>3394</v>
      </c>
      <c r="AW2395" t="s">
        <v>3394</v>
      </c>
      <c r="AX2395" t="s">
        <v>3394</v>
      </c>
      <c r="AZ2395" t="s">
        <v>3393</v>
      </c>
    </row>
    <row r="2396" spans="1:52" x14ac:dyDescent="0.3">
      <c r="A2396" s="1" t="s">
        <v>9079</v>
      </c>
      <c r="B2396" t="s">
        <v>10957</v>
      </c>
      <c r="C2396" t="s">
        <v>646</v>
      </c>
      <c r="D2396" t="s">
        <v>3392</v>
      </c>
      <c r="F2396" t="s">
        <v>3393</v>
      </c>
      <c r="G2396" t="s">
        <v>3394</v>
      </c>
      <c r="H2396" t="s">
        <v>3393</v>
      </c>
      <c r="I2396" t="s">
        <v>9080</v>
      </c>
      <c r="J2396" t="s">
        <v>9080</v>
      </c>
      <c r="K2396" t="s">
        <v>3394</v>
      </c>
      <c r="L2396" t="s">
        <v>3965</v>
      </c>
      <c r="M2396" t="s">
        <v>3392</v>
      </c>
      <c r="N2396" t="s">
        <v>3392</v>
      </c>
      <c r="O2396" t="s">
        <v>9836</v>
      </c>
      <c r="P2396" t="s">
        <v>9862</v>
      </c>
      <c r="Q2396">
        <v>1</v>
      </c>
      <c r="R2396" t="s">
        <v>3397</v>
      </c>
      <c r="AE2396" t="s">
        <v>3394</v>
      </c>
      <c r="AK2396" t="s">
        <v>3394</v>
      </c>
      <c r="AM2396" t="s">
        <v>3394</v>
      </c>
      <c r="AN2396" t="s">
        <v>3394</v>
      </c>
      <c r="AO2396" t="s">
        <v>3394</v>
      </c>
      <c r="AP2396" t="s">
        <v>3394</v>
      </c>
      <c r="AQ2396" t="s">
        <v>3394</v>
      </c>
      <c r="AR2396" t="s">
        <v>3394</v>
      </c>
      <c r="AS2396" t="s">
        <v>3394</v>
      </c>
      <c r="AT2396" t="s">
        <v>3394</v>
      </c>
      <c r="AU2396" t="s">
        <v>3394</v>
      </c>
      <c r="AV2396" t="s">
        <v>3394</v>
      </c>
      <c r="AW2396" t="s">
        <v>3394</v>
      </c>
      <c r="AX2396" t="s">
        <v>3394</v>
      </c>
      <c r="AZ2396" t="s">
        <v>3393</v>
      </c>
    </row>
    <row r="2397" spans="1:52" x14ac:dyDescent="0.3">
      <c r="A2397" s="1" t="s">
        <v>550</v>
      </c>
      <c r="B2397" t="s">
        <v>551</v>
      </c>
      <c r="C2397" t="s">
        <v>646</v>
      </c>
      <c r="D2397" t="s">
        <v>3392</v>
      </c>
      <c r="E2397" t="s">
        <v>552</v>
      </c>
      <c r="F2397" t="s">
        <v>3393</v>
      </c>
      <c r="G2397" t="s">
        <v>3394</v>
      </c>
      <c r="H2397" t="s">
        <v>3393</v>
      </c>
      <c r="I2397" t="s">
        <v>10958</v>
      </c>
      <c r="J2397" t="s">
        <v>10959</v>
      </c>
      <c r="K2397" t="s">
        <v>3394</v>
      </c>
      <c r="L2397" t="s">
        <v>3965</v>
      </c>
      <c r="M2397" t="s">
        <v>3392</v>
      </c>
      <c r="N2397" t="s">
        <v>3392</v>
      </c>
      <c r="O2397" t="s">
        <v>9836</v>
      </c>
      <c r="P2397" t="s">
        <v>9821</v>
      </c>
      <c r="Q2397">
        <v>1</v>
      </c>
      <c r="R2397" t="s">
        <v>3397</v>
      </c>
      <c r="AE2397" t="s">
        <v>3394</v>
      </c>
      <c r="AK2397" t="s">
        <v>3394</v>
      </c>
      <c r="AM2397" t="s">
        <v>3394</v>
      </c>
      <c r="AN2397" t="s">
        <v>3394</v>
      </c>
      <c r="AO2397" t="s">
        <v>3394</v>
      </c>
      <c r="AP2397" t="s">
        <v>3394</v>
      </c>
      <c r="AQ2397" t="s">
        <v>3394</v>
      </c>
      <c r="AR2397" t="s">
        <v>3394</v>
      </c>
      <c r="AS2397" t="s">
        <v>3394</v>
      </c>
      <c r="AT2397" t="s">
        <v>3394</v>
      </c>
      <c r="AU2397" t="s">
        <v>3394</v>
      </c>
      <c r="AV2397" t="s">
        <v>3394</v>
      </c>
      <c r="AW2397" t="s">
        <v>3394</v>
      </c>
      <c r="AX2397" t="s">
        <v>3394</v>
      </c>
      <c r="AZ2397" t="s">
        <v>3393</v>
      </c>
    </row>
    <row r="2398" spans="1:52" x14ac:dyDescent="0.3">
      <c r="A2398" s="1" t="s">
        <v>553</v>
      </c>
      <c r="B2398" t="s">
        <v>10960</v>
      </c>
      <c r="C2398" t="s">
        <v>646</v>
      </c>
      <c r="D2398" t="s">
        <v>3392</v>
      </c>
      <c r="E2398" t="s">
        <v>554</v>
      </c>
      <c r="F2398" t="s">
        <v>3393</v>
      </c>
      <c r="G2398" t="s">
        <v>3394</v>
      </c>
      <c r="H2398" t="s">
        <v>3393</v>
      </c>
      <c r="I2398" t="s">
        <v>5036</v>
      </c>
      <c r="J2398" t="s">
        <v>9000</v>
      </c>
      <c r="K2398" t="s">
        <v>3394</v>
      </c>
      <c r="L2398" t="s">
        <v>3965</v>
      </c>
      <c r="M2398" t="s">
        <v>3392</v>
      </c>
      <c r="N2398" t="s">
        <v>3392</v>
      </c>
      <c r="O2398" t="s">
        <v>9836</v>
      </c>
      <c r="P2398" t="s">
        <v>9837</v>
      </c>
      <c r="Q2398">
        <v>1</v>
      </c>
      <c r="R2398" t="s">
        <v>3397</v>
      </c>
      <c r="AE2398" t="s">
        <v>3394</v>
      </c>
      <c r="AK2398" t="s">
        <v>3394</v>
      </c>
      <c r="AM2398" t="s">
        <v>3394</v>
      </c>
      <c r="AN2398" t="s">
        <v>3394</v>
      </c>
      <c r="AO2398" t="s">
        <v>3394</v>
      </c>
      <c r="AP2398" t="s">
        <v>3394</v>
      </c>
      <c r="AQ2398" t="s">
        <v>3394</v>
      </c>
      <c r="AR2398" t="s">
        <v>3394</v>
      </c>
      <c r="AS2398" t="s">
        <v>3394</v>
      </c>
      <c r="AT2398" t="s">
        <v>3394</v>
      </c>
      <c r="AU2398" t="s">
        <v>3394</v>
      </c>
      <c r="AV2398" t="s">
        <v>3394</v>
      </c>
      <c r="AW2398" t="s">
        <v>3394</v>
      </c>
      <c r="AX2398" t="s">
        <v>3394</v>
      </c>
      <c r="AZ2398" t="s">
        <v>3393</v>
      </c>
    </row>
    <row r="2399" spans="1:52" x14ac:dyDescent="0.3">
      <c r="A2399" s="1" t="s">
        <v>558</v>
      </c>
      <c r="B2399" t="s">
        <v>559</v>
      </c>
      <c r="C2399" t="s">
        <v>646</v>
      </c>
      <c r="D2399" t="s">
        <v>3392</v>
      </c>
      <c r="E2399" t="s">
        <v>560</v>
      </c>
      <c r="F2399" t="s">
        <v>3393</v>
      </c>
      <c r="G2399" t="s">
        <v>3394</v>
      </c>
      <c r="H2399" t="s">
        <v>3393</v>
      </c>
      <c r="I2399" t="s">
        <v>11778</v>
      </c>
      <c r="J2399" t="s">
        <v>10961</v>
      </c>
      <c r="K2399" t="s">
        <v>3394</v>
      </c>
      <c r="L2399" t="s">
        <v>3965</v>
      </c>
      <c r="M2399" t="s">
        <v>3392</v>
      </c>
      <c r="N2399" t="s">
        <v>3392</v>
      </c>
      <c r="O2399" t="s">
        <v>9836</v>
      </c>
      <c r="P2399" t="s">
        <v>9837</v>
      </c>
      <c r="Q2399">
        <v>1</v>
      </c>
      <c r="R2399" t="s">
        <v>3397</v>
      </c>
      <c r="AE2399" t="s">
        <v>3394</v>
      </c>
      <c r="AK2399" t="s">
        <v>3394</v>
      </c>
      <c r="AM2399" t="s">
        <v>3394</v>
      </c>
      <c r="AN2399" t="s">
        <v>3394</v>
      </c>
      <c r="AO2399" t="s">
        <v>3394</v>
      </c>
      <c r="AP2399" t="s">
        <v>3394</v>
      </c>
      <c r="AQ2399" t="s">
        <v>3394</v>
      </c>
      <c r="AR2399" t="s">
        <v>3394</v>
      </c>
      <c r="AS2399" t="s">
        <v>3394</v>
      </c>
      <c r="AT2399" t="s">
        <v>3394</v>
      </c>
      <c r="AU2399" t="s">
        <v>3394</v>
      </c>
      <c r="AV2399" t="s">
        <v>3394</v>
      </c>
      <c r="AW2399" t="s">
        <v>3394</v>
      </c>
      <c r="AX2399" t="s">
        <v>3394</v>
      </c>
      <c r="AZ2399" t="s">
        <v>3393</v>
      </c>
    </row>
    <row r="2400" spans="1:52" x14ac:dyDescent="0.3">
      <c r="A2400" s="1" t="s">
        <v>561</v>
      </c>
      <c r="B2400" t="s">
        <v>10962</v>
      </c>
      <c r="C2400" t="s">
        <v>646</v>
      </c>
      <c r="D2400" t="s">
        <v>3392</v>
      </c>
      <c r="E2400" t="s">
        <v>562</v>
      </c>
      <c r="F2400" t="s">
        <v>3393</v>
      </c>
      <c r="G2400" t="s">
        <v>3394</v>
      </c>
      <c r="H2400" t="s">
        <v>3393</v>
      </c>
      <c r="I2400" t="s">
        <v>10963</v>
      </c>
      <c r="J2400" t="s">
        <v>10964</v>
      </c>
      <c r="K2400" t="s">
        <v>3394</v>
      </c>
      <c r="L2400" t="s">
        <v>3965</v>
      </c>
      <c r="M2400" t="s">
        <v>3392</v>
      </c>
      <c r="N2400" t="s">
        <v>3392</v>
      </c>
      <c r="O2400" t="s">
        <v>9836</v>
      </c>
      <c r="P2400" t="s">
        <v>9837</v>
      </c>
      <c r="Q2400">
        <v>1</v>
      </c>
      <c r="R2400" t="s">
        <v>3397</v>
      </c>
      <c r="AE2400" t="s">
        <v>3394</v>
      </c>
      <c r="AK2400" t="s">
        <v>3394</v>
      </c>
      <c r="AM2400" t="s">
        <v>3394</v>
      </c>
      <c r="AN2400" t="s">
        <v>3394</v>
      </c>
      <c r="AO2400" t="s">
        <v>3394</v>
      </c>
      <c r="AP2400" t="s">
        <v>3394</v>
      </c>
      <c r="AQ2400" t="s">
        <v>3394</v>
      </c>
      <c r="AR2400" t="s">
        <v>3394</v>
      </c>
      <c r="AS2400" t="s">
        <v>3394</v>
      </c>
      <c r="AT2400" t="s">
        <v>3394</v>
      </c>
      <c r="AU2400" t="s">
        <v>3394</v>
      </c>
      <c r="AV2400" t="s">
        <v>3394</v>
      </c>
      <c r="AW2400" t="s">
        <v>3394</v>
      </c>
      <c r="AX2400" t="s">
        <v>3394</v>
      </c>
      <c r="AZ2400" t="s">
        <v>3393</v>
      </c>
    </row>
    <row r="2401" spans="1:52" x14ac:dyDescent="0.3">
      <c r="A2401" s="1" t="s">
        <v>563</v>
      </c>
      <c r="B2401" t="s">
        <v>10965</v>
      </c>
      <c r="C2401" t="s">
        <v>646</v>
      </c>
      <c r="D2401" t="s">
        <v>3392</v>
      </c>
      <c r="E2401" t="s">
        <v>564</v>
      </c>
      <c r="F2401" t="s">
        <v>3393</v>
      </c>
      <c r="G2401" t="s">
        <v>3394</v>
      </c>
      <c r="H2401" t="s">
        <v>3393</v>
      </c>
      <c r="I2401" t="s">
        <v>5818</v>
      </c>
      <c r="J2401" t="s">
        <v>5818</v>
      </c>
      <c r="K2401" t="s">
        <v>3394</v>
      </c>
      <c r="L2401" t="s">
        <v>3965</v>
      </c>
      <c r="M2401" t="s">
        <v>3392</v>
      </c>
      <c r="N2401" t="s">
        <v>3392</v>
      </c>
      <c r="O2401" t="s">
        <v>9836</v>
      </c>
      <c r="P2401" t="s">
        <v>9862</v>
      </c>
      <c r="Q2401">
        <v>1</v>
      </c>
      <c r="R2401" t="s">
        <v>3397</v>
      </c>
      <c r="AE2401" t="s">
        <v>3394</v>
      </c>
      <c r="AK2401" t="s">
        <v>3394</v>
      </c>
      <c r="AM2401" t="s">
        <v>3394</v>
      </c>
      <c r="AN2401" t="s">
        <v>3394</v>
      </c>
      <c r="AO2401" t="s">
        <v>3394</v>
      </c>
      <c r="AP2401" t="s">
        <v>3394</v>
      </c>
      <c r="AQ2401" t="s">
        <v>3394</v>
      </c>
      <c r="AR2401" t="s">
        <v>3394</v>
      </c>
      <c r="AS2401" t="s">
        <v>3394</v>
      </c>
      <c r="AT2401" t="s">
        <v>3394</v>
      </c>
      <c r="AU2401" t="s">
        <v>3394</v>
      </c>
      <c r="AV2401" t="s">
        <v>3394</v>
      </c>
      <c r="AW2401" t="s">
        <v>3394</v>
      </c>
      <c r="AX2401" t="s">
        <v>3394</v>
      </c>
      <c r="AZ2401" t="s">
        <v>3393</v>
      </c>
    </row>
    <row r="2402" spans="1:52" x14ac:dyDescent="0.3">
      <c r="A2402" s="1" t="s">
        <v>565</v>
      </c>
      <c r="B2402" t="s">
        <v>10966</v>
      </c>
      <c r="C2402" t="s">
        <v>646</v>
      </c>
      <c r="D2402" t="s">
        <v>3392</v>
      </c>
      <c r="E2402" t="s">
        <v>566</v>
      </c>
      <c r="F2402" t="s">
        <v>3393</v>
      </c>
      <c r="G2402" t="s">
        <v>3394</v>
      </c>
      <c r="H2402" t="s">
        <v>3393</v>
      </c>
      <c r="I2402" t="s">
        <v>9081</v>
      </c>
      <c r="J2402" t="s">
        <v>10967</v>
      </c>
      <c r="K2402" t="s">
        <v>3394</v>
      </c>
      <c r="L2402" t="s">
        <v>3965</v>
      </c>
      <c r="M2402" t="s">
        <v>3392</v>
      </c>
      <c r="N2402" t="s">
        <v>3392</v>
      </c>
      <c r="O2402" t="s">
        <v>9836</v>
      </c>
      <c r="P2402" t="s">
        <v>9862</v>
      </c>
      <c r="Q2402">
        <v>1</v>
      </c>
      <c r="R2402" t="s">
        <v>3397</v>
      </c>
      <c r="AE2402" t="s">
        <v>3394</v>
      </c>
      <c r="AK2402" t="s">
        <v>3394</v>
      </c>
      <c r="AM2402" t="s">
        <v>3394</v>
      </c>
      <c r="AN2402" t="s">
        <v>3394</v>
      </c>
      <c r="AO2402" t="s">
        <v>3394</v>
      </c>
      <c r="AP2402" t="s">
        <v>3394</v>
      </c>
      <c r="AQ2402" t="s">
        <v>3394</v>
      </c>
      <c r="AR2402" t="s">
        <v>3394</v>
      </c>
      <c r="AS2402" t="s">
        <v>3394</v>
      </c>
      <c r="AT2402" t="s">
        <v>3394</v>
      </c>
      <c r="AU2402" t="s">
        <v>3394</v>
      </c>
      <c r="AV2402" t="s">
        <v>3394</v>
      </c>
      <c r="AW2402" t="s">
        <v>3394</v>
      </c>
      <c r="AX2402" t="s">
        <v>3394</v>
      </c>
      <c r="AZ2402" t="s">
        <v>3393</v>
      </c>
    </row>
    <row r="2403" spans="1:52" x14ac:dyDescent="0.3">
      <c r="A2403" s="1" t="s">
        <v>567</v>
      </c>
      <c r="B2403" t="s">
        <v>10968</v>
      </c>
      <c r="C2403" t="s">
        <v>646</v>
      </c>
      <c r="D2403" t="s">
        <v>3392</v>
      </c>
      <c r="E2403" t="s">
        <v>568</v>
      </c>
      <c r="F2403" t="s">
        <v>3393</v>
      </c>
      <c r="G2403" t="s">
        <v>3394</v>
      </c>
      <c r="H2403" t="s">
        <v>3393</v>
      </c>
      <c r="I2403" t="s">
        <v>10969</v>
      </c>
      <c r="J2403" t="s">
        <v>10970</v>
      </c>
      <c r="K2403" t="s">
        <v>3394</v>
      </c>
      <c r="L2403" t="s">
        <v>3965</v>
      </c>
      <c r="M2403" t="s">
        <v>3392</v>
      </c>
      <c r="N2403" t="s">
        <v>3392</v>
      </c>
      <c r="O2403" t="s">
        <v>9836</v>
      </c>
      <c r="P2403" t="s">
        <v>9837</v>
      </c>
      <c r="Q2403">
        <v>1</v>
      </c>
      <c r="R2403" t="s">
        <v>3397</v>
      </c>
      <c r="AE2403" t="s">
        <v>3394</v>
      </c>
      <c r="AK2403" t="s">
        <v>3394</v>
      </c>
      <c r="AM2403" t="s">
        <v>3394</v>
      </c>
      <c r="AN2403" t="s">
        <v>3394</v>
      </c>
      <c r="AO2403" t="s">
        <v>3394</v>
      </c>
      <c r="AP2403" t="s">
        <v>3394</v>
      </c>
      <c r="AQ2403" t="s">
        <v>3394</v>
      </c>
      <c r="AR2403" t="s">
        <v>3394</v>
      </c>
      <c r="AS2403" t="s">
        <v>3394</v>
      </c>
      <c r="AT2403" t="s">
        <v>3394</v>
      </c>
      <c r="AU2403" t="s">
        <v>3394</v>
      </c>
      <c r="AV2403" t="s">
        <v>3394</v>
      </c>
      <c r="AW2403" t="s">
        <v>3394</v>
      </c>
      <c r="AX2403" t="s">
        <v>3394</v>
      </c>
      <c r="AZ2403" t="s">
        <v>3393</v>
      </c>
    </row>
    <row r="2404" spans="1:52" x14ac:dyDescent="0.3">
      <c r="A2404" s="1" t="s">
        <v>569</v>
      </c>
      <c r="B2404" t="s">
        <v>10971</v>
      </c>
      <c r="C2404" t="s">
        <v>646</v>
      </c>
      <c r="D2404" t="s">
        <v>3392</v>
      </c>
      <c r="E2404" t="s">
        <v>570</v>
      </c>
      <c r="F2404" t="s">
        <v>3393</v>
      </c>
      <c r="G2404" t="s">
        <v>3394</v>
      </c>
      <c r="H2404" t="s">
        <v>3393</v>
      </c>
      <c r="I2404" t="s">
        <v>10972</v>
      </c>
      <c r="J2404" t="s">
        <v>10973</v>
      </c>
      <c r="K2404" t="s">
        <v>3394</v>
      </c>
      <c r="L2404" t="s">
        <v>3965</v>
      </c>
      <c r="M2404" t="s">
        <v>3392</v>
      </c>
      <c r="N2404" t="s">
        <v>3392</v>
      </c>
      <c r="O2404" t="s">
        <v>9836</v>
      </c>
      <c r="P2404" t="s">
        <v>9837</v>
      </c>
      <c r="Q2404">
        <v>1</v>
      </c>
      <c r="R2404" t="s">
        <v>3397</v>
      </c>
      <c r="AE2404" t="s">
        <v>3394</v>
      </c>
      <c r="AK2404" t="s">
        <v>3394</v>
      </c>
      <c r="AM2404" t="s">
        <v>3394</v>
      </c>
      <c r="AN2404" t="s">
        <v>3394</v>
      </c>
      <c r="AO2404" t="s">
        <v>3394</v>
      </c>
      <c r="AP2404" t="s">
        <v>3394</v>
      </c>
      <c r="AQ2404" t="s">
        <v>3394</v>
      </c>
      <c r="AR2404" t="s">
        <v>3394</v>
      </c>
      <c r="AS2404" t="s">
        <v>3394</v>
      </c>
      <c r="AT2404" t="s">
        <v>3394</v>
      </c>
      <c r="AU2404" t="s">
        <v>3394</v>
      </c>
      <c r="AV2404" t="s">
        <v>3394</v>
      </c>
      <c r="AW2404" t="s">
        <v>3394</v>
      </c>
      <c r="AX2404" t="s">
        <v>3394</v>
      </c>
      <c r="AZ2404" t="s">
        <v>3393</v>
      </c>
    </row>
    <row r="2405" spans="1:52" x14ac:dyDescent="0.3">
      <c r="A2405" s="1" t="s">
        <v>9082</v>
      </c>
      <c r="B2405" t="s">
        <v>10974</v>
      </c>
      <c r="C2405" t="s">
        <v>646</v>
      </c>
      <c r="D2405" t="s">
        <v>3392</v>
      </c>
      <c r="F2405" t="s">
        <v>3393</v>
      </c>
      <c r="G2405" t="s">
        <v>3394</v>
      </c>
      <c r="H2405" t="s">
        <v>3393</v>
      </c>
      <c r="I2405" t="s">
        <v>9080</v>
      </c>
      <c r="J2405" t="s">
        <v>9080</v>
      </c>
      <c r="K2405" t="s">
        <v>3394</v>
      </c>
      <c r="L2405" t="s">
        <v>3965</v>
      </c>
      <c r="M2405" t="s">
        <v>3392</v>
      </c>
      <c r="N2405" t="s">
        <v>3392</v>
      </c>
      <c r="O2405" t="s">
        <v>9836</v>
      </c>
      <c r="P2405" t="s">
        <v>9862</v>
      </c>
      <c r="Q2405">
        <v>1</v>
      </c>
      <c r="R2405" t="s">
        <v>3397</v>
      </c>
      <c r="AE2405" t="s">
        <v>3394</v>
      </c>
      <c r="AK2405" t="s">
        <v>3394</v>
      </c>
      <c r="AM2405" t="s">
        <v>3394</v>
      </c>
      <c r="AN2405" t="s">
        <v>3394</v>
      </c>
      <c r="AO2405" t="s">
        <v>3394</v>
      </c>
      <c r="AP2405" t="s">
        <v>3394</v>
      </c>
      <c r="AQ2405" t="s">
        <v>3394</v>
      </c>
      <c r="AR2405" t="s">
        <v>3394</v>
      </c>
      <c r="AS2405" t="s">
        <v>3394</v>
      </c>
      <c r="AT2405" t="s">
        <v>3394</v>
      </c>
      <c r="AU2405" t="s">
        <v>3394</v>
      </c>
      <c r="AV2405" t="s">
        <v>3394</v>
      </c>
      <c r="AW2405" t="s">
        <v>3394</v>
      </c>
      <c r="AX2405" t="s">
        <v>3394</v>
      </c>
      <c r="AZ2405" t="s">
        <v>3393</v>
      </c>
    </row>
    <row r="2406" spans="1:52" x14ac:dyDescent="0.3">
      <c r="A2406" s="1" t="s">
        <v>9083</v>
      </c>
      <c r="B2406" t="s">
        <v>9084</v>
      </c>
      <c r="C2406" t="s">
        <v>646</v>
      </c>
      <c r="D2406" t="s">
        <v>3392</v>
      </c>
      <c r="F2406" t="s">
        <v>3393</v>
      </c>
      <c r="G2406" t="s">
        <v>3394</v>
      </c>
      <c r="H2406" t="s">
        <v>3393</v>
      </c>
      <c r="I2406" t="s">
        <v>9085</v>
      </c>
      <c r="J2406" t="s">
        <v>9085</v>
      </c>
      <c r="K2406" t="s">
        <v>3394</v>
      </c>
      <c r="L2406" t="s">
        <v>3965</v>
      </c>
      <c r="M2406" t="s">
        <v>9820</v>
      </c>
      <c r="N2406" t="s">
        <v>9820</v>
      </c>
      <c r="O2406" t="s">
        <v>9836</v>
      </c>
      <c r="P2406" t="s">
        <v>9821</v>
      </c>
      <c r="Q2406">
        <v>1</v>
      </c>
      <c r="R2406" t="s">
        <v>3397</v>
      </c>
      <c r="AE2406" t="s">
        <v>3394</v>
      </c>
      <c r="AK2406" t="s">
        <v>3394</v>
      </c>
      <c r="AM2406" t="s">
        <v>3394</v>
      </c>
      <c r="AN2406" t="s">
        <v>3394</v>
      </c>
      <c r="AO2406" t="s">
        <v>3394</v>
      </c>
      <c r="AP2406" t="s">
        <v>3394</v>
      </c>
      <c r="AQ2406" t="s">
        <v>3394</v>
      </c>
      <c r="AR2406" t="s">
        <v>3394</v>
      </c>
      <c r="AS2406" t="s">
        <v>3394</v>
      </c>
      <c r="AT2406" t="s">
        <v>3394</v>
      </c>
      <c r="AU2406" t="s">
        <v>3394</v>
      </c>
      <c r="AV2406" t="s">
        <v>3394</v>
      </c>
      <c r="AW2406" t="s">
        <v>3394</v>
      </c>
      <c r="AX2406" t="s">
        <v>3394</v>
      </c>
      <c r="AZ2406" t="s">
        <v>3393</v>
      </c>
    </row>
    <row r="2407" spans="1:52" x14ac:dyDescent="0.3">
      <c r="A2407" s="1" t="s">
        <v>4199</v>
      </c>
      <c r="B2407" t="s">
        <v>10210</v>
      </c>
      <c r="C2407" t="s">
        <v>646</v>
      </c>
      <c r="D2407" t="s">
        <v>3392</v>
      </c>
      <c r="F2407" t="s">
        <v>3393</v>
      </c>
      <c r="G2407" t="s">
        <v>3394</v>
      </c>
      <c r="H2407" t="s">
        <v>3393</v>
      </c>
      <c r="I2407" t="s">
        <v>10975</v>
      </c>
      <c r="J2407" t="s">
        <v>11779</v>
      </c>
      <c r="K2407" t="s">
        <v>3394</v>
      </c>
      <c r="L2407" t="s">
        <v>3965</v>
      </c>
      <c r="M2407" t="s">
        <v>3392</v>
      </c>
      <c r="N2407" t="s">
        <v>3392</v>
      </c>
      <c r="O2407" t="s">
        <v>9836</v>
      </c>
      <c r="P2407" t="s">
        <v>9862</v>
      </c>
      <c r="Q2407">
        <v>1</v>
      </c>
      <c r="R2407" t="s">
        <v>3397</v>
      </c>
      <c r="AE2407" t="s">
        <v>3394</v>
      </c>
      <c r="AK2407" t="s">
        <v>3394</v>
      </c>
      <c r="AM2407" t="s">
        <v>3394</v>
      </c>
      <c r="AN2407" t="s">
        <v>3394</v>
      </c>
      <c r="AO2407" t="s">
        <v>3394</v>
      </c>
      <c r="AP2407" t="s">
        <v>3394</v>
      </c>
      <c r="AQ2407" t="s">
        <v>3394</v>
      </c>
      <c r="AR2407" t="s">
        <v>3394</v>
      </c>
      <c r="AS2407" t="s">
        <v>3394</v>
      </c>
      <c r="AT2407" t="s">
        <v>3394</v>
      </c>
      <c r="AU2407" t="s">
        <v>3394</v>
      </c>
      <c r="AV2407" t="s">
        <v>3394</v>
      </c>
      <c r="AW2407" t="s">
        <v>3394</v>
      </c>
      <c r="AX2407" t="s">
        <v>3394</v>
      </c>
      <c r="AZ2407" t="s">
        <v>3393</v>
      </c>
    </row>
    <row r="2408" spans="1:52" x14ac:dyDescent="0.3">
      <c r="A2408" s="1" t="s">
        <v>574</v>
      </c>
      <c r="B2408" t="s">
        <v>10976</v>
      </c>
      <c r="C2408" t="s">
        <v>646</v>
      </c>
      <c r="D2408" t="s">
        <v>3392</v>
      </c>
      <c r="E2408" t="s">
        <v>575</v>
      </c>
      <c r="F2408" t="s">
        <v>3393</v>
      </c>
      <c r="G2408" t="s">
        <v>3394</v>
      </c>
      <c r="H2408" t="s">
        <v>3393</v>
      </c>
      <c r="I2408" t="s">
        <v>9068</v>
      </c>
      <c r="J2408" t="s">
        <v>10977</v>
      </c>
      <c r="K2408" t="s">
        <v>3394</v>
      </c>
      <c r="L2408" t="s">
        <v>3965</v>
      </c>
      <c r="M2408" t="s">
        <v>3392</v>
      </c>
      <c r="N2408" t="s">
        <v>3392</v>
      </c>
      <c r="O2408" t="s">
        <v>9836</v>
      </c>
      <c r="P2408" t="s">
        <v>9837</v>
      </c>
      <c r="Q2408">
        <v>1</v>
      </c>
      <c r="R2408" t="s">
        <v>3397</v>
      </c>
      <c r="AE2408" t="s">
        <v>3394</v>
      </c>
      <c r="AK2408" t="s">
        <v>3394</v>
      </c>
      <c r="AM2408" t="s">
        <v>3394</v>
      </c>
      <c r="AN2408" t="s">
        <v>3394</v>
      </c>
      <c r="AO2408" t="s">
        <v>3394</v>
      </c>
      <c r="AP2408" t="s">
        <v>3394</v>
      </c>
      <c r="AQ2408" t="s">
        <v>3394</v>
      </c>
      <c r="AR2408" t="s">
        <v>3394</v>
      </c>
      <c r="AS2408" t="s">
        <v>3394</v>
      </c>
      <c r="AT2408" t="s">
        <v>3394</v>
      </c>
      <c r="AU2408" t="s">
        <v>3394</v>
      </c>
      <c r="AV2408" t="s">
        <v>3394</v>
      </c>
      <c r="AW2408" t="s">
        <v>3394</v>
      </c>
      <c r="AX2408" t="s">
        <v>3394</v>
      </c>
      <c r="AZ2408" t="s">
        <v>3393</v>
      </c>
    </row>
    <row r="2409" spans="1:52" x14ac:dyDescent="0.3">
      <c r="A2409" s="1" t="s">
        <v>576</v>
      </c>
      <c r="B2409" t="s">
        <v>10978</v>
      </c>
      <c r="C2409" t="s">
        <v>646</v>
      </c>
      <c r="D2409" t="s">
        <v>3392</v>
      </c>
      <c r="E2409" t="s">
        <v>577</v>
      </c>
      <c r="F2409" t="s">
        <v>3393</v>
      </c>
      <c r="G2409" t="s">
        <v>3394</v>
      </c>
      <c r="H2409" t="s">
        <v>3393</v>
      </c>
      <c r="I2409" t="s">
        <v>11780</v>
      </c>
      <c r="J2409" t="s">
        <v>10979</v>
      </c>
      <c r="K2409" t="s">
        <v>3394</v>
      </c>
      <c r="L2409" t="s">
        <v>3965</v>
      </c>
      <c r="M2409" t="s">
        <v>3392</v>
      </c>
      <c r="N2409" t="s">
        <v>3392</v>
      </c>
      <c r="O2409" t="s">
        <v>9836</v>
      </c>
      <c r="P2409" t="s">
        <v>9837</v>
      </c>
      <c r="Q2409">
        <v>1</v>
      </c>
      <c r="R2409" t="s">
        <v>3397</v>
      </c>
      <c r="AE2409" t="s">
        <v>3394</v>
      </c>
      <c r="AK2409" t="s">
        <v>3394</v>
      </c>
      <c r="AM2409" t="s">
        <v>3394</v>
      </c>
      <c r="AN2409" t="s">
        <v>3394</v>
      </c>
      <c r="AO2409" t="s">
        <v>3394</v>
      </c>
      <c r="AP2409" t="s">
        <v>3394</v>
      </c>
      <c r="AQ2409" t="s">
        <v>3394</v>
      </c>
      <c r="AR2409" t="s">
        <v>3394</v>
      </c>
      <c r="AS2409" t="s">
        <v>3394</v>
      </c>
      <c r="AT2409" t="s">
        <v>3394</v>
      </c>
      <c r="AU2409" t="s">
        <v>3394</v>
      </c>
      <c r="AV2409" t="s">
        <v>3394</v>
      </c>
      <c r="AW2409" t="s">
        <v>3394</v>
      </c>
      <c r="AX2409" t="s">
        <v>3394</v>
      </c>
      <c r="AZ2409" t="s">
        <v>3393</v>
      </c>
    </row>
    <row r="2410" spans="1:52" x14ac:dyDescent="0.3">
      <c r="A2410" s="1" t="s">
        <v>578</v>
      </c>
      <c r="B2410" t="s">
        <v>10211</v>
      </c>
      <c r="C2410" t="s">
        <v>646</v>
      </c>
      <c r="D2410" t="s">
        <v>3392</v>
      </c>
      <c r="E2410" t="s">
        <v>579</v>
      </c>
      <c r="F2410" t="s">
        <v>3393</v>
      </c>
      <c r="G2410" t="s">
        <v>3394</v>
      </c>
      <c r="H2410" t="s">
        <v>3393</v>
      </c>
      <c r="I2410" t="s">
        <v>10212</v>
      </c>
      <c r="J2410" t="s">
        <v>10980</v>
      </c>
      <c r="K2410" t="s">
        <v>3394</v>
      </c>
      <c r="L2410" t="s">
        <v>3965</v>
      </c>
      <c r="M2410" t="s">
        <v>3392</v>
      </c>
      <c r="N2410" t="s">
        <v>3392</v>
      </c>
      <c r="O2410" t="s">
        <v>9836</v>
      </c>
      <c r="P2410" t="s">
        <v>9837</v>
      </c>
      <c r="Q2410">
        <v>1</v>
      </c>
      <c r="R2410" t="s">
        <v>3397</v>
      </c>
      <c r="AE2410" t="s">
        <v>3394</v>
      </c>
      <c r="AK2410" t="s">
        <v>3394</v>
      </c>
      <c r="AM2410" t="s">
        <v>3394</v>
      </c>
      <c r="AN2410" t="s">
        <v>3394</v>
      </c>
      <c r="AO2410" t="s">
        <v>3394</v>
      </c>
      <c r="AP2410" t="s">
        <v>3394</v>
      </c>
      <c r="AQ2410" t="s">
        <v>3394</v>
      </c>
      <c r="AR2410" t="s">
        <v>3394</v>
      </c>
      <c r="AS2410" t="s">
        <v>3394</v>
      </c>
      <c r="AT2410" t="s">
        <v>3394</v>
      </c>
      <c r="AU2410" t="s">
        <v>3394</v>
      </c>
      <c r="AV2410" t="s">
        <v>3394</v>
      </c>
      <c r="AW2410" t="s">
        <v>3394</v>
      </c>
      <c r="AX2410" t="s">
        <v>3394</v>
      </c>
      <c r="AZ2410" t="s">
        <v>3393</v>
      </c>
    </row>
    <row r="2411" spans="1:52" x14ac:dyDescent="0.3">
      <c r="A2411" s="1" t="s">
        <v>580</v>
      </c>
      <c r="B2411" t="s">
        <v>10981</v>
      </c>
      <c r="C2411" t="s">
        <v>646</v>
      </c>
      <c r="D2411" t="s">
        <v>3392</v>
      </c>
      <c r="E2411" t="s">
        <v>581</v>
      </c>
      <c r="F2411" t="s">
        <v>3393</v>
      </c>
      <c r="G2411" t="s">
        <v>3394</v>
      </c>
      <c r="H2411" t="s">
        <v>3393</v>
      </c>
      <c r="I2411" t="s">
        <v>10213</v>
      </c>
      <c r="J2411" t="s">
        <v>10982</v>
      </c>
      <c r="K2411" t="s">
        <v>3394</v>
      </c>
      <c r="L2411" t="s">
        <v>3965</v>
      </c>
      <c r="M2411" t="s">
        <v>3392</v>
      </c>
      <c r="N2411" t="s">
        <v>3392</v>
      </c>
      <c r="O2411" t="s">
        <v>9836</v>
      </c>
      <c r="P2411" t="s">
        <v>9862</v>
      </c>
      <c r="Q2411">
        <v>1</v>
      </c>
      <c r="R2411" t="s">
        <v>3397</v>
      </c>
      <c r="AE2411" t="s">
        <v>3394</v>
      </c>
      <c r="AK2411" t="s">
        <v>3394</v>
      </c>
      <c r="AM2411" t="s">
        <v>3394</v>
      </c>
      <c r="AN2411" t="s">
        <v>3394</v>
      </c>
      <c r="AO2411" t="s">
        <v>3394</v>
      </c>
      <c r="AP2411" t="s">
        <v>3394</v>
      </c>
      <c r="AQ2411" t="s">
        <v>3394</v>
      </c>
      <c r="AR2411" t="s">
        <v>3394</v>
      </c>
      <c r="AS2411" t="s">
        <v>3394</v>
      </c>
      <c r="AT2411" t="s">
        <v>3394</v>
      </c>
      <c r="AU2411" t="s">
        <v>3394</v>
      </c>
      <c r="AV2411" t="s">
        <v>3394</v>
      </c>
      <c r="AW2411" t="s">
        <v>3394</v>
      </c>
      <c r="AX2411" t="s">
        <v>3394</v>
      </c>
      <c r="AZ2411" t="s">
        <v>3393</v>
      </c>
    </row>
    <row r="2412" spans="1:52" x14ac:dyDescent="0.3">
      <c r="A2412" s="1" t="s">
        <v>582</v>
      </c>
      <c r="B2412" t="s">
        <v>10983</v>
      </c>
      <c r="C2412" t="s">
        <v>646</v>
      </c>
      <c r="D2412" t="s">
        <v>3392</v>
      </c>
      <c r="E2412" t="s">
        <v>583</v>
      </c>
      <c r="F2412" t="s">
        <v>3393</v>
      </c>
      <c r="G2412" t="s">
        <v>3394</v>
      </c>
      <c r="H2412" t="s">
        <v>3393</v>
      </c>
      <c r="I2412" t="s">
        <v>10214</v>
      </c>
      <c r="J2412" t="s">
        <v>10984</v>
      </c>
      <c r="K2412" t="s">
        <v>3394</v>
      </c>
      <c r="L2412" t="s">
        <v>3965</v>
      </c>
      <c r="M2412" t="s">
        <v>3392</v>
      </c>
      <c r="N2412" t="s">
        <v>3392</v>
      </c>
      <c r="O2412" t="s">
        <v>9836</v>
      </c>
      <c r="P2412" t="s">
        <v>9862</v>
      </c>
      <c r="Q2412">
        <v>1</v>
      </c>
      <c r="R2412" t="s">
        <v>3397</v>
      </c>
      <c r="AE2412" t="s">
        <v>3394</v>
      </c>
      <c r="AK2412" t="s">
        <v>3394</v>
      </c>
      <c r="AM2412" t="s">
        <v>3394</v>
      </c>
      <c r="AN2412" t="s">
        <v>3394</v>
      </c>
      <c r="AO2412" t="s">
        <v>3394</v>
      </c>
      <c r="AP2412" t="s">
        <v>3394</v>
      </c>
      <c r="AQ2412" t="s">
        <v>3394</v>
      </c>
      <c r="AR2412" t="s">
        <v>3394</v>
      </c>
      <c r="AS2412" t="s">
        <v>3394</v>
      </c>
      <c r="AT2412" t="s">
        <v>3394</v>
      </c>
      <c r="AU2412" t="s">
        <v>3394</v>
      </c>
      <c r="AV2412" t="s">
        <v>3394</v>
      </c>
      <c r="AW2412" t="s">
        <v>3394</v>
      </c>
      <c r="AX2412" t="s">
        <v>3394</v>
      </c>
      <c r="AZ2412" t="s">
        <v>3393</v>
      </c>
    </row>
    <row r="2413" spans="1:52" x14ac:dyDescent="0.3">
      <c r="A2413" s="1" t="s">
        <v>584</v>
      </c>
      <c r="B2413" t="s">
        <v>10985</v>
      </c>
      <c r="C2413" t="s">
        <v>646</v>
      </c>
      <c r="D2413" t="s">
        <v>3392</v>
      </c>
      <c r="E2413" t="s">
        <v>585</v>
      </c>
      <c r="F2413" t="s">
        <v>3393</v>
      </c>
      <c r="G2413" t="s">
        <v>3394</v>
      </c>
      <c r="H2413" t="s">
        <v>3393</v>
      </c>
      <c r="I2413" t="s">
        <v>10986</v>
      </c>
      <c r="J2413" t="s">
        <v>10987</v>
      </c>
      <c r="K2413" t="s">
        <v>3394</v>
      </c>
      <c r="L2413" t="s">
        <v>3965</v>
      </c>
      <c r="M2413" t="s">
        <v>3392</v>
      </c>
      <c r="N2413" t="s">
        <v>3392</v>
      </c>
      <c r="O2413" t="s">
        <v>9836</v>
      </c>
      <c r="P2413" t="s">
        <v>9821</v>
      </c>
      <c r="Q2413">
        <v>1</v>
      </c>
      <c r="R2413" t="s">
        <v>3397</v>
      </c>
      <c r="AE2413" t="s">
        <v>3394</v>
      </c>
      <c r="AK2413" t="s">
        <v>3394</v>
      </c>
      <c r="AM2413" t="s">
        <v>3394</v>
      </c>
      <c r="AN2413" t="s">
        <v>3394</v>
      </c>
      <c r="AO2413" t="s">
        <v>3394</v>
      </c>
      <c r="AP2413" t="s">
        <v>3394</v>
      </c>
      <c r="AQ2413" t="s">
        <v>3394</v>
      </c>
      <c r="AR2413" t="s">
        <v>3394</v>
      </c>
      <c r="AS2413" t="s">
        <v>3394</v>
      </c>
      <c r="AT2413" t="s">
        <v>3394</v>
      </c>
      <c r="AU2413" t="s">
        <v>3394</v>
      </c>
      <c r="AV2413" t="s">
        <v>3394</v>
      </c>
      <c r="AW2413" t="s">
        <v>3394</v>
      </c>
      <c r="AX2413" t="s">
        <v>3394</v>
      </c>
      <c r="AZ2413" t="s">
        <v>3393</v>
      </c>
    </row>
    <row r="2414" spans="1:52" x14ac:dyDescent="0.3">
      <c r="A2414" s="1" t="s">
        <v>589</v>
      </c>
      <c r="B2414" t="s">
        <v>10988</v>
      </c>
      <c r="C2414" t="s">
        <v>646</v>
      </c>
      <c r="D2414" t="s">
        <v>3392</v>
      </c>
      <c r="E2414" t="s">
        <v>590</v>
      </c>
      <c r="F2414" t="s">
        <v>3393</v>
      </c>
      <c r="G2414" t="s">
        <v>3394</v>
      </c>
      <c r="H2414" t="s">
        <v>3393</v>
      </c>
      <c r="I2414" t="s">
        <v>11781</v>
      </c>
      <c r="J2414" t="s">
        <v>10989</v>
      </c>
      <c r="K2414" t="s">
        <v>3394</v>
      </c>
      <c r="L2414" t="s">
        <v>3965</v>
      </c>
      <c r="M2414" t="s">
        <v>3392</v>
      </c>
      <c r="N2414" t="s">
        <v>3392</v>
      </c>
      <c r="O2414" t="s">
        <v>9836</v>
      </c>
      <c r="P2414" t="s">
        <v>9821</v>
      </c>
      <c r="Q2414">
        <v>1</v>
      </c>
      <c r="R2414" t="s">
        <v>3397</v>
      </c>
      <c r="AE2414" t="s">
        <v>3394</v>
      </c>
      <c r="AK2414" t="s">
        <v>3394</v>
      </c>
      <c r="AM2414" t="s">
        <v>3394</v>
      </c>
      <c r="AN2414" t="s">
        <v>3394</v>
      </c>
      <c r="AO2414" t="s">
        <v>3394</v>
      </c>
      <c r="AP2414" t="s">
        <v>3394</v>
      </c>
      <c r="AQ2414" t="s">
        <v>3394</v>
      </c>
      <c r="AR2414" t="s">
        <v>3394</v>
      </c>
      <c r="AS2414" t="s">
        <v>3394</v>
      </c>
      <c r="AT2414" t="s">
        <v>3394</v>
      </c>
      <c r="AU2414" t="s">
        <v>3394</v>
      </c>
      <c r="AV2414" t="s">
        <v>3394</v>
      </c>
      <c r="AW2414" t="s">
        <v>3394</v>
      </c>
      <c r="AX2414" t="s">
        <v>3394</v>
      </c>
      <c r="AZ2414" t="s">
        <v>3393</v>
      </c>
    </row>
    <row r="2415" spans="1:52" x14ac:dyDescent="0.3">
      <c r="A2415" s="1" t="s">
        <v>9088</v>
      </c>
      <c r="B2415" t="s">
        <v>9089</v>
      </c>
      <c r="C2415" t="s">
        <v>646</v>
      </c>
      <c r="D2415" t="s">
        <v>3392</v>
      </c>
      <c r="F2415" t="s">
        <v>3393</v>
      </c>
      <c r="G2415" t="s">
        <v>3394</v>
      </c>
      <c r="H2415" t="s">
        <v>3393</v>
      </c>
      <c r="I2415" t="s">
        <v>3395</v>
      </c>
      <c r="J2415" t="s">
        <v>4706</v>
      </c>
      <c r="K2415" t="s">
        <v>3394</v>
      </c>
      <c r="L2415" t="s">
        <v>3965</v>
      </c>
      <c r="M2415" t="s">
        <v>9820</v>
      </c>
      <c r="N2415" t="s">
        <v>9820</v>
      </c>
      <c r="O2415" t="s">
        <v>9820</v>
      </c>
      <c r="P2415" t="s">
        <v>9821</v>
      </c>
      <c r="Q2415">
        <v>1</v>
      </c>
      <c r="R2415" t="s">
        <v>3397</v>
      </c>
      <c r="AE2415" t="s">
        <v>3394</v>
      </c>
      <c r="AK2415" t="s">
        <v>3394</v>
      </c>
      <c r="AM2415" t="s">
        <v>3394</v>
      </c>
      <c r="AN2415" t="s">
        <v>3394</v>
      </c>
      <c r="AO2415" t="s">
        <v>3394</v>
      </c>
      <c r="AP2415" t="s">
        <v>3394</v>
      </c>
      <c r="AQ2415" t="s">
        <v>3394</v>
      </c>
      <c r="AR2415" t="s">
        <v>3394</v>
      </c>
      <c r="AS2415" t="s">
        <v>3394</v>
      </c>
      <c r="AT2415" t="s">
        <v>3394</v>
      </c>
      <c r="AU2415" t="s">
        <v>3394</v>
      </c>
      <c r="AV2415" t="s">
        <v>3394</v>
      </c>
      <c r="AW2415" t="s">
        <v>3394</v>
      </c>
      <c r="AX2415" t="s">
        <v>3394</v>
      </c>
      <c r="AZ2415" t="s">
        <v>3394</v>
      </c>
    </row>
    <row r="2416" spans="1:52" x14ac:dyDescent="0.3">
      <c r="A2416" s="1" t="s">
        <v>591</v>
      </c>
      <c r="B2416" t="s">
        <v>10990</v>
      </c>
      <c r="C2416" t="s">
        <v>646</v>
      </c>
      <c r="D2416" t="s">
        <v>3392</v>
      </c>
      <c r="E2416" t="s">
        <v>592</v>
      </c>
      <c r="F2416" t="s">
        <v>3393</v>
      </c>
      <c r="G2416" t="s">
        <v>3394</v>
      </c>
      <c r="H2416" t="s">
        <v>3393</v>
      </c>
      <c r="I2416" t="s">
        <v>10215</v>
      </c>
      <c r="J2416" t="s">
        <v>10991</v>
      </c>
      <c r="K2416" t="s">
        <v>3394</v>
      </c>
      <c r="L2416" t="s">
        <v>3965</v>
      </c>
      <c r="M2416" t="s">
        <v>3392</v>
      </c>
      <c r="N2416" t="s">
        <v>3392</v>
      </c>
      <c r="O2416" t="s">
        <v>9836</v>
      </c>
      <c r="P2416" t="s">
        <v>9821</v>
      </c>
      <c r="Q2416">
        <v>1</v>
      </c>
      <c r="R2416" t="s">
        <v>3397</v>
      </c>
      <c r="AE2416" t="s">
        <v>3394</v>
      </c>
      <c r="AK2416" t="s">
        <v>3394</v>
      </c>
      <c r="AM2416" t="s">
        <v>3394</v>
      </c>
      <c r="AN2416" t="s">
        <v>3394</v>
      </c>
      <c r="AO2416" t="s">
        <v>3394</v>
      </c>
      <c r="AP2416" t="s">
        <v>3394</v>
      </c>
      <c r="AQ2416" t="s">
        <v>3394</v>
      </c>
      <c r="AR2416" t="s">
        <v>3394</v>
      </c>
      <c r="AS2416" t="s">
        <v>3394</v>
      </c>
      <c r="AT2416" t="s">
        <v>3394</v>
      </c>
      <c r="AU2416" t="s">
        <v>3394</v>
      </c>
      <c r="AV2416" t="s">
        <v>3394</v>
      </c>
      <c r="AW2416" t="s">
        <v>3394</v>
      </c>
      <c r="AX2416" t="s">
        <v>3394</v>
      </c>
      <c r="AZ2416" t="s">
        <v>3393</v>
      </c>
    </row>
    <row r="2417" spans="1:52" x14ac:dyDescent="0.3">
      <c r="A2417" s="1" t="s">
        <v>593</v>
      </c>
      <c r="B2417" t="s">
        <v>10992</v>
      </c>
      <c r="C2417" t="s">
        <v>646</v>
      </c>
      <c r="D2417" t="s">
        <v>3392</v>
      </c>
      <c r="E2417" t="s">
        <v>594</v>
      </c>
      <c r="F2417" t="s">
        <v>3393</v>
      </c>
      <c r="G2417" t="s">
        <v>3394</v>
      </c>
      <c r="H2417" t="s">
        <v>3393</v>
      </c>
      <c r="I2417" t="s">
        <v>9090</v>
      </c>
      <c r="J2417" t="s">
        <v>9749</v>
      </c>
      <c r="K2417" t="s">
        <v>3394</v>
      </c>
      <c r="L2417" t="s">
        <v>3965</v>
      </c>
      <c r="M2417" t="s">
        <v>9820</v>
      </c>
      <c r="N2417" t="s">
        <v>9820</v>
      </c>
      <c r="O2417" t="s">
        <v>9820</v>
      </c>
      <c r="P2417" t="s">
        <v>9821</v>
      </c>
      <c r="Q2417">
        <v>1</v>
      </c>
      <c r="R2417" t="s">
        <v>3397</v>
      </c>
      <c r="AE2417" t="s">
        <v>3394</v>
      </c>
      <c r="AK2417" t="s">
        <v>3394</v>
      </c>
      <c r="AM2417" t="s">
        <v>3394</v>
      </c>
      <c r="AN2417" t="s">
        <v>3394</v>
      </c>
      <c r="AO2417" t="s">
        <v>3394</v>
      </c>
      <c r="AP2417" t="s">
        <v>3394</v>
      </c>
      <c r="AQ2417" t="s">
        <v>3394</v>
      </c>
      <c r="AR2417" t="s">
        <v>3394</v>
      </c>
      <c r="AS2417" t="s">
        <v>3394</v>
      </c>
      <c r="AT2417" t="s">
        <v>3394</v>
      </c>
      <c r="AU2417" t="s">
        <v>3394</v>
      </c>
      <c r="AV2417" t="s">
        <v>3394</v>
      </c>
      <c r="AW2417" t="s">
        <v>3394</v>
      </c>
      <c r="AX2417" t="s">
        <v>3394</v>
      </c>
      <c r="AZ2417" t="s">
        <v>3394</v>
      </c>
    </row>
    <row r="2418" spans="1:52" x14ac:dyDescent="0.3">
      <c r="A2418" s="1" t="s">
        <v>595</v>
      </c>
      <c r="B2418" t="s">
        <v>10993</v>
      </c>
      <c r="C2418" t="s">
        <v>646</v>
      </c>
      <c r="D2418" t="s">
        <v>3392</v>
      </c>
      <c r="E2418" t="s">
        <v>596</v>
      </c>
      <c r="F2418" t="s">
        <v>3393</v>
      </c>
      <c r="G2418" t="s">
        <v>3394</v>
      </c>
      <c r="H2418" t="s">
        <v>3393</v>
      </c>
      <c r="I2418" t="s">
        <v>5936</v>
      </c>
      <c r="J2418" t="s">
        <v>5936</v>
      </c>
      <c r="K2418" t="s">
        <v>3394</v>
      </c>
      <c r="L2418" t="s">
        <v>3965</v>
      </c>
      <c r="M2418" t="s">
        <v>3392</v>
      </c>
      <c r="N2418" t="s">
        <v>3392</v>
      </c>
      <c r="O2418" t="s">
        <v>9836</v>
      </c>
      <c r="P2418" t="s">
        <v>9862</v>
      </c>
      <c r="Q2418">
        <v>1</v>
      </c>
      <c r="R2418" t="s">
        <v>3397</v>
      </c>
      <c r="AE2418" t="s">
        <v>3394</v>
      </c>
      <c r="AK2418" t="s">
        <v>3394</v>
      </c>
      <c r="AM2418" t="s">
        <v>3394</v>
      </c>
      <c r="AN2418" t="s">
        <v>3394</v>
      </c>
      <c r="AO2418" t="s">
        <v>3394</v>
      </c>
      <c r="AP2418" t="s">
        <v>3394</v>
      </c>
      <c r="AQ2418" t="s">
        <v>3394</v>
      </c>
      <c r="AR2418" t="s">
        <v>3394</v>
      </c>
      <c r="AS2418" t="s">
        <v>3394</v>
      </c>
      <c r="AT2418" t="s">
        <v>3394</v>
      </c>
      <c r="AU2418" t="s">
        <v>3394</v>
      </c>
      <c r="AV2418" t="s">
        <v>3394</v>
      </c>
      <c r="AW2418" t="s">
        <v>3394</v>
      </c>
      <c r="AX2418" t="s">
        <v>3394</v>
      </c>
      <c r="AZ2418" t="s">
        <v>3393</v>
      </c>
    </row>
    <row r="2419" spans="1:52" x14ac:dyDescent="0.3">
      <c r="A2419" s="1" t="s">
        <v>9091</v>
      </c>
      <c r="B2419" t="s">
        <v>10994</v>
      </c>
      <c r="C2419" t="s">
        <v>646</v>
      </c>
      <c r="D2419" t="s">
        <v>3392</v>
      </c>
      <c r="F2419" t="s">
        <v>3393</v>
      </c>
      <c r="G2419" t="s">
        <v>3394</v>
      </c>
      <c r="H2419" t="s">
        <v>3393</v>
      </c>
      <c r="I2419" t="s">
        <v>10995</v>
      </c>
      <c r="J2419" t="s">
        <v>10995</v>
      </c>
      <c r="K2419" t="s">
        <v>3394</v>
      </c>
      <c r="L2419" t="s">
        <v>3965</v>
      </c>
      <c r="M2419" t="s">
        <v>9820</v>
      </c>
      <c r="N2419" t="s">
        <v>9820</v>
      </c>
      <c r="O2419" t="s">
        <v>9820</v>
      </c>
      <c r="P2419" t="s">
        <v>9821</v>
      </c>
      <c r="Q2419">
        <v>1</v>
      </c>
      <c r="R2419" t="s">
        <v>3397</v>
      </c>
      <c r="AE2419" t="s">
        <v>3394</v>
      </c>
      <c r="AK2419" t="s">
        <v>3394</v>
      </c>
      <c r="AM2419" t="s">
        <v>3394</v>
      </c>
      <c r="AN2419" t="s">
        <v>3394</v>
      </c>
      <c r="AO2419" t="s">
        <v>3394</v>
      </c>
      <c r="AP2419" t="s">
        <v>3394</v>
      </c>
      <c r="AQ2419" t="s">
        <v>3394</v>
      </c>
      <c r="AR2419" t="s">
        <v>3394</v>
      </c>
      <c r="AS2419" t="s">
        <v>3394</v>
      </c>
      <c r="AT2419" t="s">
        <v>3394</v>
      </c>
      <c r="AU2419" t="s">
        <v>3394</v>
      </c>
      <c r="AV2419" t="s">
        <v>3394</v>
      </c>
      <c r="AW2419" t="s">
        <v>3394</v>
      </c>
      <c r="AX2419" t="s">
        <v>3394</v>
      </c>
      <c r="AZ2419" t="s">
        <v>3394</v>
      </c>
    </row>
    <row r="2420" spans="1:52" x14ac:dyDescent="0.3">
      <c r="A2420" s="1" t="s">
        <v>597</v>
      </c>
      <c r="B2420" t="s">
        <v>10996</v>
      </c>
      <c r="C2420" t="s">
        <v>646</v>
      </c>
      <c r="D2420" t="s">
        <v>3392</v>
      </c>
      <c r="E2420" t="s">
        <v>598</v>
      </c>
      <c r="F2420" t="s">
        <v>3393</v>
      </c>
      <c r="G2420" t="s">
        <v>3394</v>
      </c>
      <c r="H2420" t="s">
        <v>3393</v>
      </c>
      <c r="I2420" t="s">
        <v>11781</v>
      </c>
      <c r="J2420" t="s">
        <v>10997</v>
      </c>
      <c r="K2420" t="s">
        <v>3394</v>
      </c>
      <c r="L2420" t="s">
        <v>3965</v>
      </c>
      <c r="M2420" t="s">
        <v>3392</v>
      </c>
      <c r="N2420" t="s">
        <v>3392</v>
      </c>
      <c r="O2420" t="s">
        <v>9836</v>
      </c>
      <c r="P2420" t="s">
        <v>9837</v>
      </c>
      <c r="Q2420">
        <v>1</v>
      </c>
      <c r="R2420" t="s">
        <v>3397</v>
      </c>
      <c r="AE2420" t="s">
        <v>3394</v>
      </c>
      <c r="AK2420" t="s">
        <v>3394</v>
      </c>
      <c r="AM2420" t="s">
        <v>3394</v>
      </c>
      <c r="AN2420" t="s">
        <v>3394</v>
      </c>
      <c r="AO2420" t="s">
        <v>3394</v>
      </c>
      <c r="AP2420" t="s">
        <v>3394</v>
      </c>
      <c r="AQ2420" t="s">
        <v>3394</v>
      </c>
      <c r="AR2420" t="s">
        <v>3394</v>
      </c>
      <c r="AS2420" t="s">
        <v>3394</v>
      </c>
      <c r="AT2420" t="s">
        <v>3394</v>
      </c>
      <c r="AU2420" t="s">
        <v>3394</v>
      </c>
      <c r="AV2420" t="s">
        <v>3394</v>
      </c>
      <c r="AW2420" t="s">
        <v>3394</v>
      </c>
      <c r="AX2420" t="s">
        <v>3394</v>
      </c>
      <c r="AZ2420" t="s">
        <v>3393</v>
      </c>
    </row>
    <row r="2421" spans="1:52" x14ac:dyDescent="0.3">
      <c r="A2421" s="1" t="s">
        <v>599</v>
      </c>
      <c r="B2421" t="s">
        <v>10998</v>
      </c>
      <c r="C2421" t="s">
        <v>646</v>
      </c>
      <c r="D2421" t="s">
        <v>3392</v>
      </c>
      <c r="E2421" t="s">
        <v>600</v>
      </c>
      <c r="F2421" t="s">
        <v>3393</v>
      </c>
      <c r="G2421" t="s">
        <v>3394</v>
      </c>
      <c r="H2421" t="s">
        <v>3393</v>
      </c>
      <c r="I2421" t="s">
        <v>11782</v>
      </c>
      <c r="J2421" t="s">
        <v>10999</v>
      </c>
      <c r="K2421" t="s">
        <v>3394</v>
      </c>
      <c r="L2421" t="s">
        <v>3965</v>
      </c>
      <c r="M2421" t="s">
        <v>3392</v>
      </c>
      <c r="N2421" t="s">
        <v>3392</v>
      </c>
      <c r="O2421" t="s">
        <v>9836</v>
      </c>
      <c r="P2421" t="s">
        <v>9821</v>
      </c>
      <c r="Q2421">
        <v>1</v>
      </c>
      <c r="R2421" t="s">
        <v>3397</v>
      </c>
      <c r="AE2421" t="s">
        <v>3394</v>
      </c>
      <c r="AK2421" t="s">
        <v>3394</v>
      </c>
      <c r="AM2421" t="s">
        <v>3394</v>
      </c>
      <c r="AN2421" t="s">
        <v>3394</v>
      </c>
      <c r="AO2421" t="s">
        <v>3394</v>
      </c>
      <c r="AP2421" t="s">
        <v>3394</v>
      </c>
      <c r="AQ2421" t="s">
        <v>3394</v>
      </c>
      <c r="AR2421" t="s">
        <v>3394</v>
      </c>
      <c r="AS2421" t="s">
        <v>3394</v>
      </c>
      <c r="AT2421" t="s">
        <v>3394</v>
      </c>
      <c r="AU2421" t="s">
        <v>3394</v>
      </c>
      <c r="AV2421" t="s">
        <v>3394</v>
      </c>
      <c r="AW2421" t="s">
        <v>3394</v>
      </c>
      <c r="AX2421" t="s">
        <v>3394</v>
      </c>
      <c r="AZ2421" t="s">
        <v>3393</v>
      </c>
    </row>
    <row r="2422" spans="1:52" x14ac:dyDescent="0.3">
      <c r="A2422" s="1" t="s">
        <v>9092</v>
      </c>
      <c r="B2422" t="s">
        <v>11000</v>
      </c>
      <c r="C2422" t="s">
        <v>646</v>
      </c>
      <c r="D2422" t="s">
        <v>3392</v>
      </c>
      <c r="F2422" t="s">
        <v>3393</v>
      </c>
      <c r="G2422" t="s">
        <v>3394</v>
      </c>
      <c r="H2422" t="s">
        <v>3393</v>
      </c>
      <c r="I2422" t="s">
        <v>11001</v>
      </c>
      <c r="J2422" t="s">
        <v>11002</v>
      </c>
      <c r="K2422" t="s">
        <v>3394</v>
      </c>
      <c r="L2422" t="s">
        <v>3965</v>
      </c>
      <c r="M2422" t="s">
        <v>3392</v>
      </c>
      <c r="N2422" t="s">
        <v>3392</v>
      </c>
      <c r="O2422" t="s">
        <v>9836</v>
      </c>
      <c r="P2422" t="s">
        <v>9862</v>
      </c>
      <c r="Q2422">
        <v>1</v>
      </c>
      <c r="R2422" t="s">
        <v>3397</v>
      </c>
      <c r="AE2422" t="s">
        <v>3394</v>
      </c>
      <c r="AK2422" t="s">
        <v>3394</v>
      </c>
      <c r="AM2422" t="s">
        <v>3394</v>
      </c>
      <c r="AN2422" t="s">
        <v>3394</v>
      </c>
      <c r="AO2422" t="s">
        <v>3394</v>
      </c>
      <c r="AP2422" t="s">
        <v>3394</v>
      </c>
      <c r="AQ2422" t="s">
        <v>3394</v>
      </c>
      <c r="AR2422" t="s">
        <v>3394</v>
      </c>
      <c r="AS2422" t="s">
        <v>3394</v>
      </c>
      <c r="AT2422" t="s">
        <v>3394</v>
      </c>
      <c r="AU2422" t="s">
        <v>3394</v>
      </c>
      <c r="AV2422" t="s">
        <v>3394</v>
      </c>
      <c r="AW2422" t="s">
        <v>3394</v>
      </c>
      <c r="AX2422" t="s">
        <v>3394</v>
      </c>
      <c r="AZ2422" t="s">
        <v>3393</v>
      </c>
    </row>
    <row r="2423" spans="1:52" x14ac:dyDescent="0.3">
      <c r="A2423" s="1" t="s">
        <v>601</v>
      </c>
      <c r="B2423" t="s">
        <v>11003</v>
      </c>
      <c r="C2423" t="s">
        <v>646</v>
      </c>
      <c r="D2423" t="s">
        <v>3392</v>
      </c>
      <c r="E2423" t="s">
        <v>602</v>
      </c>
      <c r="F2423" t="s">
        <v>3393</v>
      </c>
      <c r="G2423" t="s">
        <v>3394</v>
      </c>
      <c r="H2423" t="s">
        <v>3393</v>
      </c>
      <c r="I2423" t="s">
        <v>7140</v>
      </c>
      <c r="J2423" t="s">
        <v>11004</v>
      </c>
      <c r="K2423" t="s">
        <v>3394</v>
      </c>
      <c r="L2423" t="s">
        <v>3965</v>
      </c>
      <c r="M2423" t="s">
        <v>3392</v>
      </c>
      <c r="N2423" t="s">
        <v>3392</v>
      </c>
      <c r="O2423" t="s">
        <v>9836</v>
      </c>
      <c r="P2423" t="s">
        <v>9837</v>
      </c>
      <c r="Q2423">
        <v>1</v>
      </c>
      <c r="R2423" t="s">
        <v>3397</v>
      </c>
      <c r="AE2423" t="s">
        <v>3394</v>
      </c>
      <c r="AK2423" t="s">
        <v>3394</v>
      </c>
      <c r="AM2423" t="s">
        <v>3394</v>
      </c>
      <c r="AN2423" t="s">
        <v>3394</v>
      </c>
      <c r="AO2423" t="s">
        <v>3394</v>
      </c>
      <c r="AP2423" t="s">
        <v>3394</v>
      </c>
      <c r="AQ2423" t="s">
        <v>3394</v>
      </c>
      <c r="AR2423" t="s">
        <v>3394</v>
      </c>
      <c r="AS2423" t="s">
        <v>3394</v>
      </c>
      <c r="AT2423" t="s">
        <v>3394</v>
      </c>
      <c r="AU2423" t="s">
        <v>3394</v>
      </c>
      <c r="AV2423" t="s">
        <v>3394</v>
      </c>
      <c r="AW2423" t="s">
        <v>3394</v>
      </c>
      <c r="AX2423" t="s">
        <v>3394</v>
      </c>
      <c r="AZ2423" t="s">
        <v>3393</v>
      </c>
    </row>
    <row r="2424" spans="1:52" x14ac:dyDescent="0.3">
      <c r="A2424" s="1" t="s">
        <v>606</v>
      </c>
      <c r="B2424" t="s">
        <v>11005</v>
      </c>
      <c r="C2424" t="s">
        <v>646</v>
      </c>
      <c r="D2424" t="s">
        <v>3392</v>
      </c>
      <c r="E2424" t="s">
        <v>607</v>
      </c>
      <c r="F2424" t="s">
        <v>3393</v>
      </c>
      <c r="G2424" t="s">
        <v>3394</v>
      </c>
      <c r="H2424" t="s">
        <v>3393</v>
      </c>
      <c r="I2424" t="s">
        <v>11006</v>
      </c>
      <c r="J2424" t="s">
        <v>11007</v>
      </c>
      <c r="K2424" t="s">
        <v>3394</v>
      </c>
      <c r="L2424" t="s">
        <v>3965</v>
      </c>
      <c r="M2424" t="s">
        <v>3392</v>
      </c>
      <c r="N2424" t="s">
        <v>3392</v>
      </c>
      <c r="O2424" t="s">
        <v>9836</v>
      </c>
      <c r="P2424" t="s">
        <v>9837</v>
      </c>
      <c r="Q2424">
        <v>1</v>
      </c>
      <c r="R2424" t="s">
        <v>3397</v>
      </c>
      <c r="AE2424" t="s">
        <v>3394</v>
      </c>
      <c r="AK2424" t="s">
        <v>3394</v>
      </c>
      <c r="AM2424" t="s">
        <v>3394</v>
      </c>
      <c r="AN2424" t="s">
        <v>3394</v>
      </c>
      <c r="AO2424" t="s">
        <v>3394</v>
      </c>
      <c r="AP2424" t="s">
        <v>3394</v>
      </c>
      <c r="AQ2424" t="s">
        <v>3394</v>
      </c>
      <c r="AR2424" t="s">
        <v>3394</v>
      </c>
      <c r="AS2424" t="s">
        <v>3394</v>
      </c>
      <c r="AT2424" t="s">
        <v>3394</v>
      </c>
      <c r="AU2424" t="s">
        <v>3394</v>
      </c>
      <c r="AV2424" t="s">
        <v>3394</v>
      </c>
      <c r="AW2424" t="s">
        <v>3394</v>
      </c>
      <c r="AX2424" t="s">
        <v>3394</v>
      </c>
      <c r="AZ2424" t="s">
        <v>3393</v>
      </c>
    </row>
    <row r="2425" spans="1:52" x14ac:dyDescent="0.3">
      <c r="A2425" s="1" t="s">
        <v>608</v>
      </c>
      <c r="B2425" t="s">
        <v>11008</v>
      </c>
      <c r="C2425" t="s">
        <v>646</v>
      </c>
      <c r="D2425" t="s">
        <v>3392</v>
      </c>
      <c r="E2425" t="s">
        <v>609</v>
      </c>
      <c r="F2425" t="s">
        <v>3393</v>
      </c>
      <c r="G2425" t="s">
        <v>3394</v>
      </c>
      <c r="H2425" t="s">
        <v>3393</v>
      </c>
      <c r="I2425" t="s">
        <v>9093</v>
      </c>
      <c r="J2425" t="s">
        <v>11009</v>
      </c>
      <c r="K2425" t="s">
        <v>3394</v>
      </c>
      <c r="L2425" t="s">
        <v>3965</v>
      </c>
      <c r="M2425" t="s">
        <v>3392</v>
      </c>
      <c r="N2425" t="s">
        <v>3392</v>
      </c>
      <c r="O2425" t="s">
        <v>9836</v>
      </c>
      <c r="P2425" t="s">
        <v>9862</v>
      </c>
      <c r="Q2425">
        <v>1</v>
      </c>
      <c r="R2425" t="s">
        <v>3397</v>
      </c>
      <c r="AE2425" t="s">
        <v>3394</v>
      </c>
      <c r="AK2425" t="s">
        <v>3394</v>
      </c>
      <c r="AM2425" t="s">
        <v>3394</v>
      </c>
      <c r="AN2425" t="s">
        <v>3394</v>
      </c>
      <c r="AO2425" t="s">
        <v>3394</v>
      </c>
      <c r="AP2425" t="s">
        <v>3394</v>
      </c>
      <c r="AQ2425" t="s">
        <v>3394</v>
      </c>
      <c r="AR2425" t="s">
        <v>3394</v>
      </c>
      <c r="AS2425" t="s">
        <v>3394</v>
      </c>
      <c r="AT2425" t="s">
        <v>3394</v>
      </c>
      <c r="AU2425" t="s">
        <v>3394</v>
      </c>
      <c r="AV2425" t="s">
        <v>3394</v>
      </c>
      <c r="AW2425" t="s">
        <v>3394</v>
      </c>
      <c r="AX2425" t="s">
        <v>3394</v>
      </c>
      <c r="AZ2425" t="s">
        <v>3393</v>
      </c>
    </row>
    <row r="2426" spans="1:52" x14ac:dyDescent="0.3">
      <c r="A2426" s="1" t="s">
        <v>9096</v>
      </c>
      <c r="B2426" t="s">
        <v>10216</v>
      </c>
      <c r="C2426" t="s">
        <v>646</v>
      </c>
      <c r="D2426" t="s">
        <v>3392</v>
      </c>
      <c r="F2426" t="s">
        <v>3393</v>
      </c>
      <c r="G2426" t="s">
        <v>3394</v>
      </c>
      <c r="H2426" t="s">
        <v>3393</v>
      </c>
      <c r="I2426" t="s">
        <v>7425</v>
      </c>
      <c r="J2426" t="s">
        <v>9097</v>
      </c>
      <c r="K2426" t="s">
        <v>3394</v>
      </c>
      <c r="L2426" t="s">
        <v>3965</v>
      </c>
      <c r="M2426" t="s">
        <v>3392</v>
      </c>
      <c r="N2426" t="s">
        <v>3392</v>
      </c>
      <c r="O2426" t="s">
        <v>9836</v>
      </c>
      <c r="P2426" t="s">
        <v>9837</v>
      </c>
      <c r="Q2426">
        <v>1</v>
      </c>
      <c r="R2426" t="s">
        <v>3397</v>
      </c>
      <c r="AE2426" t="s">
        <v>3394</v>
      </c>
      <c r="AK2426" t="s">
        <v>3394</v>
      </c>
      <c r="AM2426" t="s">
        <v>3394</v>
      </c>
      <c r="AN2426" t="s">
        <v>3394</v>
      </c>
      <c r="AO2426" t="s">
        <v>3394</v>
      </c>
      <c r="AP2426" t="s">
        <v>3394</v>
      </c>
      <c r="AQ2426" t="s">
        <v>3394</v>
      </c>
      <c r="AR2426" t="s">
        <v>3394</v>
      </c>
      <c r="AS2426" t="s">
        <v>3394</v>
      </c>
      <c r="AT2426" t="s">
        <v>3394</v>
      </c>
      <c r="AU2426" t="s">
        <v>3394</v>
      </c>
      <c r="AV2426" t="s">
        <v>3394</v>
      </c>
      <c r="AW2426" t="s">
        <v>3394</v>
      </c>
      <c r="AX2426" t="s">
        <v>3394</v>
      </c>
      <c r="AZ2426" t="s">
        <v>3393</v>
      </c>
    </row>
    <row r="2427" spans="1:52" x14ac:dyDescent="0.3">
      <c r="A2427" s="1" t="s">
        <v>610</v>
      </c>
      <c r="B2427" t="s">
        <v>10217</v>
      </c>
      <c r="C2427" t="s">
        <v>646</v>
      </c>
      <c r="D2427" t="s">
        <v>3392</v>
      </c>
      <c r="E2427" t="s">
        <v>611</v>
      </c>
      <c r="F2427" t="s">
        <v>3393</v>
      </c>
      <c r="G2427" t="s">
        <v>3394</v>
      </c>
      <c r="H2427" t="s">
        <v>3393</v>
      </c>
      <c r="I2427" t="s">
        <v>4619</v>
      </c>
      <c r="J2427" t="s">
        <v>4619</v>
      </c>
      <c r="K2427" t="s">
        <v>3394</v>
      </c>
      <c r="L2427" t="s">
        <v>3965</v>
      </c>
      <c r="M2427" t="s">
        <v>3392</v>
      </c>
      <c r="N2427" t="s">
        <v>3392</v>
      </c>
      <c r="O2427" t="s">
        <v>9836</v>
      </c>
      <c r="P2427" t="s">
        <v>9837</v>
      </c>
      <c r="Q2427">
        <v>1</v>
      </c>
      <c r="R2427" t="s">
        <v>3397</v>
      </c>
      <c r="AE2427" t="s">
        <v>3394</v>
      </c>
      <c r="AK2427" t="s">
        <v>3394</v>
      </c>
      <c r="AM2427" t="s">
        <v>3394</v>
      </c>
      <c r="AN2427" t="s">
        <v>3394</v>
      </c>
      <c r="AO2427" t="s">
        <v>3394</v>
      </c>
      <c r="AP2427" t="s">
        <v>3394</v>
      </c>
      <c r="AQ2427" t="s">
        <v>3394</v>
      </c>
      <c r="AR2427" t="s">
        <v>3394</v>
      </c>
      <c r="AS2427" t="s">
        <v>3394</v>
      </c>
      <c r="AT2427" t="s">
        <v>3394</v>
      </c>
      <c r="AU2427" t="s">
        <v>3394</v>
      </c>
      <c r="AV2427" t="s">
        <v>3394</v>
      </c>
      <c r="AW2427" t="s">
        <v>3394</v>
      </c>
      <c r="AX2427" t="s">
        <v>3394</v>
      </c>
      <c r="AZ2427" t="s">
        <v>3393</v>
      </c>
    </row>
    <row r="2428" spans="1:52" x14ac:dyDescent="0.3">
      <c r="A2428" s="1" t="s">
        <v>612</v>
      </c>
      <c r="B2428" t="s">
        <v>11010</v>
      </c>
      <c r="C2428" t="s">
        <v>646</v>
      </c>
      <c r="D2428" t="s">
        <v>3392</v>
      </c>
      <c r="E2428" t="s">
        <v>613</v>
      </c>
      <c r="F2428" t="s">
        <v>3393</v>
      </c>
      <c r="G2428" t="s">
        <v>3394</v>
      </c>
      <c r="H2428" t="s">
        <v>3393</v>
      </c>
      <c r="I2428" t="s">
        <v>10218</v>
      </c>
      <c r="J2428" t="s">
        <v>10218</v>
      </c>
      <c r="K2428" t="s">
        <v>3394</v>
      </c>
      <c r="L2428" t="s">
        <v>3965</v>
      </c>
      <c r="M2428" t="s">
        <v>3392</v>
      </c>
      <c r="N2428" t="s">
        <v>3392</v>
      </c>
      <c r="O2428" t="s">
        <v>9836</v>
      </c>
      <c r="P2428" t="s">
        <v>9837</v>
      </c>
      <c r="Q2428">
        <v>1</v>
      </c>
      <c r="R2428" t="s">
        <v>3397</v>
      </c>
      <c r="AE2428" t="s">
        <v>3394</v>
      </c>
      <c r="AK2428" t="s">
        <v>3394</v>
      </c>
      <c r="AM2428" t="s">
        <v>3394</v>
      </c>
      <c r="AN2428" t="s">
        <v>3394</v>
      </c>
      <c r="AO2428" t="s">
        <v>3394</v>
      </c>
      <c r="AP2428" t="s">
        <v>3394</v>
      </c>
      <c r="AQ2428" t="s">
        <v>3394</v>
      </c>
      <c r="AR2428" t="s">
        <v>3394</v>
      </c>
      <c r="AS2428" t="s">
        <v>3394</v>
      </c>
      <c r="AT2428" t="s">
        <v>3394</v>
      </c>
      <c r="AU2428" t="s">
        <v>3394</v>
      </c>
      <c r="AV2428" t="s">
        <v>3394</v>
      </c>
      <c r="AW2428" t="s">
        <v>3394</v>
      </c>
      <c r="AX2428" t="s">
        <v>3394</v>
      </c>
      <c r="AZ2428" t="s">
        <v>3393</v>
      </c>
    </row>
    <row r="2429" spans="1:52" x14ac:dyDescent="0.3">
      <c r="A2429" s="1" t="s">
        <v>614</v>
      </c>
      <c r="B2429" t="s">
        <v>11011</v>
      </c>
      <c r="C2429" t="s">
        <v>646</v>
      </c>
      <c r="D2429" t="s">
        <v>3392</v>
      </c>
      <c r="E2429" t="s">
        <v>615</v>
      </c>
      <c r="F2429" t="s">
        <v>3393</v>
      </c>
      <c r="G2429" t="s">
        <v>3394</v>
      </c>
      <c r="H2429" t="s">
        <v>3393</v>
      </c>
      <c r="I2429" t="s">
        <v>9078</v>
      </c>
      <c r="J2429" t="s">
        <v>9078</v>
      </c>
      <c r="K2429" t="s">
        <v>3394</v>
      </c>
      <c r="L2429" t="s">
        <v>3965</v>
      </c>
      <c r="M2429" t="s">
        <v>3392</v>
      </c>
      <c r="N2429" t="s">
        <v>3392</v>
      </c>
      <c r="O2429" t="s">
        <v>9836</v>
      </c>
      <c r="P2429" t="s">
        <v>9837</v>
      </c>
      <c r="Q2429">
        <v>1</v>
      </c>
      <c r="R2429" t="s">
        <v>3397</v>
      </c>
      <c r="AE2429" t="s">
        <v>3394</v>
      </c>
      <c r="AK2429" t="s">
        <v>3394</v>
      </c>
      <c r="AM2429" t="s">
        <v>3394</v>
      </c>
      <c r="AN2429" t="s">
        <v>3394</v>
      </c>
      <c r="AO2429" t="s">
        <v>3394</v>
      </c>
      <c r="AP2429" t="s">
        <v>3394</v>
      </c>
      <c r="AQ2429" t="s">
        <v>3394</v>
      </c>
      <c r="AR2429" t="s">
        <v>3394</v>
      </c>
      <c r="AS2429" t="s">
        <v>3394</v>
      </c>
      <c r="AT2429" t="s">
        <v>3394</v>
      </c>
      <c r="AU2429" t="s">
        <v>3394</v>
      </c>
      <c r="AV2429" t="s">
        <v>3394</v>
      </c>
      <c r="AW2429" t="s">
        <v>3394</v>
      </c>
      <c r="AX2429" t="s">
        <v>3394</v>
      </c>
      <c r="AZ2429" t="s">
        <v>3393</v>
      </c>
    </row>
    <row r="2430" spans="1:52" x14ac:dyDescent="0.3">
      <c r="A2430" s="1" t="s">
        <v>9098</v>
      </c>
      <c r="B2430" t="s">
        <v>9099</v>
      </c>
      <c r="C2430" t="s">
        <v>646</v>
      </c>
      <c r="D2430" t="s">
        <v>3392</v>
      </c>
      <c r="F2430" t="s">
        <v>3393</v>
      </c>
      <c r="G2430" t="s">
        <v>3394</v>
      </c>
      <c r="H2430" t="s">
        <v>3393</v>
      </c>
      <c r="I2430" t="s">
        <v>3395</v>
      </c>
      <c r="J2430" t="s">
        <v>9100</v>
      </c>
      <c r="K2430" t="s">
        <v>3394</v>
      </c>
      <c r="L2430" t="s">
        <v>3965</v>
      </c>
      <c r="M2430" t="s">
        <v>9820</v>
      </c>
      <c r="N2430" t="s">
        <v>9820</v>
      </c>
      <c r="O2430" t="s">
        <v>9820</v>
      </c>
      <c r="P2430" t="s">
        <v>9821</v>
      </c>
      <c r="Q2430">
        <v>1</v>
      </c>
      <c r="R2430" t="s">
        <v>3397</v>
      </c>
      <c r="AE2430" t="s">
        <v>3394</v>
      </c>
      <c r="AK2430" t="s">
        <v>3394</v>
      </c>
      <c r="AM2430" t="s">
        <v>3394</v>
      </c>
      <c r="AN2430" t="s">
        <v>3394</v>
      </c>
      <c r="AO2430" t="s">
        <v>3394</v>
      </c>
      <c r="AP2430" t="s">
        <v>3394</v>
      </c>
      <c r="AQ2430" t="s">
        <v>3394</v>
      </c>
      <c r="AR2430" t="s">
        <v>3394</v>
      </c>
      <c r="AS2430" t="s">
        <v>3394</v>
      </c>
      <c r="AT2430" t="s">
        <v>3394</v>
      </c>
      <c r="AU2430" t="s">
        <v>3394</v>
      </c>
      <c r="AV2430" t="s">
        <v>3394</v>
      </c>
      <c r="AW2430" t="s">
        <v>3394</v>
      </c>
      <c r="AX2430" t="s">
        <v>3394</v>
      </c>
      <c r="AZ2430" t="s">
        <v>3394</v>
      </c>
    </row>
    <row r="2431" spans="1:52" x14ac:dyDescent="0.3">
      <c r="A2431" s="1" t="s">
        <v>621</v>
      </c>
      <c r="B2431" t="s">
        <v>11012</v>
      </c>
      <c r="C2431" t="s">
        <v>646</v>
      </c>
      <c r="D2431" t="s">
        <v>3392</v>
      </c>
      <c r="E2431" t="s">
        <v>622</v>
      </c>
      <c r="F2431" t="s">
        <v>3393</v>
      </c>
      <c r="G2431" t="s">
        <v>3394</v>
      </c>
      <c r="H2431" t="s">
        <v>3393</v>
      </c>
      <c r="I2431" t="s">
        <v>11013</v>
      </c>
      <c r="J2431" t="s">
        <v>11013</v>
      </c>
      <c r="K2431" t="s">
        <v>3394</v>
      </c>
      <c r="L2431" t="s">
        <v>3965</v>
      </c>
      <c r="M2431" t="s">
        <v>3392</v>
      </c>
      <c r="N2431" t="s">
        <v>3392</v>
      </c>
      <c r="O2431" t="s">
        <v>9836</v>
      </c>
      <c r="P2431" t="s">
        <v>9821</v>
      </c>
      <c r="Q2431">
        <v>1</v>
      </c>
      <c r="R2431" t="s">
        <v>3397</v>
      </c>
      <c r="AE2431" t="s">
        <v>3394</v>
      </c>
      <c r="AK2431" t="s">
        <v>3394</v>
      </c>
      <c r="AM2431" t="s">
        <v>3394</v>
      </c>
      <c r="AN2431" t="s">
        <v>3394</v>
      </c>
      <c r="AO2431" t="s">
        <v>3394</v>
      </c>
      <c r="AP2431" t="s">
        <v>3394</v>
      </c>
      <c r="AQ2431" t="s">
        <v>3394</v>
      </c>
      <c r="AR2431" t="s">
        <v>3394</v>
      </c>
      <c r="AS2431" t="s">
        <v>3394</v>
      </c>
      <c r="AT2431" t="s">
        <v>3394</v>
      </c>
      <c r="AU2431" t="s">
        <v>3394</v>
      </c>
      <c r="AV2431" t="s">
        <v>3394</v>
      </c>
      <c r="AW2431" t="s">
        <v>3394</v>
      </c>
      <c r="AX2431" t="s">
        <v>3394</v>
      </c>
      <c r="AZ2431" t="s">
        <v>3393</v>
      </c>
    </row>
    <row r="2432" spans="1:52" x14ac:dyDescent="0.3">
      <c r="A2432" s="1" t="s">
        <v>9101</v>
      </c>
      <c r="B2432" t="s">
        <v>9102</v>
      </c>
      <c r="C2432" t="s">
        <v>646</v>
      </c>
      <c r="D2432" t="s">
        <v>3392</v>
      </c>
      <c r="F2432" t="s">
        <v>3393</v>
      </c>
      <c r="G2432" t="s">
        <v>3394</v>
      </c>
      <c r="H2432" t="s">
        <v>3393</v>
      </c>
      <c r="I2432" t="s">
        <v>9103</v>
      </c>
      <c r="J2432" t="s">
        <v>9103</v>
      </c>
      <c r="K2432" t="s">
        <v>3394</v>
      </c>
      <c r="L2432" t="s">
        <v>3965</v>
      </c>
      <c r="M2432" t="s">
        <v>9820</v>
      </c>
      <c r="N2432" t="s">
        <v>9820</v>
      </c>
      <c r="O2432" t="s">
        <v>9820</v>
      </c>
      <c r="P2432" t="s">
        <v>9821</v>
      </c>
      <c r="Q2432">
        <v>1</v>
      </c>
      <c r="R2432" t="s">
        <v>3397</v>
      </c>
      <c r="AE2432" t="s">
        <v>3394</v>
      </c>
      <c r="AK2432" t="s">
        <v>3394</v>
      </c>
      <c r="AM2432" t="s">
        <v>3394</v>
      </c>
      <c r="AN2432" t="s">
        <v>3394</v>
      </c>
      <c r="AO2432" t="s">
        <v>3394</v>
      </c>
      <c r="AP2432" t="s">
        <v>3394</v>
      </c>
      <c r="AQ2432" t="s">
        <v>3394</v>
      </c>
      <c r="AR2432" t="s">
        <v>3394</v>
      </c>
      <c r="AS2432" t="s">
        <v>3394</v>
      </c>
      <c r="AT2432" t="s">
        <v>3394</v>
      </c>
      <c r="AU2432" t="s">
        <v>3394</v>
      </c>
      <c r="AV2432" t="s">
        <v>3394</v>
      </c>
      <c r="AW2432" t="s">
        <v>3394</v>
      </c>
      <c r="AX2432" t="s">
        <v>3394</v>
      </c>
      <c r="AZ2432" t="s">
        <v>3394</v>
      </c>
    </row>
    <row r="2433" spans="1:52" x14ac:dyDescent="0.3">
      <c r="A2433" s="1" t="s">
        <v>9104</v>
      </c>
      <c r="B2433" t="s">
        <v>9105</v>
      </c>
      <c r="C2433" t="s">
        <v>646</v>
      </c>
      <c r="D2433" t="s">
        <v>3392</v>
      </c>
      <c r="F2433" t="s">
        <v>3393</v>
      </c>
      <c r="G2433" t="s">
        <v>3394</v>
      </c>
      <c r="H2433" t="s">
        <v>3393</v>
      </c>
      <c r="I2433" t="s">
        <v>5014</v>
      </c>
      <c r="J2433" t="s">
        <v>5014</v>
      </c>
      <c r="K2433" t="s">
        <v>3394</v>
      </c>
      <c r="L2433" t="s">
        <v>3396</v>
      </c>
      <c r="M2433" t="s">
        <v>9820</v>
      </c>
      <c r="N2433" t="s">
        <v>9820</v>
      </c>
      <c r="O2433" t="s">
        <v>9820</v>
      </c>
      <c r="P2433" t="s">
        <v>9821</v>
      </c>
      <c r="Q2433">
        <v>1</v>
      </c>
      <c r="R2433" t="s">
        <v>3397</v>
      </c>
      <c r="AE2433" t="s">
        <v>3394</v>
      </c>
      <c r="AK2433" t="s">
        <v>3394</v>
      </c>
      <c r="AM2433" t="s">
        <v>3394</v>
      </c>
      <c r="AN2433" t="s">
        <v>3394</v>
      </c>
      <c r="AO2433" t="s">
        <v>3394</v>
      </c>
      <c r="AP2433" t="s">
        <v>3394</v>
      </c>
      <c r="AQ2433" t="s">
        <v>3394</v>
      </c>
      <c r="AR2433" t="s">
        <v>3394</v>
      </c>
      <c r="AS2433" t="s">
        <v>3394</v>
      </c>
      <c r="AT2433" t="s">
        <v>3394</v>
      </c>
      <c r="AU2433" t="s">
        <v>3394</v>
      </c>
      <c r="AV2433" t="s">
        <v>3394</v>
      </c>
      <c r="AW2433" t="s">
        <v>3394</v>
      </c>
      <c r="AX2433" t="s">
        <v>3394</v>
      </c>
      <c r="AZ2433" t="s">
        <v>3394</v>
      </c>
    </row>
    <row r="2434" spans="1:52" x14ac:dyDescent="0.3">
      <c r="A2434" s="1" t="s">
        <v>9106</v>
      </c>
      <c r="B2434" t="s">
        <v>9107</v>
      </c>
      <c r="C2434" t="s">
        <v>4221</v>
      </c>
      <c r="D2434" t="s">
        <v>4222</v>
      </c>
      <c r="F2434" t="s">
        <v>3393</v>
      </c>
      <c r="G2434" t="s">
        <v>3394</v>
      </c>
      <c r="H2434" t="s">
        <v>3393</v>
      </c>
      <c r="I2434" t="s">
        <v>9108</v>
      </c>
      <c r="J2434" t="s">
        <v>11014</v>
      </c>
      <c r="K2434" t="s">
        <v>3394</v>
      </c>
      <c r="L2434" t="s">
        <v>3965</v>
      </c>
      <c r="M2434" t="s">
        <v>9820</v>
      </c>
      <c r="N2434" t="s">
        <v>9820</v>
      </c>
      <c r="O2434" t="s">
        <v>9836</v>
      </c>
      <c r="P2434" t="s">
        <v>9821</v>
      </c>
      <c r="Q2434">
        <v>1</v>
      </c>
      <c r="R2434" t="s">
        <v>3397</v>
      </c>
      <c r="AE2434" t="s">
        <v>3394</v>
      </c>
      <c r="AK2434" t="s">
        <v>3394</v>
      </c>
      <c r="AM2434" t="s">
        <v>3394</v>
      </c>
      <c r="AN2434" t="s">
        <v>3394</v>
      </c>
      <c r="AO2434" t="s">
        <v>3394</v>
      </c>
      <c r="AP2434" t="s">
        <v>3394</v>
      </c>
      <c r="AQ2434" t="s">
        <v>3394</v>
      </c>
      <c r="AR2434" t="s">
        <v>3394</v>
      </c>
      <c r="AS2434" t="s">
        <v>3394</v>
      </c>
      <c r="AT2434" t="s">
        <v>3394</v>
      </c>
      <c r="AU2434" t="s">
        <v>3394</v>
      </c>
      <c r="AV2434" t="s">
        <v>3394</v>
      </c>
      <c r="AW2434" t="s">
        <v>3394</v>
      </c>
      <c r="AX2434" t="s">
        <v>3394</v>
      </c>
      <c r="AZ2434" t="s">
        <v>3394</v>
      </c>
    </row>
    <row r="2435" spans="1:52" x14ac:dyDescent="0.3">
      <c r="A2435" s="1" t="s">
        <v>9109</v>
      </c>
      <c r="B2435" t="s">
        <v>9110</v>
      </c>
      <c r="C2435" t="s">
        <v>646</v>
      </c>
      <c r="D2435" t="s">
        <v>3392</v>
      </c>
      <c r="F2435" t="s">
        <v>3393</v>
      </c>
      <c r="G2435" t="s">
        <v>3394</v>
      </c>
      <c r="H2435" t="s">
        <v>3393</v>
      </c>
      <c r="I2435" t="s">
        <v>9111</v>
      </c>
      <c r="J2435" t="s">
        <v>9111</v>
      </c>
      <c r="K2435" t="s">
        <v>3394</v>
      </c>
      <c r="L2435" t="s">
        <v>3965</v>
      </c>
      <c r="M2435" t="s">
        <v>9820</v>
      </c>
      <c r="N2435" t="s">
        <v>9820</v>
      </c>
      <c r="O2435" t="s">
        <v>9820</v>
      </c>
      <c r="P2435" t="s">
        <v>9821</v>
      </c>
      <c r="Q2435">
        <v>1</v>
      </c>
      <c r="R2435" t="s">
        <v>3397</v>
      </c>
      <c r="AE2435" t="s">
        <v>3394</v>
      </c>
      <c r="AK2435" t="s">
        <v>3394</v>
      </c>
      <c r="AM2435" t="s">
        <v>3394</v>
      </c>
      <c r="AN2435" t="s">
        <v>3394</v>
      </c>
      <c r="AO2435" t="s">
        <v>3394</v>
      </c>
      <c r="AP2435" t="s">
        <v>3394</v>
      </c>
      <c r="AQ2435" t="s">
        <v>3394</v>
      </c>
      <c r="AR2435" t="s">
        <v>3394</v>
      </c>
      <c r="AS2435" t="s">
        <v>3394</v>
      </c>
      <c r="AT2435" t="s">
        <v>3394</v>
      </c>
      <c r="AU2435" t="s">
        <v>3394</v>
      </c>
      <c r="AV2435" t="s">
        <v>3394</v>
      </c>
      <c r="AW2435" t="s">
        <v>3394</v>
      </c>
      <c r="AX2435" t="s">
        <v>3394</v>
      </c>
      <c r="AZ2435" t="s">
        <v>3394</v>
      </c>
    </row>
    <row r="2436" spans="1:52" x14ac:dyDescent="0.3">
      <c r="A2436" s="1" t="s">
        <v>9112</v>
      </c>
      <c r="B2436" t="s">
        <v>9113</v>
      </c>
      <c r="C2436" t="s">
        <v>646</v>
      </c>
      <c r="D2436" t="s">
        <v>3392</v>
      </c>
      <c r="F2436" t="s">
        <v>3393</v>
      </c>
      <c r="G2436" t="s">
        <v>3394</v>
      </c>
      <c r="H2436" t="s">
        <v>3393</v>
      </c>
      <c r="I2436" t="s">
        <v>5792</v>
      </c>
      <c r="J2436" t="s">
        <v>5792</v>
      </c>
      <c r="K2436" t="s">
        <v>3394</v>
      </c>
      <c r="L2436" t="s">
        <v>3965</v>
      </c>
      <c r="M2436" t="s">
        <v>9820</v>
      </c>
      <c r="N2436" t="s">
        <v>9820</v>
      </c>
      <c r="O2436" t="s">
        <v>9820</v>
      </c>
      <c r="P2436" t="s">
        <v>9821</v>
      </c>
      <c r="Q2436">
        <v>1</v>
      </c>
      <c r="R2436" t="s">
        <v>3397</v>
      </c>
      <c r="AE2436" t="s">
        <v>3394</v>
      </c>
      <c r="AK2436" t="s">
        <v>3394</v>
      </c>
      <c r="AM2436" t="s">
        <v>3394</v>
      </c>
      <c r="AN2436" t="s">
        <v>3394</v>
      </c>
      <c r="AO2436" t="s">
        <v>3394</v>
      </c>
      <c r="AP2436" t="s">
        <v>3394</v>
      </c>
      <c r="AQ2436" t="s">
        <v>3394</v>
      </c>
      <c r="AR2436" t="s">
        <v>3394</v>
      </c>
      <c r="AS2436" t="s">
        <v>3394</v>
      </c>
      <c r="AT2436" t="s">
        <v>3394</v>
      </c>
      <c r="AU2436" t="s">
        <v>3394</v>
      </c>
      <c r="AV2436" t="s">
        <v>3394</v>
      </c>
      <c r="AW2436" t="s">
        <v>3394</v>
      </c>
      <c r="AX2436" t="s">
        <v>3394</v>
      </c>
      <c r="AZ2436" t="s">
        <v>3394</v>
      </c>
    </row>
    <row r="2437" spans="1:52" x14ac:dyDescent="0.3">
      <c r="A2437" s="1" t="s">
        <v>9114</v>
      </c>
      <c r="B2437" t="s">
        <v>9115</v>
      </c>
      <c r="C2437" t="s">
        <v>4221</v>
      </c>
      <c r="D2437" t="s">
        <v>4222</v>
      </c>
      <c r="F2437" t="s">
        <v>3393</v>
      </c>
      <c r="G2437" t="s">
        <v>3394</v>
      </c>
      <c r="H2437" t="s">
        <v>3393</v>
      </c>
      <c r="I2437" t="s">
        <v>9116</v>
      </c>
      <c r="J2437" t="s">
        <v>9117</v>
      </c>
      <c r="K2437" t="s">
        <v>3394</v>
      </c>
      <c r="L2437" t="s">
        <v>3965</v>
      </c>
      <c r="M2437" t="s">
        <v>9820</v>
      </c>
      <c r="N2437" t="s">
        <v>9820</v>
      </c>
      <c r="O2437" t="s">
        <v>9820</v>
      </c>
      <c r="P2437" t="s">
        <v>9821</v>
      </c>
      <c r="Q2437">
        <v>1</v>
      </c>
      <c r="R2437" t="s">
        <v>3397</v>
      </c>
      <c r="AE2437" t="s">
        <v>3394</v>
      </c>
      <c r="AK2437" t="s">
        <v>3394</v>
      </c>
      <c r="AM2437" t="s">
        <v>3394</v>
      </c>
      <c r="AN2437" t="s">
        <v>3394</v>
      </c>
      <c r="AO2437" t="s">
        <v>3394</v>
      </c>
      <c r="AP2437" t="s">
        <v>3394</v>
      </c>
      <c r="AQ2437" t="s">
        <v>3394</v>
      </c>
      <c r="AR2437" t="s">
        <v>3394</v>
      </c>
      <c r="AS2437" t="s">
        <v>3394</v>
      </c>
      <c r="AT2437" t="s">
        <v>3394</v>
      </c>
      <c r="AU2437" t="s">
        <v>3394</v>
      </c>
      <c r="AV2437" t="s">
        <v>3394</v>
      </c>
      <c r="AW2437" t="s">
        <v>3394</v>
      </c>
      <c r="AX2437" t="s">
        <v>3394</v>
      </c>
      <c r="AZ2437" t="s">
        <v>3394</v>
      </c>
    </row>
    <row r="2438" spans="1:52" x14ac:dyDescent="0.3">
      <c r="A2438" s="1" t="s">
        <v>9118</v>
      </c>
      <c r="B2438" t="s">
        <v>9119</v>
      </c>
      <c r="C2438" t="s">
        <v>646</v>
      </c>
      <c r="D2438" t="s">
        <v>3392</v>
      </c>
      <c r="F2438" t="s">
        <v>3393</v>
      </c>
      <c r="G2438" t="s">
        <v>3394</v>
      </c>
      <c r="H2438" t="s">
        <v>3393</v>
      </c>
      <c r="I2438" t="s">
        <v>9120</v>
      </c>
      <c r="J2438" t="s">
        <v>9120</v>
      </c>
      <c r="K2438" t="s">
        <v>3394</v>
      </c>
      <c r="L2438" t="s">
        <v>3965</v>
      </c>
      <c r="M2438" t="s">
        <v>9820</v>
      </c>
      <c r="N2438" t="s">
        <v>9820</v>
      </c>
      <c r="O2438" t="s">
        <v>9820</v>
      </c>
      <c r="P2438" t="s">
        <v>9821</v>
      </c>
      <c r="Q2438">
        <v>1</v>
      </c>
      <c r="R2438" t="s">
        <v>3397</v>
      </c>
      <c r="AE2438" t="s">
        <v>3394</v>
      </c>
      <c r="AK2438" t="s">
        <v>3394</v>
      </c>
      <c r="AM2438" t="s">
        <v>3394</v>
      </c>
      <c r="AN2438" t="s">
        <v>3394</v>
      </c>
      <c r="AO2438" t="s">
        <v>3394</v>
      </c>
      <c r="AP2438" t="s">
        <v>3394</v>
      </c>
      <c r="AQ2438" t="s">
        <v>3394</v>
      </c>
      <c r="AR2438" t="s">
        <v>3394</v>
      </c>
      <c r="AS2438" t="s">
        <v>3394</v>
      </c>
      <c r="AT2438" t="s">
        <v>3394</v>
      </c>
      <c r="AU2438" t="s">
        <v>3394</v>
      </c>
      <c r="AV2438" t="s">
        <v>3394</v>
      </c>
      <c r="AW2438" t="s">
        <v>3394</v>
      </c>
      <c r="AX2438" t="s">
        <v>3394</v>
      </c>
      <c r="AZ2438" t="s">
        <v>3394</v>
      </c>
    </row>
    <row r="2439" spans="1:52" x14ac:dyDescent="0.3">
      <c r="A2439" s="1" t="s">
        <v>9121</v>
      </c>
      <c r="B2439" t="s">
        <v>9122</v>
      </c>
      <c r="C2439" t="s">
        <v>4221</v>
      </c>
      <c r="D2439" t="s">
        <v>4222</v>
      </c>
      <c r="F2439" t="s">
        <v>3393</v>
      </c>
      <c r="G2439" t="s">
        <v>3394</v>
      </c>
      <c r="H2439" t="s">
        <v>3393</v>
      </c>
      <c r="I2439" t="s">
        <v>9123</v>
      </c>
      <c r="J2439" t="s">
        <v>9123</v>
      </c>
      <c r="K2439" t="s">
        <v>3394</v>
      </c>
      <c r="L2439" t="s">
        <v>3965</v>
      </c>
      <c r="M2439" t="s">
        <v>9820</v>
      </c>
      <c r="N2439" t="s">
        <v>9820</v>
      </c>
      <c r="O2439" t="s">
        <v>9820</v>
      </c>
      <c r="P2439" t="s">
        <v>9821</v>
      </c>
      <c r="Q2439">
        <v>1</v>
      </c>
      <c r="R2439" t="s">
        <v>3397</v>
      </c>
      <c r="AE2439" t="s">
        <v>3394</v>
      </c>
      <c r="AK2439" t="s">
        <v>3394</v>
      </c>
      <c r="AM2439" t="s">
        <v>3394</v>
      </c>
      <c r="AN2439" t="s">
        <v>3394</v>
      </c>
      <c r="AO2439" t="s">
        <v>3394</v>
      </c>
      <c r="AP2439" t="s">
        <v>3394</v>
      </c>
      <c r="AQ2439" t="s">
        <v>3394</v>
      </c>
      <c r="AR2439" t="s">
        <v>3394</v>
      </c>
      <c r="AS2439" t="s">
        <v>3394</v>
      </c>
      <c r="AT2439" t="s">
        <v>3394</v>
      </c>
      <c r="AU2439" t="s">
        <v>3394</v>
      </c>
      <c r="AV2439" t="s">
        <v>3394</v>
      </c>
      <c r="AW2439" t="s">
        <v>3394</v>
      </c>
      <c r="AX2439" t="s">
        <v>3394</v>
      </c>
      <c r="AZ2439" t="s">
        <v>3394</v>
      </c>
    </row>
    <row r="2440" spans="1:52" x14ac:dyDescent="0.3">
      <c r="A2440" s="1" t="s">
        <v>9124</v>
      </c>
      <c r="B2440" t="s">
        <v>9125</v>
      </c>
      <c r="C2440" t="s">
        <v>4295</v>
      </c>
      <c r="D2440" t="s">
        <v>4296</v>
      </c>
      <c r="F2440" t="s">
        <v>3393</v>
      </c>
      <c r="G2440" t="s">
        <v>3394</v>
      </c>
      <c r="H2440" t="s">
        <v>3393</v>
      </c>
      <c r="I2440" t="s">
        <v>7392</v>
      </c>
      <c r="J2440" t="s">
        <v>7392</v>
      </c>
      <c r="K2440" t="s">
        <v>3394</v>
      </c>
      <c r="L2440" t="s">
        <v>3396</v>
      </c>
      <c r="M2440" t="s">
        <v>9820</v>
      </c>
      <c r="N2440" t="s">
        <v>9820</v>
      </c>
      <c r="O2440" t="s">
        <v>9820</v>
      </c>
      <c r="P2440" t="s">
        <v>9821</v>
      </c>
      <c r="Q2440">
        <v>1</v>
      </c>
      <c r="R2440" t="s">
        <v>3397</v>
      </c>
      <c r="AE2440" t="s">
        <v>3394</v>
      </c>
      <c r="AK2440" t="s">
        <v>3394</v>
      </c>
      <c r="AM2440" t="s">
        <v>3394</v>
      </c>
      <c r="AN2440" t="s">
        <v>3394</v>
      </c>
      <c r="AO2440" t="s">
        <v>3394</v>
      </c>
      <c r="AP2440" t="s">
        <v>3394</v>
      </c>
      <c r="AQ2440" t="s">
        <v>3394</v>
      </c>
      <c r="AR2440" t="s">
        <v>3394</v>
      </c>
      <c r="AS2440" t="s">
        <v>3394</v>
      </c>
      <c r="AT2440" t="s">
        <v>3394</v>
      </c>
      <c r="AU2440" t="s">
        <v>3394</v>
      </c>
      <c r="AV2440" t="s">
        <v>3394</v>
      </c>
      <c r="AW2440" t="s">
        <v>3394</v>
      </c>
      <c r="AX2440" t="s">
        <v>3394</v>
      </c>
      <c r="AZ2440" t="s">
        <v>3394</v>
      </c>
    </row>
    <row r="2441" spans="1:52" x14ac:dyDescent="0.3">
      <c r="A2441" s="1" t="s">
        <v>9126</v>
      </c>
      <c r="B2441" t="s">
        <v>9127</v>
      </c>
      <c r="C2441" t="s">
        <v>4295</v>
      </c>
      <c r="D2441" t="s">
        <v>4296</v>
      </c>
      <c r="F2441" t="s">
        <v>3393</v>
      </c>
      <c r="G2441" t="s">
        <v>3394</v>
      </c>
      <c r="H2441" t="s">
        <v>3393</v>
      </c>
      <c r="I2441" t="s">
        <v>3395</v>
      </c>
      <c r="J2441" t="s">
        <v>9128</v>
      </c>
      <c r="K2441" t="s">
        <v>3394</v>
      </c>
      <c r="L2441" t="s">
        <v>3396</v>
      </c>
      <c r="M2441" t="s">
        <v>9820</v>
      </c>
      <c r="N2441" t="s">
        <v>9820</v>
      </c>
      <c r="O2441" t="s">
        <v>9820</v>
      </c>
      <c r="P2441" t="s">
        <v>9821</v>
      </c>
      <c r="Q2441">
        <v>1</v>
      </c>
      <c r="R2441" t="s">
        <v>3397</v>
      </c>
      <c r="AE2441" t="s">
        <v>3394</v>
      </c>
      <c r="AK2441" t="s">
        <v>3394</v>
      </c>
      <c r="AM2441" t="s">
        <v>3394</v>
      </c>
      <c r="AN2441" t="s">
        <v>3394</v>
      </c>
      <c r="AO2441" t="s">
        <v>3394</v>
      </c>
      <c r="AP2441" t="s">
        <v>3394</v>
      </c>
      <c r="AQ2441" t="s">
        <v>3394</v>
      </c>
      <c r="AR2441" t="s">
        <v>3394</v>
      </c>
      <c r="AS2441" t="s">
        <v>3394</v>
      </c>
      <c r="AT2441" t="s">
        <v>3394</v>
      </c>
      <c r="AU2441" t="s">
        <v>3394</v>
      </c>
      <c r="AV2441" t="s">
        <v>3394</v>
      </c>
      <c r="AW2441" t="s">
        <v>3394</v>
      </c>
      <c r="AX2441" t="s">
        <v>3394</v>
      </c>
      <c r="AZ2441" t="s">
        <v>3394</v>
      </c>
    </row>
    <row r="2442" spans="1:52" x14ac:dyDescent="0.3">
      <c r="A2442" s="1" t="s">
        <v>9129</v>
      </c>
      <c r="B2442" t="s">
        <v>9130</v>
      </c>
      <c r="C2442" t="s">
        <v>4295</v>
      </c>
      <c r="D2442" t="s">
        <v>4296</v>
      </c>
      <c r="F2442" t="s">
        <v>3393</v>
      </c>
      <c r="G2442" t="s">
        <v>3394</v>
      </c>
      <c r="H2442" t="s">
        <v>3393</v>
      </c>
      <c r="I2442" t="s">
        <v>3395</v>
      </c>
      <c r="J2442" t="s">
        <v>9131</v>
      </c>
      <c r="K2442" t="s">
        <v>3394</v>
      </c>
      <c r="L2442" t="s">
        <v>3396</v>
      </c>
      <c r="M2442" t="s">
        <v>9820</v>
      </c>
      <c r="N2442" t="s">
        <v>9820</v>
      </c>
      <c r="O2442" t="s">
        <v>9820</v>
      </c>
      <c r="P2442" t="s">
        <v>9821</v>
      </c>
      <c r="Q2442">
        <v>1</v>
      </c>
      <c r="R2442" t="s">
        <v>3397</v>
      </c>
      <c r="AE2442" t="s">
        <v>3394</v>
      </c>
      <c r="AK2442" t="s">
        <v>3394</v>
      </c>
      <c r="AM2442" t="s">
        <v>3394</v>
      </c>
      <c r="AN2442" t="s">
        <v>3394</v>
      </c>
      <c r="AO2442" t="s">
        <v>3394</v>
      </c>
      <c r="AP2442" t="s">
        <v>3394</v>
      </c>
      <c r="AQ2442" t="s">
        <v>3394</v>
      </c>
      <c r="AR2442" t="s">
        <v>3394</v>
      </c>
      <c r="AS2442" t="s">
        <v>3394</v>
      </c>
      <c r="AT2442" t="s">
        <v>3394</v>
      </c>
      <c r="AU2442" t="s">
        <v>3394</v>
      </c>
      <c r="AV2442" t="s">
        <v>3394</v>
      </c>
      <c r="AW2442" t="s">
        <v>3394</v>
      </c>
      <c r="AX2442" t="s">
        <v>3394</v>
      </c>
      <c r="AZ2442" t="s">
        <v>3394</v>
      </c>
    </row>
    <row r="2443" spans="1:52" x14ac:dyDescent="0.3">
      <c r="A2443" s="1" t="s">
        <v>9132</v>
      </c>
      <c r="B2443" t="s">
        <v>9133</v>
      </c>
      <c r="C2443" t="s">
        <v>4295</v>
      </c>
      <c r="D2443" t="s">
        <v>4296</v>
      </c>
      <c r="F2443" t="s">
        <v>3393</v>
      </c>
      <c r="G2443" t="s">
        <v>3394</v>
      </c>
      <c r="H2443" t="s">
        <v>3393</v>
      </c>
      <c r="I2443" t="s">
        <v>3395</v>
      </c>
      <c r="J2443" t="s">
        <v>9134</v>
      </c>
      <c r="K2443" t="s">
        <v>3394</v>
      </c>
      <c r="L2443" t="s">
        <v>3396</v>
      </c>
      <c r="M2443" t="s">
        <v>9820</v>
      </c>
      <c r="N2443" t="s">
        <v>9820</v>
      </c>
      <c r="O2443" t="s">
        <v>9820</v>
      </c>
      <c r="P2443" t="s">
        <v>9821</v>
      </c>
      <c r="Q2443">
        <v>1</v>
      </c>
      <c r="R2443" t="s">
        <v>3397</v>
      </c>
      <c r="AE2443" t="s">
        <v>3394</v>
      </c>
      <c r="AK2443" t="s">
        <v>3394</v>
      </c>
      <c r="AM2443" t="s">
        <v>3394</v>
      </c>
      <c r="AN2443" t="s">
        <v>3394</v>
      </c>
      <c r="AO2443" t="s">
        <v>3394</v>
      </c>
      <c r="AP2443" t="s">
        <v>3394</v>
      </c>
      <c r="AQ2443" t="s">
        <v>3394</v>
      </c>
      <c r="AR2443" t="s">
        <v>3394</v>
      </c>
      <c r="AS2443" t="s">
        <v>3394</v>
      </c>
      <c r="AT2443" t="s">
        <v>3394</v>
      </c>
      <c r="AU2443" t="s">
        <v>3394</v>
      </c>
      <c r="AV2443" t="s">
        <v>3394</v>
      </c>
      <c r="AW2443" t="s">
        <v>3394</v>
      </c>
      <c r="AX2443" t="s">
        <v>3394</v>
      </c>
      <c r="AZ2443" t="s">
        <v>3394</v>
      </c>
    </row>
    <row r="2444" spans="1:52" x14ac:dyDescent="0.3">
      <c r="A2444" s="1" t="s">
        <v>9135</v>
      </c>
      <c r="B2444" t="s">
        <v>9136</v>
      </c>
      <c r="C2444" t="s">
        <v>4295</v>
      </c>
      <c r="D2444" t="s">
        <v>4296</v>
      </c>
      <c r="F2444" t="s">
        <v>3393</v>
      </c>
      <c r="G2444" t="s">
        <v>3394</v>
      </c>
      <c r="H2444" t="s">
        <v>3393</v>
      </c>
      <c r="I2444" t="s">
        <v>3395</v>
      </c>
      <c r="J2444" t="s">
        <v>9137</v>
      </c>
      <c r="K2444" t="s">
        <v>3394</v>
      </c>
      <c r="L2444" t="s">
        <v>3396</v>
      </c>
      <c r="M2444" t="s">
        <v>9820</v>
      </c>
      <c r="N2444" t="s">
        <v>9820</v>
      </c>
      <c r="O2444" t="s">
        <v>9820</v>
      </c>
      <c r="P2444" t="s">
        <v>9821</v>
      </c>
      <c r="Q2444">
        <v>1</v>
      </c>
      <c r="R2444" t="s">
        <v>3397</v>
      </c>
      <c r="AE2444" t="s">
        <v>3394</v>
      </c>
      <c r="AK2444" t="s">
        <v>3394</v>
      </c>
      <c r="AM2444" t="s">
        <v>3394</v>
      </c>
      <c r="AN2444" t="s">
        <v>3394</v>
      </c>
      <c r="AO2444" t="s">
        <v>3394</v>
      </c>
      <c r="AP2444" t="s">
        <v>3394</v>
      </c>
      <c r="AQ2444" t="s">
        <v>3394</v>
      </c>
      <c r="AR2444" t="s">
        <v>3394</v>
      </c>
      <c r="AS2444" t="s">
        <v>3394</v>
      </c>
      <c r="AT2444" t="s">
        <v>3394</v>
      </c>
      <c r="AU2444" t="s">
        <v>3394</v>
      </c>
      <c r="AV2444" t="s">
        <v>3394</v>
      </c>
      <c r="AW2444" t="s">
        <v>3394</v>
      </c>
      <c r="AX2444" t="s">
        <v>3394</v>
      </c>
      <c r="AZ2444" t="s">
        <v>3394</v>
      </c>
    </row>
    <row r="2445" spans="1:52" x14ac:dyDescent="0.3">
      <c r="A2445" s="1" t="s">
        <v>9138</v>
      </c>
      <c r="B2445" t="s">
        <v>9139</v>
      </c>
      <c r="C2445" t="s">
        <v>4295</v>
      </c>
      <c r="D2445" t="s">
        <v>4296</v>
      </c>
      <c r="F2445" t="s">
        <v>3393</v>
      </c>
      <c r="G2445" t="s">
        <v>3394</v>
      </c>
      <c r="H2445" t="s">
        <v>3393</v>
      </c>
      <c r="I2445" t="s">
        <v>3395</v>
      </c>
      <c r="J2445" t="s">
        <v>9140</v>
      </c>
      <c r="K2445" t="s">
        <v>3394</v>
      </c>
      <c r="L2445" t="s">
        <v>3396</v>
      </c>
      <c r="M2445" t="s">
        <v>9820</v>
      </c>
      <c r="N2445" t="s">
        <v>9820</v>
      </c>
      <c r="O2445" t="s">
        <v>9820</v>
      </c>
      <c r="P2445" t="s">
        <v>9821</v>
      </c>
      <c r="Q2445">
        <v>1</v>
      </c>
      <c r="R2445" t="s">
        <v>3397</v>
      </c>
      <c r="AE2445" t="s">
        <v>3394</v>
      </c>
      <c r="AK2445" t="s">
        <v>3394</v>
      </c>
      <c r="AM2445" t="s">
        <v>3394</v>
      </c>
      <c r="AN2445" t="s">
        <v>3394</v>
      </c>
      <c r="AO2445" t="s">
        <v>3394</v>
      </c>
      <c r="AP2445" t="s">
        <v>3394</v>
      </c>
      <c r="AQ2445" t="s">
        <v>3394</v>
      </c>
      <c r="AR2445" t="s">
        <v>3394</v>
      </c>
      <c r="AS2445" t="s">
        <v>3394</v>
      </c>
      <c r="AT2445" t="s">
        <v>3394</v>
      </c>
      <c r="AU2445" t="s">
        <v>3394</v>
      </c>
      <c r="AV2445" t="s">
        <v>3394</v>
      </c>
      <c r="AW2445" t="s">
        <v>3394</v>
      </c>
      <c r="AX2445" t="s">
        <v>3394</v>
      </c>
      <c r="AZ2445" t="s">
        <v>3394</v>
      </c>
    </row>
    <row r="2446" spans="1:52" x14ac:dyDescent="0.3">
      <c r="A2446" s="1" t="s">
        <v>9141</v>
      </c>
      <c r="B2446" t="s">
        <v>9142</v>
      </c>
      <c r="C2446" t="s">
        <v>4295</v>
      </c>
      <c r="D2446" t="s">
        <v>4296</v>
      </c>
      <c r="F2446" t="s">
        <v>3393</v>
      </c>
      <c r="G2446" t="s">
        <v>3394</v>
      </c>
      <c r="H2446" t="s">
        <v>3393</v>
      </c>
      <c r="I2446" t="s">
        <v>3395</v>
      </c>
      <c r="J2446" t="s">
        <v>9143</v>
      </c>
      <c r="K2446" t="s">
        <v>3394</v>
      </c>
      <c r="L2446" t="s">
        <v>3396</v>
      </c>
      <c r="M2446" t="s">
        <v>9820</v>
      </c>
      <c r="N2446" t="s">
        <v>9820</v>
      </c>
      <c r="O2446" t="s">
        <v>9820</v>
      </c>
      <c r="P2446" t="s">
        <v>9821</v>
      </c>
      <c r="Q2446">
        <v>1</v>
      </c>
      <c r="R2446" t="s">
        <v>3397</v>
      </c>
      <c r="AE2446" t="s">
        <v>3394</v>
      </c>
      <c r="AK2446" t="s">
        <v>3394</v>
      </c>
      <c r="AM2446" t="s">
        <v>3394</v>
      </c>
      <c r="AN2446" t="s">
        <v>3394</v>
      </c>
      <c r="AO2446" t="s">
        <v>3394</v>
      </c>
      <c r="AP2446" t="s">
        <v>3394</v>
      </c>
      <c r="AQ2446" t="s">
        <v>3394</v>
      </c>
      <c r="AR2446" t="s">
        <v>3394</v>
      </c>
      <c r="AS2446" t="s">
        <v>3394</v>
      </c>
      <c r="AT2446" t="s">
        <v>3394</v>
      </c>
      <c r="AU2446" t="s">
        <v>3394</v>
      </c>
      <c r="AV2446" t="s">
        <v>3394</v>
      </c>
      <c r="AW2446" t="s">
        <v>3394</v>
      </c>
      <c r="AX2446" t="s">
        <v>3394</v>
      </c>
      <c r="AZ2446" t="s">
        <v>3394</v>
      </c>
    </row>
    <row r="2447" spans="1:52" x14ac:dyDescent="0.3">
      <c r="A2447" s="1" t="s">
        <v>9144</v>
      </c>
      <c r="B2447" t="s">
        <v>9145</v>
      </c>
      <c r="C2447" t="s">
        <v>4295</v>
      </c>
      <c r="D2447" t="s">
        <v>4296</v>
      </c>
      <c r="F2447" t="s">
        <v>3393</v>
      </c>
      <c r="G2447" t="s">
        <v>3394</v>
      </c>
      <c r="H2447" t="s">
        <v>3393</v>
      </c>
      <c r="I2447" t="s">
        <v>3395</v>
      </c>
      <c r="J2447" t="s">
        <v>9146</v>
      </c>
      <c r="K2447" t="s">
        <v>3394</v>
      </c>
      <c r="L2447" t="s">
        <v>3396</v>
      </c>
      <c r="M2447" t="s">
        <v>9820</v>
      </c>
      <c r="N2447" t="s">
        <v>9820</v>
      </c>
      <c r="O2447" t="s">
        <v>9820</v>
      </c>
      <c r="P2447" t="s">
        <v>9821</v>
      </c>
      <c r="Q2447">
        <v>1</v>
      </c>
      <c r="R2447" t="s">
        <v>3397</v>
      </c>
      <c r="AE2447" t="s">
        <v>3394</v>
      </c>
      <c r="AK2447" t="s">
        <v>3394</v>
      </c>
      <c r="AM2447" t="s">
        <v>3394</v>
      </c>
      <c r="AN2447" t="s">
        <v>3394</v>
      </c>
      <c r="AO2447" t="s">
        <v>3394</v>
      </c>
      <c r="AP2447" t="s">
        <v>3394</v>
      </c>
      <c r="AQ2447" t="s">
        <v>3394</v>
      </c>
      <c r="AR2447" t="s">
        <v>3394</v>
      </c>
      <c r="AS2447" t="s">
        <v>3394</v>
      </c>
      <c r="AT2447" t="s">
        <v>3394</v>
      </c>
      <c r="AU2447" t="s">
        <v>3394</v>
      </c>
      <c r="AV2447" t="s">
        <v>3394</v>
      </c>
      <c r="AW2447" t="s">
        <v>3394</v>
      </c>
      <c r="AX2447" t="s">
        <v>3394</v>
      </c>
      <c r="AZ2447" t="s">
        <v>3394</v>
      </c>
    </row>
    <row r="2448" spans="1:52" x14ac:dyDescent="0.3">
      <c r="A2448" s="1" t="s">
        <v>9147</v>
      </c>
      <c r="B2448" t="s">
        <v>9148</v>
      </c>
      <c r="C2448" t="s">
        <v>4295</v>
      </c>
      <c r="D2448" t="s">
        <v>4296</v>
      </c>
      <c r="F2448" t="s">
        <v>3393</v>
      </c>
      <c r="G2448" t="s">
        <v>3394</v>
      </c>
      <c r="H2448" t="s">
        <v>3393</v>
      </c>
      <c r="I2448" t="s">
        <v>3395</v>
      </c>
      <c r="J2448" t="s">
        <v>9149</v>
      </c>
      <c r="K2448" t="s">
        <v>3394</v>
      </c>
      <c r="L2448" t="s">
        <v>3396</v>
      </c>
      <c r="M2448" t="s">
        <v>9820</v>
      </c>
      <c r="N2448" t="s">
        <v>9820</v>
      </c>
      <c r="O2448" t="s">
        <v>9820</v>
      </c>
      <c r="P2448" t="s">
        <v>9821</v>
      </c>
      <c r="Q2448">
        <v>1</v>
      </c>
      <c r="R2448" t="s">
        <v>3397</v>
      </c>
      <c r="AE2448" t="s">
        <v>3394</v>
      </c>
      <c r="AK2448" t="s">
        <v>3394</v>
      </c>
      <c r="AM2448" t="s">
        <v>3394</v>
      </c>
      <c r="AN2448" t="s">
        <v>3394</v>
      </c>
      <c r="AO2448" t="s">
        <v>3394</v>
      </c>
      <c r="AP2448" t="s">
        <v>3394</v>
      </c>
      <c r="AQ2448" t="s">
        <v>3394</v>
      </c>
      <c r="AR2448" t="s">
        <v>3394</v>
      </c>
      <c r="AS2448" t="s">
        <v>3394</v>
      </c>
      <c r="AT2448" t="s">
        <v>3394</v>
      </c>
      <c r="AU2448" t="s">
        <v>3394</v>
      </c>
      <c r="AV2448" t="s">
        <v>3394</v>
      </c>
      <c r="AW2448" t="s">
        <v>3394</v>
      </c>
      <c r="AX2448" t="s">
        <v>3394</v>
      </c>
      <c r="AZ2448" t="s">
        <v>3394</v>
      </c>
    </row>
    <row r="2449" spans="1:52" x14ac:dyDescent="0.3">
      <c r="A2449" s="1" t="s">
        <v>9150</v>
      </c>
      <c r="B2449" t="s">
        <v>9151</v>
      </c>
      <c r="C2449" t="s">
        <v>4295</v>
      </c>
      <c r="D2449" t="s">
        <v>4296</v>
      </c>
      <c r="F2449" t="s">
        <v>3393</v>
      </c>
      <c r="G2449" t="s">
        <v>3394</v>
      </c>
      <c r="H2449" t="s">
        <v>3393</v>
      </c>
      <c r="I2449" t="s">
        <v>9152</v>
      </c>
      <c r="J2449" t="s">
        <v>9153</v>
      </c>
      <c r="K2449" t="s">
        <v>3394</v>
      </c>
      <c r="L2449" t="s">
        <v>3396</v>
      </c>
      <c r="M2449" t="s">
        <v>9820</v>
      </c>
      <c r="N2449" t="s">
        <v>9820</v>
      </c>
      <c r="O2449" t="s">
        <v>9820</v>
      </c>
      <c r="P2449" t="s">
        <v>9821</v>
      </c>
      <c r="Q2449">
        <v>1</v>
      </c>
      <c r="R2449" t="s">
        <v>3397</v>
      </c>
      <c r="AE2449" t="s">
        <v>3394</v>
      </c>
      <c r="AK2449" t="s">
        <v>3394</v>
      </c>
      <c r="AM2449" t="s">
        <v>3394</v>
      </c>
      <c r="AN2449" t="s">
        <v>3394</v>
      </c>
      <c r="AO2449" t="s">
        <v>3394</v>
      </c>
      <c r="AP2449" t="s">
        <v>3394</v>
      </c>
      <c r="AQ2449" t="s">
        <v>3394</v>
      </c>
      <c r="AR2449" t="s">
        <v>3394</v>
      </c>
      <c r="AS2449" t="s">
        <v>3394</v>
      </c>
      <c r="AT2449" t="s">
        <v>3394</v>
      </c>
      <c r="AU2449" t="s">
        <v>3394</v>
      </c>
      <c r="AV2449" t="s">
        <v>3394</v>
      </c>
      <c r="AW2449" t="s">
        <v>3394</v>
      </c>
      <c r="AX2449" t="s">
        <v>3394</v>
      </c>
      <c r="AZ2449" t="s">
        <v>3394</v>
      </c>
    </row>
    <row r="2450" spans="1:52" x14ac:dyDescent="0.3">
      <c r="A2450" s="1" t="s">
        <v>9154</v>
      </c>
      <c r="B2450" t="s">
        <v>9155</v>
      </c>
      <c r="C2450" t="s">
        <v>4295</v>
      </c>
      <c r="D2450" t="s">
        <v>4296</v>
      </c>
      <c r="F2450" t="s">
        <v>3393</v>
      </c>
      <c r="G2450" t="s">
        <v>3394</v>
      </c>
      <c r="H2450" t="s">
        <v>3393</v>
      </c>
      <c r="I2450" t="s">
        <v>9156</v>
      </c>
      <c r="J2450" t="s">
        <v>9157</v>
      </c>
      <c r="K2450" t="s">
        <v>3394</v>
      </c>
      <c r="L2450" t="s">
        <v>3396</v>
      </c>
      <c r="M2450" t="s">
        <v>9820</v>
      </c>
      <c r="N2450" t="s">
        <v>9820</v>
      </c>
      <c r="O2450" t="s">
        <v>9820</v>
      </c>
      <c r="P2450" t="s">
        <v>9821</v>
      </c>
      <c r="Q2450">
        <v>1</v>
      </c>
      <c r="R2450" t="s">
        <v>3397</v>
      </c>
      <c r="AE2450" t="s">
        <v>3394</v>
      </c>
      <c r="AK2450" t="s">
        <v>3394</v>
      </c>
      <c r="AM2450" t="s">
        <v>3394</v>
      </c>
      <c r="AN2450" t="s">
        <v>3394</v>
      </c>
      <c r="AO2450" t="s">
        <v>3394</v>
      </c>
      <c r="AP2450" t="s">
        <v>3394</v>
      </c>
      <c r="AQ2450" t="s">
        <v>3394</v>
      </c>
      <c r="AR2450" t="s">
        <v>3394</v>
      </c>
      <c r="AS2450" t="s">
        <v>3394</v>
      </c>
      <c r="AT2450" t="s">
        <v>3394</v>
      </c>
      <c r="AU2450" t="s">
        <v>3394</v>
      </c>
      <c r="AV2450" t="s">
        <v>3394</v>
      </c>
      <c r="AW2450" t="s">
        <v>3394</v>
      </c>
      <c r="AX2450" t="s">
        <v>3394</v>
      </c>
      <c r="AZ2450" t="s">
        <v>3394</v>
      </c>
    </row>
    <row r="2451" spans="1:52" x14ac:dyDescent="0.3">
      <c r="A2451" s="1" t="s">
        <v>9158</v>
      </c>
      <c r="B2451" t="s">
        <v>9159</v>
      </c>
      <c r="C2451" t="s">
        <v>4295</v>
      </c>
      <c r="D2451" t="s">
        <v>4296</v>
      </c>
      <c r="F2451" t="s">
        <v>3393</v>
      </c>
      <c r="G2451" t="s">
        <v>3393</v>
      </c>
      <c r="H2451" t="s">
        <v>3393</v>
      </c>
      <c r="I2451" t="s">
        <v>9160</v>
      </c>
      <c r="J2451" t="s">
        <v>9161</v>
      </c>
      <c r="K2451" t="s">
        <v>3394</v>
      </c>
      <c r="L2451" t="s">
        <v>3396</v>
      </c>
      <c r="M2451" t="s">
        <v>9820</v>
      </c>
      <c r="N2451" t="s">
        <v>9820</v>
      </c>
      <c r="O2451" t="s">
        <v>9820</v>
      </c>
      <c r="P2451" t="s">
        <v>9821</v>
      </c>
      <c r="Q2451">
        <v>1</v>
      </c>
      <c r="R2451" t="s">
        <v>3397</v>
      </c>
      <c r="AE2451" t="s">
        <v>3394</v>
      </c>
      <c r="AK2451" t="s">
        <v>3394</v>
      </c>
      <c r="AM2451" t="s">
        <v>3394</v>
      </c>
      <c r="AN2451" t="s">
        <v>3394</v>
      </c>
      <c r="AO2451" t="s">
        <v>3394</v>
      </c>
      <c r="AP2451" t="s">
        <v>3394</v>
      </c>
      <c r="AQ2451" t="s">
        <v>3394</v>
      </c>
      <c r="AR2451" t="s">
        <v>3394</v>
      </c>
      <c r="AS2451" t="s">
        <v>3394</v>
      </c>
      <c r="AT2451" t="s">
        <v>3394</v>
      </c>
      <c r="AU2451" t="s">
        <v>3394</v>
      </c>
      <c r="AV2451" t="s">
        <v>3394</v>
      </c>
      <c r="AW2451" t="s">
        <v>3394</v>
      </c>
      <c r="AX2451" t="s">
        <v>3394</v>
      </c>
      <c r="AZ2451" t="s">
        <v>3394</v>
      </c>
    </row>
    <row r="2452" spans="1:52" x14ac:dyDescent="0.3">
      <c r="A2452" s="1" t="s">
        <v>9162</v>
      </c>
      <c r="B2452" t="s">
        <v>9163</v>
      </c>
      <c r="C2452" t="s">
        <v>4295</v>
      </c>
      <c r="D2452" t="s">
        <v>4296</v>
      </c>
      <c r="F2452" t="s">
        <v>3393</v>
      </c>
      <c r="G2452" t="s">
        <v>3393</v>
      </c>
      <c r="H2452" t="s">
        <v>3393</v>
      </c>
      <c r="I2452" t="s">
        <v>9164</v>
      </c>
      <c r="J2452" t="s">
        <v>9165</v>
      </c>
      <c r="K2452" t="s">
        <v>3394</v>
      </c>
      <c r="L2452" t="s">
        <v>3396</v>
      </c>
      <c r="M2452" t="s">
        <v>9820</v>
      </c>
      <c r="N2452" t="s">
        <v>9820</v>
      </c>
      <c r="O2452" t="s">
        <v>9820</v>
      </c>
      <c r="P2452" t="s">
        <v>9821</v>
      </c>
      <c r="Q2452">
        <v>1</v>
      </c>
      <c r="R2452" t="s">
        <v>3397</v>
      </c>
      <c r="AE2452" t="s">
        <v>3394</v>
      </c>
      <c r="AK2452" t="s">
        <v>3394</v>
      </c>
      <c r="AM2452" t="s">
        <v>3394</v>
      </c>
      <c r="AN2452" t="s">
        <v>3394</v>
      </c>
      <c r="AO2452" t="s">
        <v>3394</v>
      </c>
      <c r="AP2452" t="s">
        <v>3394</v>
      </c>
      <c r="AQ2452" t="s">
        <v>3394</v>
      </c>
      <c r="AR2452" t="s">
        <v>3394</v>
      </c>
      <c r="AS2452" t="s">
        <v>3394</v>
      </c>
      <c r="AT2452" t="s">
        <v>3394</v>
      </c>
      <c r="AU2452" t="s">
        <v>3394</v>
      </c>
      <c r="AV2452" t="s">
        <v>3394</v>
      </c>
      <c r="AW2452" t="s">
        <v>3394</v>
      </c>
      <c r="AX2452" t="s">
        <v>3394</v>
      </c>
      <c r="AZ2452" t="s">
        <v>3394</v>
      </c>
    </row>
    <row r="2453" spans="1:52" x14ac:dyDescent="0.3">
      <c r="A2453" s="1" t="s">
        <v>9166</v>
      </c>
      <c r="B2453" t="s">
        <v>9167</v>
      </c>
      <c r="C2453" t="s">
        <v>4295</v>
      </c>
      <c r="D2453" t="s">
        <v>4296</v>
      </c>
      <c r="F2453" t="s">
        <v>3393</v>
      </c>
      <c r="G2453" t="s">
        <v>3394</v>
      </c>
      <c r="H2453" t="s">
        <v>3393</v>
      </c>
      <c r="I2453" t="s">
        <v>9168</v>
      </c>
      <c r="J2453" t="s">
        <v>9168</v>
      </c>
      <c r="K2453" t="s">
        <v>3394</v>
      </c>
      <c r="L2453" t="s">
        <v>3396</v>
      </c>
      <c r="M2453" t="s">
        <v>9820</v>
      </c>
      <c r="N2453" t="s">
        <v>9820</v>
      </c>
      <c r="O2453" t="s">
        <v>9820</v>
      </c>
      <c r="P2453" t="s">
        <v>9821</v>
      </c>
      <c r="Q2453">
        <v>1</v>
      </c>
      <c r="R2453" t="s">
        <v>3397</v>
      </c>
      <c r="AE2453" t="s">
        <v>3394</v>
      </c>
      <c r="AK2453" t="s">
        <v>3394</v>
      </c>
      <c r="AM2453" t="s">
        <v>3394</v>
      </c>
      <c r="AN2453" t="s">
        <v>3394</v>
      </c>
      <c r="AO2453" t="s">
        <v>3394</v>
      </c>
      <c r="AP2453" t="s">
        <v>3394</v>
      </c>
      <c r="AQ2453" t="s">
        <v>3394</v>
      </c>
      <c r="AR2453" t="s">
        <v>3394</v>
      </c>
      <c r="AS2453" t="s">
        <v>3394</v>
      </c>
      <c r="AT2453" t="s">
        <v>3394</v>
      </c>
      <c r="AU2453" t="s">
        <v>3394</v>
      </c>
      <c r="AV2453" t="s">
        <v>3394</v>
      </c>
      <c r="AW2453" t="s">
        <v>3394</v>
      </c>
      <c r="AX2453" t="s">
        <v>3394</v>
      </c>
      <c r="AZ2453" t="s">
        <v>3394</v>
      </c>
    </row>
    <row r="2454" spans="1:52" x14ac:dyDescent="0.3">
      <c r="A2454" s="1" t="s">
        <v>9169</v>
      </c>
      <c r="B2454" t="s">
        <v>9170</v>
      </c>
      <c r="C2454" t="s">
        <v>4295</v>
      </c>
      <c r="D2454" t="s">
        <v>4296</v>
      </c>
      <c r="F2454" t="s">
        <v>3393</v>
      </c>
      <c r="G2454" t="s">
        <v>3394</v>
      </c>
      <c r="H2454" t="s">
        <v>3393</v>
      </c>
      <c r="I2454" t="s">
        <v>9168</v>
      </c>
      <c r="J2454" t="s">
        <v>9168</v>
      </c>
      <c r="K2454" t="s">
        <v>3394</v>
      </c>
      <c r="L2454" t="s">
        <v>3396</v>
      </c>
      <c r="M2454" t="s">
        <v>9820</v>
      </c>
      <c r="N2454" t="s">
        <v>9820</v>
      </c>
      <c r="O2454" t="s">
        <v>9820</v>
      </c>
      <c r="P2454" t="s">
        <v>9821</v>
      </c>
      <c r="Q2454">
        <v>1</v>
      </c>
      <c r="R2454" t="s">
        <v>3397</v>
      </c>
      <c r="AE2454" t="s">
        <v>3394</v>
      </c>
      <c r="AK2454" t="s">
        <v>3394</v>
      </c>
      <c r="AM2454" t="s">
        <v>3394</v>
      </c>
      <c r="AN2454" t="s">
        <v>3394</v>
      </c>
      <c r="AO2454" t="s">
        <v>3394</v>
      </c>
      <c r="AP2454" t="s">
        <v>3394</v>
      </c>
      <c r="AQ2454" t="s">
        <v>3394</v>
      </c>
      <c r="AR2454" t="s">
        <v>3394</v>
      </c>
      <c r="AS2454" t="s">
        <v>3394</v>
      </c>
      <c r="AT2454" t="s">
        <v>3394</v>
      </c>
      <c r="AU2454" t="s">
        <v>3394</v>
      </c>
      <c r="AV2454" t="s">
        <v>3394</v>
      </c>
      <c r="AW2454" t="s">
        <v>3394</v>
      </c>
      <c r="AX2454" t="s">
        <v>3394</v>
      </c>
      <c r="AZ2454" t="s">
        <v>3394</v>
      </c>
    </row>
    <row r="2455" spans="1:52" x14ac:dyDescent="0.3">
      <c r="A2455" s="1" t="s">
        <v>9171</v>
      </c>
      <c r="B2455" t="s">
        <v>9172</v>
      </c>
      <c r="C2455" t="s">
        <v>646</v>
      </c>
      <c r="D2455" t="s">
        <v>3392</v>
      </c>
      <c r="F2455" t="s">
        <v>3393</v>
      </c>
      <c r="G2455" t="s">
        <v>3394</v>
      </c>
      <c r="H2455" t="s">
        <v>3393</v>
      </c>
      <c r="I2455" t="s">
        <v>9173</v>
      </c>
      <c r="J2455" t="s">
        <v>9174</v>
      </c>
      <c r="K2455" t="s">
        <v>3394</v>
      </c>
      <c r="L2455" t="s">
        <v>3396</v>
      </c>
      <c r="M2455" t="s">
        <v>9820</v>
      </c>
      <c r="N2455" t="s">
        <v>9820</v>
      </c>
      <c r="O2455" t="s">
        <v>9820</v>
      </c>
      <c r="P2455" t="s">
        <v>9821</v>
      </c>
      <c r="Q2455">
        <v>1</v>
      </c>
      <c r="R2455" t="s">
        <v>3397</v>
      </c>
      <c r="AE2455" t="s">
        <v>3394</v>
      </c>
      <c r="AK2455" t="s">
        <v>3394</v>
      </c>
      <c r="AM2455" t="s">
        <v>3394</v>
      </c>
      <c r="AN2455" t="s">
        <v>3394</v>
      </c>
      <c r="AO2455" t="s">
        <v>3394</v>
      </c>
      <c r="AP2455" t="s">
        <v>3394</v>
      </c>
      <c r="AQ2455" t="s">
        <v>3394</v>
      </c>
      <c r="AR2455" t="s">
        <v>3394</v>
      </c>
      <c r="AS2455" t="s">
        <v>3394</v>
      </c>
      <c r="AT2455" t="s">
        <v>3394</v>
      </c>
      <c r="AU2455" t="s">
        <v>3394</v>
      </c>
      <c r="AV2455" t="s">
        <v>3394</v>
      </c>
      <c r="AW2455" t="s">
        <v>3394</v>
      </c>
      <c r="AX2455" t="s">
        <v>3394</v>
      </c>
      <c r="AZ2455" t="s">
        <v>3394</v>
      </c>
    </row>
    <row r="2456" spans="1:52" x14ac:dyDescent="0.3">
      <c r="A2456" s="1" t="s">
        <v>631</v>
      </c>
      <c r="B2456" t="s">
        <v>632</v>
      </c>
      <c r="C2456" t="s">
        <v>1517</v>
      </c>
      <c r="D2456" t="s">
        <v>5908</v>
      </c>
      <c r="E2456" t="s">
        <v>633</v>
      </c>
      <c r="F2456" t="s">
        <v>3393</v>
      </c>
      <c r="G2456" t="s">
        <v>3394</v>
      </c>
      <c r="H2456" t="s">
        <v>3393</v>
      </c>
      <c r="I2456" t="s">
        <v>5891</v>
      </c>
      <c r="J2456" t="s">
        <v>11015</v>
      </c>
      <c r="K2456" t="s">
        <v>3394</v>
      </c>
      <c r="L2456" t="s">
        <v>3396</v>
      </c>
      <c r="M2456" t="s">
        <v>3392</v>
      </c>
      <c r="N2456" t="s">
        <v>3392</v>
      </c>
      <c r="O2456" t="s">
        <v>9836</v>
      </c>
      <c r="P2456" t="s">
        <v>9862</v>
      </c>
      <c r="Q2456">
        <v>1</v>
      </c>
      <c r="R2456" t="s">
        <v>3397</v>
      </c>
      <c r="AE2456" t="s">
        <v>3394</v>
      </c>
      <c r="AK2456" t="s">
        <v>3394</v>
      </c>
      <c r="AM2456" t="s">
        <v>3394</v>
      </c>
      <c r="AN2456" t="s">
        <v>3394</v>
      </c>
      <c r="AO2456" t="s">
        <v>3394</v>
      </c>
      <c r="AP2456" t="s">
        <v>3394</v>
      </c>
      <c r="AQ2456" t="s">
        <v>3394</v>
      </c>
      <c r="AR2456" t="s">
        <v>3394</v>
      </c>
      <c r="AS2456" t="s">
        <v>3394</v>
      </c>
      <c r="AT2456" t="s">
        <v>3394</v>
      </c>
      <c r="AU2456" t="s">
        <v>3394</v>
      </c>
      <c r="AV2456" t="s">
        <v>3394</v>
      </c>
      <c r="AW2456" t="s">
        <v>3394</v>
      </c>
      <c r="AX2456" t="s">
        <v>3394</v>
      </c>
      <c r="AZ2456" t="s">
        <v>3393</v>
      </c>
    </row>
    <row r="2457" spans="1:52" x14ac:dyDescent="0.3">
      <c r="A2457" s="1" t="s">
        <v>9175</v>
      </c>
      <c r="B2457" t="s">
        <v>9176</v>
      </c>
      <c r="C2457" t="s">
        <v>3963</v>
      </c>
      <c r="D2457" t="s">
        <v>3964</v>
      </c>
      <c r="F2457" t="s">
        <v>3393</v>
      </c>
      <c r="G2457" t="s">
        <v>3394</v>
      </c>
      <c r="H2457" t="s">
        <v>3393</v>
      </c>
      <c r="I2457" t="s">
        <v>5833</v>
      </c>
      <c r="J2457" t="s">
        <v>5833</v>
      </c>
      <c r="K2457" t="s">
        <v>3394</v>
      </c>
      <c r="L2457" t="s">
        <v>3965</v>
      </c>
      <c r="M2457" t="s">
        <v>9820</v>
      </c>
      <c r="N2457" t="s">
        <v>9820</v>
      </c>
      <c r="O2457" t="s">
        <v>9820</v>
      </c>
      <c r="P2457" t="s">
        <v>9821</v>
      </c>
      <c r="Q2457">
        <v>1</v>
      </c>
      <c r="R2457" t="s">
        <v>3397</v>
      </c>
      <c r="AE2457" t="s">
        <v>3394</v>
      </c>
      <c r="AK2457" t="s">
        <v>3394</v>
      </c>
      <c r="AM2457" t="s">
        <v>3394</v>
      </c>
      <c r="AN2457" t="s">
        <v>3394</v>
      </c>
      <c r="AO2457" t="s">
        <v>3394</v>
      </c>
      <c r="AP2457" t="s">
        <v>3394</v>
      </c>
      <c r="AQ2457" t="s">
        <v>3394</v>
      </c>
      <c r="AR2457" t="s">
        <v>3394</v>
      </c>
      <c r="AS2457" t="s">
        <v>3394</v>
      </c>
      <c r="AT2457" t="s">
        <v>3394</v>
      </c>
      <c r="AU2457" t="s">
        <v>3394</v>
      </c>
      <c r="AV2457" t="s">
        <v>3394</v>
      </c>
      <c r="AW2457" t="s">
        <v>3394</v>
      </c>
      <c r="AX2457" t="s">
        <v>3394</v>
      </c>
      <c r="AZ2457" t="s">
        <v>3394</v>
      </c>
    </row>
    <row r="2458" spans="1:52" x14ac:dyDescent="0.3">
      <c r="A2458" s="1" t="s">
        <v>637</v>
      </c>
      <c r="B2458" t="s">
        <v>638</v>
      </c>
      <c r="C2458" t="s">
        <v>3963</v>
      </c>
      <c r="D2458" t="s">
        <v>3964</v>
      </c>
      <c r="E2458" t="s">
        <v>639</v>
      </c>
      <c r="F2458" t="s">
        <v>3393</v>
      </c>
      <c r="G2458" t="s">
        <v>3394</v>
      </c>
      <c r="H2458" t="s">
        <v>3393</v>
      </c>
      <c r="I2458" t="s">
        <v>8253</v>
      </c>
      <c r="J2458" t="s">
        <v>8253</v>
      </c>
      <c r="K2458" t="s">
        <v>3394</v>
      </c>
      <c r="L2458" t="s">
        <v>3965</v>
      </c>
      <c r="M2458" t="s">
        <v>3964</v>
      </c>
      <c r="N2458" t="s">
        <v>3964</v>
      </c>
      <c r="O2458" t="s">
        <v>9836</v>
      </c>
      <c r="P2458" t="s">
        <v>9821</v>
      </c>
      <c r="Q2458">
        <v>1</v>
      </c>
      <c r="R2458" t="s">
        <v>3397</v>
      </c>
      <c r="AE2458" t="s">
        <v>3394</v>
      </c>
      <c r="AK2458" t="s">
        <v>3394</v>
      </c>
      <c r="AM2458" t="s">
        <v>3394</v>
      </c>
      <c r="AN2458" t="s">
        <v>3394</v>
      </c>
      <c r="AO2458" t="s">
        <v>3394</v>
      </c>
      <c r="AP2458" t="s">
        <v>3394</v>
      </c>
      <c r="AQ2458" t="s">
        <v>3394</v>
      </c>
      <c r="AR2458" t="s">
        <v>3394</v>
      </c>
      <c r="AS2458" t="s">
        <v>3394</v>
      </c>
      <c r="AT2458" t="s">
        <v>3394</v>
      </c>
      <c r="AU2458" t="s">
        <v>3394</v>
      </c>
      <c r="AV2458" t="s">
        <v>3394</v>
      </c>
      <c r="AW2458" t="s">
        <v>3394</v>
      </c>
      <c r="AX2458" t="s">
        <v>3394</v>
      </c>
      <c r="AZ2458" t="s">
        <v>3393</v>
      </c>
    </row>
    <row r="2459" spans="1:52" x14ac:dyDescent="0.3">
      <c r="A2459" s="1" t="s">
        <v>9177</v>
      </c>
      <c r="B2459" t="s">
        <v>9178</v>
      </c>
      <c r="C2459" t="s">
        <v>3963</v>
      </c>
      <c r="D2459" t="s">
        <v>3964</v>
      </c>
      <c r="F2459" t="s">
        <v>3393</v>
      </c>
      <c r="G2459" t="s">
        <v>3394</v>
      </c>
      <c r="H2459" t="s">
        <v>3393</v>
      </c>
      <c r="I2459" t="s">
        <v>4552</v>
      </c>
      <c r="J2459" t="s">
        <v>4552</v>
      </c>
      <c r="K2459" t="s">
        <v>3394</v>
      </c>
      <c r="L2459" t="s">
        <v>3965</v>
      </c>
      <c r="M2459" t="s">
        <v>9820</v>
      </c>
      <c r="N2459" t="s">
        <v>9820</v>
      </c>
      <c r="O2459" t="s">
        <v>9820</v>
      </c>
      <c r="P2459" t="s">
        <v>9821</v>
      </c>
      <c r="Q2459">
        <v>1</v>
      </c>
      <c r="R2459" t="s">
        <v>3397</v>
      </c>
      <c r="AE2459" t="s">
        <v>3394</v>
      </c>
      <c r="AK2459" t="s">
        <v>3394</v>
      </c>
      <c r="AM2459" t="s">
        <v>3394</v>
      </c>
      <c r="AN2459" t="s">
        <v>3394</v>
      </c>
      <c r="AO2459" t="s">
        <v>3394</v>
      </c>
      <c r="AP2459" t="s">
        <v>3394</v>
      </c>
      <c r="AQ2459" t="s">
        <v>3394</v>
      </c>
      <c r="AR2459" t="s">
        <v>3394</v>
      </c>
      <c r="AS2459" t="s">
        <v>3394</v>
      </c>
      <c r="AT2459" t="s">
        <v>3394</v>
      </c>
      <c r="AU2459" t="s">
        <v>3394</v>
      </c>
      <c r="AV2459" t="s">
        <v>3394</v>
      </c>
      <c r="AW2459" t="s">
        <v>3394</v>
      </c>
      <c r="AX2459" t="s">
        <v>3394</v>
      </c>
      <c r="AZ2459" t="s">
        <v>3394</v>
      </c>
    </row>
    <row r="2460" spans="1:52" x14ac:dyDescent="0.3">
      <c r="A2460" s="1" t="s">
        <v>9179</v>
      </c>
      <c r="B2460" t="s">
        <v>9180</v>
      </c>
      <c r="C2460" t="s">
        <v>649</v>
      </c>
      <c r="D2460" t="s">
        <v>4004</v>
      </c>
      <c r="F2460" t="s">
        <v>3393</v>
      </c>
      <c r="G2460" t="s">
        <v>3394</v>
      </c>
      <c r="H2460" t="s">
        <v>3393</v>
      </c>
      <c r="I2460" t="s">
        <v>9181</v>
      </c>
      <c r="J2460" t="s">
        <v>9181</v>
      </c>
      <c r="K2460" t="s">
        <v>3394</v>
      </c>
      <c r="L2460" t="s">
        <v>3965</v>
      </c>
      <c r="M2460" t="s">
        <v>9820</v>
      </c>
      <c r="N2460" t="s">
        <v>9820</v>
      </c>
      <c r="O2460" t="s">
        <v>9820</v>
      </c>
      <c r="P2460" t="s">
        <v>9821</v>
      </c>
      <c r="Q2460">
        <v>1</v>
      </c>
      <c r="R2460" t="s">
        <v>3397</v>
      </c>
      <c r="AE2460" t="s">
        <v>3394</v>
      </c>
      <c r="AK2460" t="s">
        <v>3394</v>
      </c>
      <c r="AM2460" t="s">
        <v>3394</v>
      </c>
      <c r="AN2460" t="s">
        <v>3394</v>
      </c>
      <c r="AO2460" t="s">
        <v>3394</v>
      </c>
      <c r="AP2460" t="s">
        <v>3394</v>
      </c>
      <c r="AQ2460" t="s">
        <v>3394</v>
      </c>
      <c r="AR2460" t="s">
        <v>3394</v>
      </c>
      <c r="AS2460" t="s">
        <v>3394</v>
      </c>
      <c r="AT2460" t="s">
        <v>3394</v>
      </c>
      <c r="AU2460" t="s">
        <v>3394</v>
      </c>
      <c r="AV2460" t="s">
        <v>3394</v>
      </c>
      <c r="AW2460" t="s">
        <v>3394</v>
      </c>
      <c r="AX2460" t="s">
        <v>3394</v>
      </c>
      <c r="AZ2460" t="s">
        <v>3394</v>
      </c>
    </row>
    <row r="2461" spans="1:52" x14ac:dyDescent="0.3">
      <c r="A2461" s="1" t="s">
        <v>9182</v>
      </c>
      <c r="B2461" t="s">
        <v>11016</v>
      </c>
      <c r="C2461" t="s">
        <v>649</v>
      </c>
      <c r="D2461" t="s">
        <v>4004</v>
      </c>
      <c r="F2461" t="s">
        <v>3393</v>
      </c>
      <c r="G2461" t="s">
        <v>3394</v>
      </c>
      <c r="H2461" t="s">
        <v>3393</v>
      </c>
      <c r="I2461" t="s">
        <v>6075</v>
      </c>
      <c r="J2461" t="s">
        <v>6075</v>
      </c>
      <c r="K2461" t="s">
        <v>3394</v>
      </c>
      <c r="L2461" t="s">
        <v>3965</v>
      </c>
      <c r="M2461" t="s">
        <v>9820</v>
      </c>
      <c r="N2461" t="s">
        <v>9820</v>
      </c>
      <c r="O2461" t="s">
        <v>9820</v>
      </c>
      <c r="P2461" t="s">
        <v>9821</v>
      </c>
      <c r="Q2461">
        <v>1</v>
      </c>
      <c r="R2461" t="s">
        <v>3397</v>
      </c>
      <c r="AE2461" t="s">
        <v>3394</v>
      </c>
      <c r="AK2461" t="s">
        <v>3394</v>
      </c>
      <c r="AM2461" t="s">
        <v>3394</v>
      </c>
      <c r="AN2461" t="s">
        <v>3394</v>
      </c>
      <c r="AO2461" t="s">
        <v>3394</v>
      </c>
      <c r="AP2461" t="s">
        <v>3394</v>
      </c>
      <c r="AQ2461" t="s">
        <v>3394</v>
      </c>
      <c r="AR2461" t="s">
        <v>3394</v>
      </c>
      <c r="AS2461" t="s">
        <v>3394</v>
      </c>
      <c r="AT2461" t="s">
        <v>3394</v>
      </c>
      <c r="AU2461" t="s">
        <v>3394</v>
      </c>
      <c r="AV2461" t="s">
        <v>3394</v>
      </c>
      <c r="AW2461" t="s">
        <v>3394</v>
      </c>
      <c r="AX2461" t="s">
        <v>3394</v>
      </c>
      <c r="AZ2461" t="s">
        <v>3394</v>
      </c>
    </row>
    <row r="2462" spans="1:52" x14ac:dyDescent="0.3">
      <c r="A2462" s="1" t="s">
        <v>9183</v>
      </c>
      <c r="B2462" t="s">
        <v>9184</v>
      </c>
      <c r="C2462" t="s">
        <v>649</v>
      </c>
      <c r="D2462" t="s">
        <v>4004</v>
      </c>
      <c r="F2462" t="s">
        <v>3393</v>
      </c>
      <c r="G2462" t="s">
        <v>3394</v>
      </c>
      <c r="H2462" t="s">
        <v>3393</v>
      </c>
      <c r="I2462" t="s">
        <v>9185</v>
      </c>
      <c r="J2462" t="s">
        <v>9185</v>
      </c>
      <c r="K2462" t="s">
        <v>3394</v>
      </c>
      <c r="L2462" t="s">
        <v>3965</v>
      </c>
      <c r="M2462" t="s">
        <v>9820</v>
      </c>
      <c r="N2462" t="s">
        <v>9820</v>
      </c>
      <c r="O2462" t="s">
        <v>9820</v>
      </c>
      <c r="P2462" t="s">
        <v>9821</v>
      </c>
      <c r="Q2462">
        <v>1</v>
      </c>
      <c r="R2462" t="s">
        <v>3397</v>
      </c>
      <c r="AE2462" t="s">
        <v>3394</v>
      </c>
      <c r="AK2462" t="s">
        <v>3394</v>
      </c>
      <c r="AM2462" t="s">
        <v>3394</v>
      </c>
      <c r="AN2462" t="s">
        <v>3394</v>
      </c>
      <c r="AO2462" t="s">
        <v>3394</v>
      </c>
      <c r="AP2462" t="s">
        <v>3394</v>
      </c>
      <c r="AQ2462" t="s">
        <v>3394</v>
      </c>
      <c r="AR2462" t="s">
        <v>3394</v>
      </c>
      <c r="AS2462" t="s">
        <v>3394</v>
      </c>
      <c r="AT2462" t="s">
        <v>3394</v>
      </c>
      <c r="AU2462" t="s">
        <v>3394</v>
      </c>
      <c r="AV2462" t="s">
        <v>3394</v>
      </c>
      <c r="AW2462" t="s">
        <v>3394</v>
      </c>
      <c r="AX2462" t="s">
        <v>3394</v>
      </c>
      <c r="AZ2462" t="s">
        <v>3394</v>
      </c>
    </row>
    <row r="2463" spans="1:52" x14ac:dyDescent="0.3">
      <c r="A2463" s="1" t="s">
        <v>655</v>
      </c>
      <c r="B2463" t="s">
        <v>11017</v>
      </c>
      <c r="C2463" t="s">
        <v>646</v>
      </c>
      <c r="D2463" t="s">
        <v>3392</v>
      </c>
      <c r="E2463" t="s">
        <v>656</v>
      </c>
      <c r="F2463" t="s">
        <v>3393</v>
      </c>
      <c r="G2463" t="s">
        <v>3394</v>
      </c>
      <c r="H2463" t="s">
        <v>3393</v>
      </c>
      <c r="I2463" t="s">
        <v>9186</v>
      </c>
      <c r="J2463" t="s">
        <v>9186</v>
      </c>
      <c r="K2463" t="s">
        <v>3394</v>
      </c>
      <c r="L2463" t="s">
        <v>3965</v>
      </c>
      <c r="M2463" t="s">
        <v>3392</v>
      </c>
      <c r="N2463" t="s">
        <v>3392</v>
      </c>
      <c r="O2463" t="s">
        <v>9836</v>
      </c>
      <c r="P2463" t="s">
        <v>9862</v>
      </c>
      <c r="Q2463">
        <v>1</v>
      </c>
      <c r="R2463" t="s">
        <v>3397</v>
      </c>
      <c r="AE2463" t="s">
        <v>3394</v>
      </c>
      <c r="AK2463" t="s">
        <v>3394</v>
      </c>
      <c r="AM2463" t="s">
        <v>3394</v>
      </c>
      <c r="AN2463" t="s">
        <v>3394</v>
      </c>
      <c r="AO2463" t="s">
        <v>3394</v>
      </c>
      <c r="AP2463" t="s">
        <v>3394</v>
      </c>
      <c r="AQ2463" t="s">
        <v>3394</v>
      </c>
      <c r="AR2463" t="s">
        <v>3394</v>
      </c>
      <c r="AS2463" t="s">
        <v>3394</v>
      </c>
      <c r="AT2463" t="s">
        <v>3394</v>
      </c>
      <c r="AU2463" t="s">
        <v>3394</v>
      </c>
      <c r="AV2463" t="s">
        <v>3394</v>
      </c>
      <c r="AW2463" t="s">
        <v>3394</v>
      </c>
      <c r="AX2463" t="s">
        <v>3394</v>
      </c>
      <c r="AZ2463" t="s">
        <v>3393</v>
      </c>
    </row>
    <row r="2464" spans="1:52" x14ac:dyDescent="0.3">
      <c r="A2464" s="1" t="s">
        <v>9187</v>
      </c>
      <c r="B2464" t="s">
        <v>9188</v>
      </c>
      <c r="C2464" t="s">
        <v>649</v>
      </c>
      <c r="D2464" t="s">
        <v>4004</v>
      </c>
      <c r="F2464" t="s">
        <v>3393</v>
      </c>
      <c r="G2464" t="s">
        <v>3394</v>
      </c>
      <c r="H2464" t="s">
        <v>3393</v>
      </c>
      <c r="I2464" t="s">
        <v>9189</v>
      </c>
      <c r="J2464" t="s">
        <v>9189</v>
      </c>
      <c r="K2464" t="s">
        <v>3394</v>
      </c>
      <c r="L2464" t="s">
        <v>3965</v>
      </c>
      <c r="M2464" t="s">
        <v>9820</v>
      </c>
      <c r="N2464" t="s">
        <v>9820</v>
      </c>
      <c r="O2464" t="s">
        <v>9820</v>
      </c>
      <c r="P2464" t="s">
        <v>9821</v>
      </c>
      <c r="Q2464">
        <v>1</v>
      </c>
      <c r="R2464" t="s">
        <v>3397</v>
      </c>
      <c r="AE2464" t="s">
        <v>3394</v>
      </c>
      <c r="AK2464" t="s">
        <v>3394</v>
      </c>
      <c r="AM2464" t="s">
        <v>3394</v>
      </c>
      <c r="AN2464" t="s">
        <v>3394</v>
      </c>
      <c r="AO2464" t="s">
        <v>3394</v>
      </c>
      <c r="AP2464" t="s">
        <v>3394</v>
      </c>
      <c r="AQ2464" t="s">
        <v>3394</v>
      </c>
      <c r="AR2464" t="s">
        <v>3394</v>
      </c>
      <c r="AS2464" t="s">
        <v>3394</v>
      </c>
      <c r="AT2464" t="s">
        <v>3394</v>
      </c>
      <c r="AU2464" t="s">
        <v>3394</v>
      </c>
      <c r="AV2464" t="s">
        <v>3394</v>
      </c>
      <c r="AW2464" t="s">
        <v>3394</v>
      </c>
      <c r="AX2464" t="s">
        <v>3394</v>
      </c>
      <c r="AZ2464" t="s">
        <v>3394</v>
      </c>
    </row>
    <row r="2465" spans="1:52" x14ac:dyDescent="0.3">
      <c r="A2465" s="1" t="s">
        <v>4153</v>
      </c>
      <c r="B2465" t="s">
        <v>11018</v>
      </c>
      <c r="C2465" t="s">
        <v>649</v>
      </c>
      <c r="D2465" t="s">
        <v>4004</v>
      </c>
      <c r="F2465" t="s">
        <v>3393</v>
      </c>
      <c r="G2465" t="s">
        <v>3394</v>
      </c>
      <c r="H2465" t="s">
        <v>3393</v>
      </c>
      <c r="I2465" t="s">
        <v>5036</v>
      </c>
      <c r="J2465" t="s">
        <v>5036</v>
      </c>
      <c r="K2465" t="s">
        <v>3394</v>
      </c>
      <c r="L2465" t="s">
        <v>3965</v>
      </c>
      <c r="M2465" t="s">
        <v>9820</v>
      </c>
      <c r="N2465" t="s">
        <v>9820</v>
      </c>
      <c r="O2465" t="s">
        <v>9820</v>
      </c>
      <c r="P2465" t="s">
        <v>9821</v>
      </c>
      <c r="Q2465">
        <v>1</v>
      </c>
      <c r="R2465" t="s">
        <v>3397</v>
      </c>
      <c r="AE2465" t="s">
        <v>3394</v>
      </c>
      <c r="AK2465" t="s">
        <v>3394</v>
      </c>
      <c r="AM2465" t="s">
        <v>3394</v>
      </c>
      <c r="AN2465" t="s">
        <v>3394</v>
      </c>
      <c r="AO2465" t="s">
        <v>3394</v>
      </c>
      <c r="AP2465" t="s">
        <v>3394</v>
      </c>
      <c r="AQ2465" t="s">
        <v>3394</v>
      </c>
      <c r="AR2465" t="s">
        <v>3394</v>
      </c>
      <c r="AS2465" t="s">
        <v>3394</v>
      </c>
      <c r="AT2465" t="s">
        <v>3394</v>
      </c>
      <c r="AU2465" t="s">
        <v>3394</v>
      </c>
      <c r="AV2465" t="s">
        <v>3394</v>
      </c>
      <c r="AW2465" t="s">
        <v>3394</v>
      </c>
      <c r="AX2465" t="s">
        <v>3394</v>
      </c>
      <c r="AZ2465" t="s">
        <v>3394</v>
      </c>
    </row>
    <row r="2466" spans="1:52" x14ac:dyDescent="0.3">
      <c r="A2466" s="1" t="s">
        <v>9190</v>
      </c>
      <c r="B2466" t="s">
        <v>9191</v>
      </c>
      <c r="C2466" t="s">
        <v>649</v>
      </c>
      <c r="D2466" t="s">
        <v>4004</v>
      </c>
      <c r="F2466" t="s">
        <v>3393</v>
      </c>
      <c r="G2466" t="s">
        <v>3394</v>
      </c>
      <c r="H2466" t="s">
        <v>3393</v>
      </c>
      <c r="I2466" t="s">
        <v>9192</v>
      </c>
      <c r="J2466" t="s">
        <v>9192</v>
      </c>
      <c r="K2466" t="s">
        <v>3394</v>
      </c>
      <c r="L2466" t="s">
        <v>3965</v>
      </c>
      <c r="M2466" t="s">
        <v>9820</v>
      </c>
      <c r="N2466" t="s">
        <v>9820</v>
      </c>
      <c r="O2466" t="s">
        <v>9820</v>
      </c>
      <c r="P2466" t="s">
        <v>9821</v>
      </c>
      <c r="Q2466">
        <v>1</v>
      </c>
      <c r="R2466" t="s">
        <v>3397</v>
      </c>
      <c r="AE2466" t="s">
        <v>3394</v>
      </c>
      <c r="AK2466" t="s">
        <v>3394</v>
      </c>
      <c r="AM2466" t="s">
        <v>3394</v>
      </c>
      <c r="AN2466" t="s">
        <v>3394</v>
      </c>
      <c r="AO2466" t="s">
        <v>3394</v>
      </c>
      <c r="AP2466" t="s">
        <v>3394</v>
      </c>
      <c r="AQ2466" t="s">
        <v>3394</v>
      </c>
      <c r="AR2466" t="s">
        <v>3394</v>
      </c>
      <c r="AS2466" t="s">
        <v>3394</v>
      </c>
      <c r="AT2466" t="s">
        <v>3394</v>
      </c>
      <c r="AU2466" t="s">
        <v>3394</v>
      </c>
      <c r="AV2466" t="s">
        <v>3394</v>
      </c>
      <c r="AW2466" t="s">
        <v>3394</v>
      </c>
      <c r="AX2466" t="s">
        <v>3394</v>
      </c>
      <c r="AZ2466" t="s">
        <v>3394</v>
      </c>
    </row>
    <row r="2467" spans="1:52" x14ac:dyDescent="0.3">
      <c r="A2467" s="1" t="s">
        <v>9193</v>
      </c>
      <c r="B2467" t="s">
        <v>9194</v>
      </c>
      <c r="C2467" t="s">
        <v>492</v>
      </c>
      <c r="D2467" t="s">
        <v>69</v>
      </c>
      <c r="F2467" t="s">
        <v>3393</v>
      </c>
      <c r="G2467" t="s">
        <v>3393</v>
      </c>
      <c r="H2467" t="s">
        <v>3393</v>
      </c>
      <c r="I2467" t="s">
        <v>10219</v>
      </c>
      <c r="J2467" t="s">
        <v>10220</v>
      </c>
      <c r="K2467" t="s">
        <v>3394</v>
      </c>
      <c r="L2467" t="s">
        <v>3965</v>
      </c>
      <c r="M2467" t="s">
        <v>9820</v>
      </c>
      <c r="N2467" t="s">
        <v>9820</v>
      </c>
      <c r="O2467" t="s">
        <v>9820</v>
      </c>
      <c r="P2467" t="s">
        <v>9821</v>
      </c>
      <c r="Q2467">
        <v>1</v>
      </c>
      <c r="R2467" t="s">
        <v>3397</v>
      </c>
      <c r="AE2467" t="s">
        <v>3394</v>
      </c>
      <c r="AK2467" t="s">
        <v>3394</v>
      </c>
      <c r="AM2467" t="s">
        <v>3394</v>
      </c>
      <c r="AN2467" t="s">
        <v>3394</v>
      </c>
      <c r="AO2467" t="s">
        <v>3394</v>
      </c>
      <c r="AP2467" t="s">
        <v>3394</v>
      </c>
      <c r="AQ2467" t="s">
        <v>3394</v>
      </c>
      <c r="AR2467" t="s">
        <v>3394</v>
      </c>
      <c r="AS2467" t="s">
        <v>3394</v>
      </c>
      <c r="AT2467" t="s">
        <v>3394</v>
      </c>
      <c r="AU2467" t="s">
        <v>3394</v>
      </c>
      <c r="AV2467" t="s">
        <v>3394</v>
      </c>
      <c r="AW2467" t="s">
        <v>3394</v>
      </c>
      <c r="AX2467" t="s">
        <v>3394</v>
      </c>
      <c r="AZ2467" t="s">
        <v>3394</v>
      </c>
    </row>
    <row r="2468" spans="1:52" x14ac:dyDescent="0.3">
      <c r="A2468" s="1" t="s">
        <v>9195</v>
      </c>
      <c r="B2468" t="s">
        <v>9196</v>
      </c>
      <c r="C2468" t="s">
        <v>492</v>
      </c>
      <c r="D2468" t="s">
        <v>69</v>
      </c>
      <c r="F2468" t="s">
        <v>3393</v>
      </c>
      <c r="G2468" t="s">
        <v>3393</v>
      </c>
      <c r="H2468" t="s">
        <v>3393</v>
      </c>
      <c r="I2468" t="s">
        <v>10221</v>
      </c>
      <c r="J2468" t="s">
        <v>10923</v>
      </c>
      <c r="K2468" t="s">
        <v>3394</v>
      </c>
      <c r="L2468" t="s">
        <v>3965</v>
      </c>
      <c r="M2468" t="s">
        <v>9820</v>
      </c>
      <c r="N2468" t="s">
        <v>9820</v>
      </c>
      <c r="O2468" t="s">
        <v>9820</v>
      </c>
      <c r="P2468" t="s">
        <v>9821</v>
      </c>
      <c r="Q2468">
        <v>1</v>
      </c>
      <c r="R2468" t="s">
        <v>3397</v>
      </c>
      <c r="AE2468" t="s">
        <v>3394</v>
      </c>
      <c r="AK2468" t="s">
        <v>3394</v>
      </c>
      <c r="AM2468" t="s">
        <v>3394</v>
      </c>
      <c r="AN2468" t="s">
        <v>3394</v>
      </c>
      <c r="AO2468" t="s">
        <v>3394</v>
      </c>
      <c r="AP2468" t="s">
        <v>3394</v>
      </c>
      <c r="AQ2468" t="s">
        <v>3394</v>
      </c>
      <c r="AR2468" t="s">
        <v>3394</v>
      </c>
      <c r="AS2468" t="s">
        <v>3394</v>
      </c>
      <c r="AT2468" t="s">
        <v>3394</v>
      </c>
      <c r="AU2468" t="s">
        <v>3394</v>
      </c>
      <c r="AV2468" t="s">
        <v>3394</v>
      </c>
      <c r="AW2468" t="s">
        <v>3394</v>
      </c>
      <c r="AX2468" t="s">
        <v>3394</v>
      </c>
      <c r="AZ2468" t="s">
        <v>3394</v>
      </c>
    </row>
    <row r="2469" spans="1:52" x14ac:dyDescent="0.3">
      <c r="A2469" s="1" t="s">
        <v>9197</v>
      </c>
      <c r="B2469" t="s">
        <v>9198</v>
      </c>
      <c r="C2469" t="s">
        <v>4295</v>
      </c>
      <c r="D2469" t="s">
        <v>4296</v>
      </c>
      <c r="F2469" t="s">
        <v>3393</v>
      </c>
      <c r="G2469" t="s">
        <v>3394</v>
      </c>
      <c r="H2469" t="s">
        <v>3393</v>
      </c>
      <c r="I2469" t="s">
        <v>3395</v>
      </c>
      <c r="J2469" t="s">
        <v>9199</v>
      </c>
      <c r="K2469" t="s">
        <v>3394</v>
      </c>
      <c r="L2469" t="s">
        <v>3396</v>
      </c>
      <c r="M2469" t="s">
        <v>9820</v>
      </c>
      <c r="N2469" t="s">
        <v>9820</v>
      </c>
      <c r="O2469" t="s">
        <v>9820</v>
      </c>
      <c r="P2469" t="s">
        <v>9821</v>
      </c>
      <c r="Q2469">
        <v>1</v>
      </c>
      <c r="R2469" t="s">
        <v>3397</v>
      </c>
      <c r="AE2469" t="s">
        <v>3394</v>
      </c>
      <c r="AK2469" t="s">
        <v>3394</v>
      </c>
      <c r="AM2469" t="s">
        <v>3394</v>
      </c>
      <c r="AN2469" t="s">
        <v>3394</v>
      </c>
      <c r="AO2469" t="s">
        <v>3394</v>
      </c>
      <c r="AP2469" t="s">
        <v>3394</v>
      </c>
      <c r="AQ2469" t="s">
        <v>3394</v>
      </c>
      <c r="AR2469" t="s">
        <v>3394</v>
      </c>
      <c r="AS2469" t="s">
        <v>3394</v>
      </c>
      <c r="AT2469" t="s">
        <v>3394</v>
      </c>
      <c r="AU2469" t="s">
        <v>3394</v>
      </c>
      <c r="AV2469" t="s">
        <v>3394</v>
      </c>
      <c r="AW2469" t="s">
        <v>3394</v>
      </c>
      <c r="AX2469" t="s">
        <v>3394</v>
      </c>
      <c r="AZ2469" t="s">
        <v>3394</v>
      </c>
    </row>
    <row r="2470" spans="1:52" x14ac:dyDescent="0.3">
      <c r="A2470" s="1" t="s">
        <v>9200</v>
      </c>
      <c r="B2470" t="s">
        <v>9201</v>
      </c>
      <c r="C2470" t="s">
        <v>492</v>
      </c>
      <c r="D2470" t="s">
        <v>69</v>
      </c>
      <c r="F2470" t="s">
        <v>3393</v>
      </c>
      <c r="G2470" t="s">
        <v>3394</v>
      </c>
      <c r="H2470" t="s">
        <v>3393</v>
      </c>
      <c r="I2470" t="s">
        <v>9202</v>
      </c>
      <c r="J2470" t="s">
        <v>11019</v>
      </c>
      <c r="K2470" t="s">
        <v>3394</v>
      </c>
      <c r="L2470" t="s">
        <v>3965</v>
      </c>
      <c r="M2470" t="s">
        <v>9820</v>
      </c>
      <c r="N2470" t="s">
        <v>9820</v>
      </c>
      <c r="O2470" t="s">
        <v>9836</v>
      </c>
      <c r="P2470" t="s">
        <v>9821</v>
      </c>
      <c r="Q2470">
        <v>1</v>
      </c>
      <c r="R2470" t="s">
        <v>3397</v>
      </c>
      <c r="AE2470" t="s">
        <v>3394</v>
      </c>
      <c r="AK2470" t="s">
        <v>3394</v>
      </c>
      <c r="AM2470" t="s">
        <v>3394</v>
      </c>
      <c r="AN2470" t="s">
        <v>3394</v>
      </c>
      <c r="AO2470" t="s">
        <v>3394</v>
      </c>
      <c r="AP2470" t="s">
        <v>3394</v>
      </c>
      <c r="AQ2470" t="s">
        <v>3394</v>
      </c>
      <c r="AR2470" t="s">
        <v>3394</v>
      </c>
      <c r="AS2470" t="s">
        <v>3394</v>
      </c>
      <c r="AT2470" t="s">
        <v>3394</v>
      </c>
      <c r="AU2470" t="s">
        <v>3394</v>
      </c>
      <c r="AV2470" t="s">
        <v>3394</v>
      </c>
      <c r="AW2470" t="s">
        <v>3394</v>
      </c>
      <c r="AX2470" t="s">
        <v>3394</v>
      </c>
      <c r="AZ2470" t="s">
        <v>3394</v>
      </c>
    </row>
    <row r="2471" spans="1:52" x14ac:dyDescent="0.3">
      <c r="A2471" s="1" t="s">
        <v>9203</v>
      </c>
      <c r="B2471" t="s">
        <v>9204</v>
      </c>
      <c r="C2471" t="s">
        <v>646</v>
      </c>
      <c r="D2471" t="s">
        <v>3392</v>
      </c>
      <c r="F2471" t="s">
        <v>3393</v>
      </c>
      <c r="G2471" t="s">
        <v>3394</v>
      </c>
      <c r="H2471" t="s">
        <v>3393</v>
      </c>
      <c r="I2471" t="s">
        <v>6065</v>
      </c>
      <c r="J2471" t="s">
        <v>9205</v>
      </c>
      <c r="K2471" t="s">
        <v>3394</v>
      </c>
      <c r="L2471" t="s">
        <v>3965</v>
      </c>
      <c r="M2471" t="s">
        <v>9820</v>
      </c>
      <c r="N2471" t="s">
        <v>9820</v>
      </c>
      <c r="O2471" t="s">
        <v>9820</v>
      </c>
      <c r="P2471" t="s">
        <v>9821</v>
      </c>
      <c r="Q2471">
        <v>1</v>
      </c>
      <c r="R2471" t="s">
        <v>3397</v>
      </c>
      <c r="AE2471" t="s">
        <v>3394</v>
      </c>
      <c r="AK2471" t="s">
        <v>3394</v>
      </c>
      <c r="AM2471" t="s">
        <v>3394</v>
      </c>
      <c r="AN2471" t="s">
        <v>3394</v>
      </c>
      <c r="AO2471" t="s">
        <v>3394</v>
      </c>
      <c r="AP2471" t="s">
        <v>3394</v>
      </c>
      <c r="AQ2471" t="s">
        <v>3394</v>
      </c>
      <c r="AR2471" t="s">
        <v>3394</v>
      </c>
      <c r="AS2471" t="s">
        <v>3394</v>
      </c>
      <c r="AT2471" t="s">
        <v>3394</v>
      </c>
      <c r="AU2471" t="s">
        <v>3394</v>
      </c>
      <c r="AV2471" t="s">
        <v>3394</v>
      </c>
      <c r="AW2471" t="s">
        <v>3394</v>
      </c>
      <c r="AX2471" t="s">
        <v>3394</v>
      </c>
      <c r="AZ2471" t="s">
        <v>3394</v>
      </c>
    </row>
    <row r="2472" spans="1:52" x14ac:dyDescent="0.3">
      <c r="A2472" s="1" t="s">
        <v>9206</v>
      </c>
      <c r="B2472" t="s">
        <v>9207</v>
      </c>
      <c r="C2472" t="s">
        <v>538</v>
      </c>
      <c r="D2472" t="s">
        <v>67</v>
      </c>
      <c r="F2472" t="s">
        <v>3393</v>
      </c>
      <c r="G2472" t="s">
        <v>3394</v>
      </c>
      <c r="H2472" t="s">
        <v>3393</v>
      </c>
      <c r="I2472" t="s">
        <v>4783</v>
      </c>
      <c r="J2472" t="s">
        <v>4783</v>
      </c>
      <c r="K2472" t="s">
        <v>3394</v>
      </c>
      <c r="L2472" t="s">
        <v>3396</v>
      </c>
      <c r="M2472" t="s">
        <v>9820</v>
      </c>
      <c r="N2472" t="s">
        <v>9820</v>
      </c>
      <c r="O2472" t="s">
        <v>9820</v>
      </c>
      <c r="P2472" t="s">
        <v>9821</v>
      </c>
      <c r="Q2472">
        <v>1</v>
      </c>
      <c r="R2472" t="s">
        <v>3397</v>
      </c>
      <c r="AE2472" t="s">
        <v>3394</v>
      </c>
      <c r="AK2472" t="s">
        <v>3394</v>
      </c>
      <c r="AM2472" t="s">
        <v>3394</v>
      </c>
      <c r="AN2472" t="s">
        <v>3394</v>
      </c>
      <c r="AO2472" t="s">
        <v>3394</v>
      </c>
      <c r="AP2472" t="s">
        <v>3394</v>
      </c>
      <c r="AQ2472" t="s">
        <v>3394</v>
      </c>
      <c r="AR2472" t="s">
        <v>3394</v>
      </c>
      <c r="AS2472" t="s">
        <v>3394</v>
      </c>
      <c r="AT2472" t="s">
        <v>3394</v>
      </c>
      <c r="AU2472" t="s">
        <v>3394</v>
      </c>
      <c r="AV2472" t="s">
        <v>3394</v>
      </c>
      <c r="AW2472" t="s">
        <v>3394</v>
      </c>
      <c r="AX2472" t="s">
        <v>3394</v>
      </c>
      <c r="AZ2472" t="s">
        <v>3394</v>
      </c>
    </row>
    <row r="2473" spans="1:52" x14ac:dyDescent="0.3">
      <c r="A2473" s="1" t="s">
        <v>9208</v>
      </c>
      <c r="B2473" t="s">
        <v>9209</v>
      </c>
      <c r="C2473" t="s">
        <v>634</v>
      </c>
      <c r="D2473" t="s">
        <v>4403</v>
      </c>
      <c r="F2473" t="s">
        <v>3393</v>
      </c>
      <c r="G2473" t="s">
        <v>3393</v>
      </c>
      <c r="H2473" t="s">
        <v>3393</v>
      </c>
      <c r="I2473" t="s">
        <v>9210</v>
      </c>
      <c r="J2473" t="s">
        <v>9210</v>
      </c>
      <c r="K2473" t="s">
        <v>3394</v>
      </c>
      <c r="L2473" t="s">
        <v>3396</v>
      </c>
      <c r="M2473" t="s">
        <v>9820</v>
      </c>
      <c r="N2473" t="s">
        <v>9820</v>
      </c>
      <c r="O2473" t="s">
        <v>9820</v>
      </c>
      <c r="P2473" t="s">
        <v>9821</v>
      </c>
      <c r="Q2473">
        <v>1</v>
      </c>
      <c r="R2473" t="s">
        <v>3397</v>
      </c>
      <c r="AE2473" t="s">
        <v>3394</v>
      </c>
      <c r="AK2473" t="s">
        <v>3394</v>
      </c>
      <c r="AM2473" t="s">
        <v>3394</v>
      </c>
      <c r="AN2473" t="s">
        <v>3394</v>
      </c>
      <c r="AO2473" t="s">
        <v>3394</v>
      </c>
      <c r="AP2473" t="s">
        <v>3394</v>
      </c>
      <c r="AQ2473" t="s">
        <v>3394</v>
      </c>
      <c r="AR2473" t="s">
        <v>3394</v>
      </c>
      <c r="AS2473" t="s">
        <v>3394</v>
      </c>
      <c r="AT2473" t="s">
        <v>3394</v>
      </c>
      <c r="AU2473" t="s">
        <v>3394</v>
      </c>
      <c r="AV2473" t="s">
        <v>3394</v>
      </c>
      <c r="AW2473" t="s">
        <v>3394</v>
      </c>
      <c r="AX2473" t="s">
        <v>3394</v>
      </c>
      <c r="AZ2473" t="s">
        <v>3394</v>
      </c>
    </row>
    <row r="2474" spans="1:52" x14ac:dyDescent="0.3">
      <c r="A2474" s="1" t="s">
        <v>9211</v>
      </c>
      <c r="B2474" t="s">
        <v>9212</v>
      </c>
      <c r="C2474" t="s">
        <v>646</v>
      </c>
      <c r="D2474" t="s">
        <v>3392</v>
      </c>
      <c r="F2474" t="s">
        <v>3393</v>
      </c>
      <c r="G2474" t="s">
        <v>3393</v>
      </c>
      <c r="H2474" t="s">
        <v>3393</v>
      </c>
      <c r="I2474" t="s">
        <v>9213</v>
      </c>
      <c r="J2474" t="s">
        <v>9213</v>
      </c>
      <c r="K2474" t="s">
        <v>3394</v>
      </c>
      <c r="L2474" t="s">
        <v>3396</v>
      </c>
      <c r="M2474" t="s">
        <v>9820</v>
      </c>
      <c r="N2474" t="s">
        <v>9820</v>
      </c>
      <c r="O2474" t="s">
        <v>9820</v>
      </c>
      <c r="P2474" t="s">
        <v>9821</v>
      </c>
      <c r="Q2474">
        <v>1</v>
      </c>
      <c r="R2474" t="s">
        <v>3397</v>
      </c>
      <c r="AE2474" t="s">
        <v>3394</v>
      </c>
      <c r="AK2474" t="s">
        <v>3394</v>
      </c>
      <c r="AM2474" t="s">
        <v>3394</v>
      </c>
      <c r="AN2474" t="s">
        <v>3394</v>
      </c>
      <c r="AO2474" t="s">
        <v>3394</v>
      </c>
      <c r="AP2474" t="s">
        <v>3394</v>
      </c>
      <c r="AQ2474" t="s">
        <v>3394</v>
      </c>
      <c r="AR2474" t="s">
        <v>3394</v>
      </c>
      <c r="AS2474" t="s">
        <v>3394</v>
      </c>
      <c r="AT2474" t="s">
        <v>3394</v>
      </c>
      <c r="AU2474" t="s">
        <v>3394</v>
      </c>
      <c r="AV2474" t="s">
        <v>3394</v>
      </c>
      <c r="AW2474" t="s">
        <v>3394</v>
      </c>
      <c r="AX2474" t="s">
        <v>3394</v>
      </c>
      <c r="AZ2474" t="s">
        <v>3394</v>
      </c>
    </row>
    <row r="2475" spans="1:52" x14ac:dyDescent="0.3">
      <c r="A2475" s="1" t="s">
        <v>9214</v>
      </c>
      <c r="B2475" t="s">
        <v>9215</v>
      </c>
      <c r="C2475" t="s">
        <v>646</v>
      </c>
      <c r="D2475" t="s">
        <v>3392</v>
      </c>
      <c r="F2475" t="s">
        <v>3393</v>
      </c>
      <c r="G2475" t="s">
        <v>3393</v>
      </c>
      <c r="H2475" t="s">
        <v>3393</v>
      </c>
      <c r="I2475" t="s">
        <v>9216</v>
      </c>
      <c r="J2475" t="s">
        <v>9216</v>
      </c>
      <c r="K2475" t="s">
        <v>3394</v>
      </c>
      <c r="L2475" t="s">
        <v>3396</v>
      </c>
      <c r="M2475" t="s">
        <v>9820</v>
      </c>
      <c r="N2475" t="s">
        <v>9820</v>
      </c>
      <c r="O2475" t="s">
        <v>9820</v>
      </c>
      <c r="P2475" t="s">
        <v>9821</v>
      </c>
      <c r="Q2475">
        <v>1</v>
      </c>
      <c r="R2475" t="s">
        <v>3397</v>
      </c>
      <c r="AE2475" t="s">
        <v>3394</v>
      </c>
      <c r="AK2475" t="s">
        <v>3394</v>
      </c>
      <c r="AM2475" t="s">
        <v>3394</v>
      </c>
      <c r="AN2475" t="s">
        <v>3394</v>
      </c>
      <c r="AO2475" t="s">
        <v>3394</v>
      </c>
      <c r="AP2475" t="s">
        <v>3394</v>
      </c>
      <c r="AQ2475" t="s">
        <v>3394</v>
      </c>
      <c r="AR2475" t="s">
        <v>3394</v>
      </c>
      <c r="AS2475" t="s">
        <v>3394</v>
      </c>
      <c r="AT2475" t="s">
        <v>3394</v>
      </c>
      <c r="AU2475" t="s">
        <v>3394</v>
      </c>
      <c r="AV2475" t="s">
        <v>3394</v>
      </c>
      <c r="AW2475" t="s">
        <v>3394</v>
      </c>
      <c r="AX2475" t="s">
        <v>3394</v>
      </c>
      <c r="AZ2475" t="s">
        <v>3394</v>
      </c>
    </row>
    <row r="2476" spans="1:52" x14ac:dyDescent="0.3">
      <c r="A2476" s="1" t="s">
        <v>9217</v>
      </c>
      <c r="B2476" t="s">
        <v>9218</v>
      </c>
      <c r="C2476" t="s">
        <v>646</v>
      </c>
      <c r="D2476" t="s">
        <v>3392</v>
      </c>
      <c r="F2476" t="s">
        <v>3393</v>
      </c>
      <c r="G2476" t="s">
        <v>3393</v>
      </c>
      <c r="H2476" t="s">
        <v>3393</v>
      </c>
      <c r="I2476" t="s">
        <v>9219</v>
      </c>
      <c r="J2476" t="s">
        <v>9219</v>
      </c>
      <c r="K2476" t="s">
        <v>3394</v>
      </c>
      <c r="L2476" t="s">
        <v>3396</v>
      </c>
      <c r="M2476" t="s">
        <v>9820</v>
      </c>
      <c r="N2476" t="s">
        <v>9820</v>
      </c>
      <c r="O2476" t="s">
        <v>9820</v>
      </c>
      <c r="P2476" t="s">
        <v>9821</v>
      </c>
      <c r="Q2476">
        <v>1</v>
      </c>
      <c r="R2476" t="s">
        <v>3397</v>
      </c>
      <c r="AE2476" t="s">
        <v>3394</v>
      </c>
      <c r="AK2476" t="s">
        <v>3394</v>
      </c>
      <c r="AM2476" t="s">
        <v>3394</v>
      </c>
      <c r="AN2476" t="s">
        <v>3394</v>
      </c>
      <c r="AO2476" t="s">
        <v>3394</v>
      </c>
      <c r="AP2476" t="s">
        <v>3394</v>
      </c>
      <c r="AQ2476" t="s">
        <v>3394</v>
      </c>
      <c r="AR2476" t="s">
        <v>3394</v>
      </c>
      <c r="AS2476" t="s">
        <v>3394</v>
      </c>
      <c r="AT2476" t="s">
        <v>3394</v>
      </c>
      <c r="AU2476" t="s">
        <v>3394</v>
      </c>
      <c r="AV2476" t="s">
        <v>3394</v>
      </c>
      <c r="AW2476" t="s">
        <v>3394</v>
      </c>
      <c r="AX2476" t="s">
        <v>3394</v>
      </c>
      <c r="AZ2476" t="s">
        <v>3394</v>
      </c>
    </row>
    <row r="2477" spans="1:52" x14ac:dyDescent="0.3">
      <c r="A2477" s="1" t="s">
        <v>9220</v>
      </c>
      <c r="B2477" t="s">
        <v>9221</v>
      </c>
      <c r="C2477" t="s">
        <v>492</v>
      </c>
      <c r="D2477" t="s">
        <v>69</v>
      </c>
      <c r="F2477" t="s">
        <v>3393</v>
      </c>
      <c r="G2477" t="s">
        <v>3394</v>
      </c>
      <c r="H2477" t="s">
        <v>3393</v>
      </c>
      <c r="I2477" t="s">
        <v>9222</v>
      </c>
      <c r="J2477" t="s">
        <v>9222</v>
      </c>
      <c r="K2477" t="s">
        <v>3394</v>
      </c>
      <c r="L2477" t="s">
        <v>3396</v>
      </c>
      <c r="M2477" t="s">
        <v>9820</v>
      </c>
      <c r="N2477" t="s">
        <v>9820</v>
      </c>
      <c r="O2477" t="s">
        <v>9820</v>
      </c>
      <c r="P2477" t="s">
        <v>9821</v>
      </c>
      <c r="Q2477">
        <v>1</v>
      </c>
      <c r="R2477" t="s">
        <v>3397</v>
      </c>
      <c r="AE2477" t="s">
        <v>3394</v>
      </c>
      <c r="AK2477" t="s">
        <v>3394</v>
      </c>
      <c r="AM2477" t="s">
        <v>3394</v>
      </c>
      <c r="AN2477" t="s">
        <v>3394</v>
      </c>
      <c r="AO2477" t="s">
        <v>3394</v>
      </c>
      <c r="AP2477" t="s">
        <v>3394</v>
      </c>
      <c r="AQ2477" t="s">
        <v>3394</v>
      </c>
      <c r="AR2477" t="s">
        <v>3394</v>
      </c>
      <c r="AS2477" t="s">
        <v>3394</v>
      </c>
      <c r="AT2477" t="s">
        <v>3394</v>
      </c>
      <c r="AU2477" t="s">
        <v>3394</v>
      </c>
      <c r="AV2477" t="s">
        <v>3394</v>
      </c>
      <c r="AW2477" t="s">
        <v>3394</v>
      </c>
      <c r="AX2477" t="s">
        <v>3394</v>
      </c>
      <c r="AZ2477" t="s">
        <v>3394</v>
      </c>
    </row>
    <row r="2478" spans="1:52" x14ac:dyDescent="0.3">
      <c r="A2478" s="1" t="s">
        <v>9223</v>
      </c>
      <c r="B2478" t="s">
        <v>9224</v>
      </c>
      <c r="C2478" t="s">
        <v>492</v>
      </c>
      <c r="D2478" t="s">
        <v>69</v>
      </c>
      <c r="F2478" t="s">
        <v>3393</v>
      </c>
      <c r="G2478" t="s">
        <v>3394</v>
      </c>
      <c r="H2478" t="s">
        <v>3393</v>
      </c>
      <c r="I2478" t="s">
        <v>9225</v>
      </c>
      <c r="J2478" t="s">
        <v>9225</v>
      </c>
      <c r="K2478" t="s">
        <v>3394</v>
      </c>
      <c r="L2478" t="s">
        <v>3396</v>
      </c>
      <c r="M2478" t="s">
        <v>9820</v>
      </c>
      <c r="N2478" t="s">
        <v>9820</v>
      </c>
      <c r="O2478" t="s">
        <v>9820</v>
      </c>
      <c r="P2478" t="s">
        <v>9821</v>
      </c>
      <c r="Q2478">
        <v>1</v>
      </c>
      <c r="R2478" t="s">
        <v>3397</v>
      </c>
      <c r="AE2478" t="s">
        <v>3394</v>
      </c>
      <c r="AK2478" t="s">
        <v>3394</v>
      </c>
      <c r="AM2478" t="s">
        <v>3394</v>
      </c>
      <c r="AN2478" t="s">
        <v>3394</v>
      </c>
      <c r="AO2478" t="s">
        <v>3394</v>
      </c>
      <c r="AP2478" t="s">
        <v>3394</v>
      </c>
      <c r="AQ2478" t="s">
        <v>3394</v>
      </c>
      <c r="AR2478" t="s">
        <v>3394</v>
      </c>
      <c r="AS2478" t="s">
        <v>3394</v>
      </c>
      <c r="AT2478" t="s">
        <v>3394</v>
      </c>
      <c r="AU2478" t="s">
        <v>3394</v>
      </c>
      <c r="AV2478" t="s">
        <v>3394</v>
      </c>
      <c r="AW2478" t="s">
        <v>3394</v>
      </c>
      <c r="AX2478" t="s">
        <v>3394</v>
      </c>
      <c r="AZ2478" t="s">
        <v>3394</v>
      </c>
    </row>
    <row r="2479" spans="1:52" x14ac:dyDescent="0.3">
      <c r="A2479" s="1" t="s">
        <v>9226</v>
      </c>
      <c r="B2479" t="s">
        <v>9227</v>
      </c>
      <c r="C2479" t="s">
        <v>492</v>
      </c>
      <c r="D2479" t="s">
        <v>69</v>
      </c>
      <c r="F2479" t="s">
        <v>3393</v>
      </c>
      <c r="G2479" t="s">
        <v>3394</v>
      </c>
      <c r="H2479" t="s">
        <v>3393</v>
      </c>
      <c r="I2479" t="s">
        <v>8986</v>
      </c>
      <c r="J2479" t="s">
        <v>8986</v>
      </c>
      <c r="K2479" t="s">
        <v>3394</v>
      </c>
      <c r="L2479" t="s">
        <v>3396</v>
      </c>
      <c r="M2479" t="s">
        <v>9820</v>
      </c>
      <c r="N2479" t="s">
        <v>9820</v>
      </c>
      <c r="O2479" t="s">
        <v>9820</v>
      </c>
      <c r="P2479" t="s">
        <v>9821</v>
      </c>
      <c r="Q2479">
        <v>1</v>
      </c>
      <c r="R2479" t="s">
        <v>3397</v>
      </c>
      <c r="AE2479" t="s">
        <v>3394</v>
      </c>
      <c r="AK2479" t="s">
        <v>3394</v>
      </c>
      <c r="AM2479" t="s">
        <v>3394</v>
      </c>
      <c r="AN2479" t="s">
        <v>3394</v>
      </c>
      <c r="AO2479" t="s">
        <v>3394</v>
      </c>
      <c r="AP2479" t="s">
        <v>3394</v>
      </c>
      <c r="AQ2479" t="s">
        <v>3394</v>
      </c>
      <c r="AR2479" t="s">
        <v>3394</v>
      </c>
      <c r="AS2479" t="s">
        <v>3394</v>
      </c>
      <c r="AT2479" t="s">
        <v>3394</v>
      </c>
      <c r="AU2479" t="s">
        <v>3394</v>
      </c>
      <c r="AV2479" t="s">
        <v>3394</v>
      </c>
      <c r="AW2479" t="s">
        <v>3394</v>
      </c>
      <c r="AX2479" t="s">
        <v>3394</v>
      </c>
      <c r="AZ2479" t="s">
        <v>3394</v>
      </c>
    </row>
    <row r="2480" spans="1:52" x14ac:dyDescent="0.3">
      <c r="A2480" s="1" t="s">
        <v>9228</v>
      </c>
      <c r="B2480" t="s">
        <v>9229</v>
      </c>
      <c r="C2480" t="s">
        <v>492</v>
      </c>
      <c r="D2480" t="s">
        <v>69</v>
      </c>
      <c r="F2480" t="s">
        <v>3393</v>
      </c>
      <c r="G2480" t="s">
        <v>3394</v>
      </c>
      <c r="H2480" t="s">
        <v>3393</v>
      </c>
      <c r="I2480" t="s">
        <v>8986</v>
      </c>
      <c r="J2480" t="s">
        <v>8986</v>
      </c>
      <c r="K2480" t="s">
        <v>3394</v>
      </c>
      <c r="L2480" t="s">
        <v>3396</v>
      </c>
      <c r="M2480" t="s">
        <v>9820</v>
      </c>
      <c r="N2480" t="s">
        <v>9820</v>
      </c>
      <c r="O2480" t="s">
        <v>9820</v>
      </c>
      <c r="P2480" t="s">
        <v>9821</v>
      </c>
      <c r="Q2480">
        <v>1</v>
      </c>
      <c r="R2480" t="s">
        <v>3397</v>
      </c>
      <c r="AE2480" t="s">
        <v>3394</v>
      </c>
      <c r="AK2480" t="s">
        <v>3394</v>
      </c>
      <c r="AM2480" t="s">
        <v>3394</v>
      </c>
      <c r="AN2480" t="s">
        <v>3394</v>
      </c>
      <c r="AO2480" t="s">
        <v>3394</v>
      </c>
      <c r="AP2480" t="s">
        <v>3394</v>
      </c>
      <c r="AQ2480" t="s">
        <v>3394</v>
      </c>
      <c r="AR2480" t="s">
        <v>3394</v>
      </c>
      <c r="AS2480" t="s">
        <v>3394</v>
      </c>
      <c r="AT2480" t="s">
        <v>3394</v>
      </c>
      <c r="AU2480" t="s">
        <v>3394</v>
      </c>
      <c r="AV2480" t="s">
        <v>3394</v>
      </c>
      <c r="AW2480" t="s">
        <v>3394</v>
      </c>
      <c r="AX2480" t="s">
        <v>3394</v>
      </c>
      <c r="AZ2480" t="s">
        <v>3394</v>
      </c>
    </row>
    <row r="2481" spans="1:52" x14ac:dyDescent="0.3">
      <c r="A2481" s="1" t="s">
        <v>9230</v>
      </c>
      <c r="B2481" t="s">
        <v>9231</v>
      </c>
      <c r="C2481" t="s">
        <v>492</v>
      </c>
      <c r="D2481" t="s">
        <v>69</v>
      </c>
      <c r="F2481" t="s">
        <v>3393</v>
      </c>
      <c r="G2481" t="s">
        <v>3394</v>
      </c>
      <c r="H2481" t="s">
        <v>3393</v>
      </c>
      <c r="I2481" t="s">
        <v>8986</v>
      </c>
      <c r="J2481" t="s">
        <v>8986</v>
      </c>
      <c r="K2481" t="s">
        <v>3394</v>
      </c>
      <c r="L2481" t="s">
        <v>3396</v>
      </c>
      <c r="M2481" t="s">
        <v>9820</v>
      </c>
      <c r="N2481" t="s">
        <v>9820</v>
      </c>
      <c r="O2481" t="s">
        <v>9820</v>
      </c>
      <c r="P2481" t="s">
        <v>9821</v>
      </c>
      <c r="Q2481">
        <v>1</v>
      </c>
      <c r="R2481" t="s">
        <v>3397</v>
      </c>
      <c r="AE2481" t="s">
        <v>3394</v>
      </c>
      <c r="AK2481" t="s">
        <v>3394</v>
      </c>
      <c r="AM2481" t="s">
        <v>3394</v>
      </c>
      <c r="AN2481" t="s">
        <v>3394</v>
      </c>
      <c r="AO2481" t="s">
        <v>3394</v>
      </c>
      <c r="AP2481" t="s">
        <v>3394</v>
      </c>
      <c r="AQ2481" t="s">
        <v>3394</v>
      </c>
      <c r="AR2481" t="s">
        <v>3394</v>
      </c>
      <c r="AS2481" t="s">
        <v>3394</v>
      </c>
      <c r="AT2481" t="s">
        <v>3394</v>
      </c>
      <c r="AU2481" t="s">
        <v>3394</v>
      </c>
      <c r="AV2481" t="s">
        <v>3394</v>
      </c>
      <c r="AW2481" t="s">
        <v>3394</v>
      </c>
      <c r="AX2481" t="s">
        <v>3394</v>
      </c>
      <c r="AZ2481" t="s">
        <v>3394</v>
      </c>
    </row>
    <row r="2482" spans="1:52" x14ac:dyDescent="0.3">
      <c r="A2482" s="1" t="s">
        <v>921</v>
      </c>
      <c r="B2482" t="s">
        <v>922</v>
      </c>
      <c r="C2482" t="s">
        <v>894</v>
      </c>
      <c r="D2482" t="s">
        <v>8915</v>
      </c>
      <c r="E2482" t="s">
        <v>923</v>
      </c>
      <c r="F2482" t="s">
        <v>3393</v>
      </c>
      <c r="G2482" t="s">
        <v>3394</v>
      </c>
      <c r="H2482" t="s">
        <v>3393</v>
      </c>
      <c r="I2482" t="s">
        <v>7937</v>
      </c>
      <c r="J2482" t="s">
        <v>7937</v>
      </c>
      <c r="K2482" t="s">
        <v>3394</v>
      </c>
      <c r="L2482" t="s">
        <v>3965</v>
      </c>
      <c r="M2482" t="s">
        <v>9820</v>
      </c>
      <c r="N2482" t="s">
        <v>9820</v>
      </c>
      <c r="O2482" t="s">
        <v>9820</v>
      </c>
      <c r="P2482" t="s">
        <v>9821</v>
      </c>
      <c r="Q2482">
        <v>1</v>
      </c>
      <c r="R2482" t="s">
        <v>3397</v>
      </c>
      <c r="AC2482" t="s">
        <v>4345</v>
      </c>
      <c r="AE2482" t="s">
        <v>3394</v>
      </c>
      <c r="AK2482" t="s">
        <v>3394</v>
      </c>
      <c r="AM2482" t="s">
        <v>3394</v>
      </c>
      <c r="AN2482" t="s">
        <v>3394</v>
      </c>
      <c r="AO2482" t="s">
        <v>3394</v>
      </c>
      <c r="AP2482" t="s">
        <v>3394</v>
      </c>
      <c r="AQ2482" t="s">
        <v>3394</v>
      </c>
      <c r="AR2482" t="s">
        <v>3394</v>
      </c>
      <c r="AS2482" t="s">
        <v>3394</v>
      </c>
      <c r="AT2482" t="s">
        <v>3394</v>
      </c>
      <c r="AU2482" t="s">
        <v>3394</v>
      </c>
      <c r="AV2482" t="s">
        <v>3394</v>
      </c>
      <c r="AW2482" t="s">
        <v>3394</v>
      </c>
      <c r="AX2482" t="s">
        <v>3394</v>
      </c>
      <c r="AZ2482" t="s">
        <v>3394</v>
      </c>
    </row>
    <row r="2483" spans="1:52" x14ac:dyDescent="0.3">
      <c r="A2483" s="1" t="s">
        <v>1020</v>
      </c>
      <c r="B2483" t="s">
        <v>1021</v>
      </c>
      <c r="C2483" t="s">
        <v>894</v>
      </c>
      <c r="D2483" t="s">
        <v>8915</v>
      </c>
      <c r="E2483" t="s">
        <v>1022</v>
      </c>
      <c r="F2483" t="s">
        <v>3393</v>
      </c>
      <c r="G2483" t="s">
        <v>3394</v>
      </c>
      <c r="H2483" t="s">
        <v>3393</v>
      </c>
      <c r="I2483" t="s">
        <v>7937</v>
      </c>
      <c r="J2483" t="s">
        <v>7937</v>
      </c>
      <c r="K2483" t="s">
        <v>3394</v>
      </c>
      <c r="L2483" t="s">
        <v>3965</v>
      </c>
      <c r="M2483" t="s">
        <v>9820</v>
      </c>
      <c r="N2483" t="s">
        <v>9820</v>
      </c>
      <c r="O2483" t="s">
        <v>9820</v>
      </c>
      <c r="P2483" t="s">
        <v>9821</v>
      </c>
      <c r="Q2483">
        <v>1</v>
      </c>
      <c r="R2483" t="s">
        <v>3397</v>
      </c>
      <c r="AC2483" t="s">
        <v>4345</v>
      </c>
      <c r="AE2483" t="s">
        <v>3394</v>
      </c>
      <c r="AK2483" t="s">
        <v>3394</v>
      </c>
      <c r="AM2483" t="s">
        <v>3394</v>
      </c>
      <c r="AN2483" t="s">
        <v>3394</v>
      </c>
      <c r="AO2483" t="s">
        <v>3394</v>
      </c>
      <c r="AP2483" t="s">
        <v>3394</v>
      </c>
      <c r="AQ2483" t="s">
        <v>3394</v>
      </c>
      <c r="AR2483" t="s">
        <v>3394</v>
      </c>
      <c r="AS2483" t="s">
        <v>3394</v>
      </c>
      <c r="AT2483" t="s">
        <v>3394</v>
      </c>
      <c r="AU2483" t="s">
        <v>3394</v>
      </c>
      <c r="AV2483" t="s">
        <v>3394</v>
      </c>
      <c r="AW2483" t="s">
        <v>3394</v>
      </c>
      <c r="AX2483" t="s">
        <v>3394</v>
      </c>
      <c r="AZ2483" t="s">
        <v>3394</v>
      </c>
    </row>
    <row r="2484" spans="1:52" x14ac:dyDescent="0.3">
      <c r="A2484" s="1" t="s">
        <v>1086</v>
      </c>
      <c r="B2484" t="s">
        <v>1087</v>
      </c>
      <c r="C2484" t="s">
        <v>894</v>
      </c>
      <c r="D2484" t="s">
        <v>8915</v>
      </c>
      <c r="E2484" t="s">
        <v>1088</v>
      </c>
      <c r="F2484" t="s">
        <v>3393</v>
      </c>
      <c r="G2484" t="s">
        <v>3393</v>
      </c>
      <c r="H2484" t="s">
        <v>3393</v>
      </c>
      <c r="I2484" t="s">
        <v>7937</v>
      </c>
      <c r="J2484" t="s">
        <v>7937</v>
      </c>
      <c r="K2484" t="s">
        <v>3394</v>
      </c>
      <c r="L2484" t="s">
        <v>3965</v>
      </c>
      <c r="M2484" t="s">
        <v>9820</v>
      </c>
      <c r="N2484" t="s">
        <v>9820</v>
      </c>
      <c r="O2484" t="s">
        <v>9820</v>
      </c>
      <c r="P2484" t="s">
        <v>9821</v>
      </c>
      <c r="Q2484">
        <v>1</v>
      </c>
      <c r="R2484" t="s">
        <v>3397</v>
      </c>
      <c r="AC2484" t="s">
        <v>4345</v>
      </c>
      <c r="AE2484" t="s">
        <v>3394</v>
      </c>
      <c r="AK2484" t="s">
        <v>3394</v>
      </c>
      <c r="AM2484" t="s">
        <v>3394</v>
      </c>
      <c r="AN2484" t="s">
        <v>3394</v>
      </c>
      <c r="AO2484" t="s">
        <v>3394</v>
      </c>
      <c r="AP2484" t="s">
        <v>3394</v>
      </c>
      <c r="AQ2484" t="s">
        <v>3394</v>
      </c>
      <c r="AR2484" t="s">
        <v>3394</v>
      </c>
      <c r="AS2484" t="s">
        <v>3394</v>
      </c>
      <c r="AT2484" t="s">
        <v>3394</v>
      </c>
      <c r="AU2484" t="s">
        <v>3394</v>
      </c>
      <c r="AV2484" t="s">
        <v>3394</v>
      </c>
      <c r="AW2484" t="s">
        <v>3394</v>
      </c>
      <c r="AX2484" t="s">
        <v>3394</v>
      </c>
      <c r="AZ2484" t="s">
        <v>3394</v>
      </c>
    </row>
    <row r="2485" spans="1:52" x14ac:dyDescent="0.3">
      <c r="A2485" s="1" t="s">
        <v>9232</v>
      </c>
      <c r="B2485" t="s">
        <v>9233</v>
      </c>
      <c r="C2485" t="s">
        <v>3963</v>
      </c>
      <c r="D2485" t="s">
        <v>3964</v>
      </c>
      <c r="F2485" t="s">
        <v>3393</v>
      </c>
      <c r="G2485" t="s">
        <v>3394</v>
      </c>
      <c r="H2485" t="s">
        <v>3393</v>
      </c>
      <c r="I2485" t="s">
        <v>9752</v>
      </c>
      <c r="J2485" t="s">
        <v>9752</v>
      </c>
      <c r="K2485" t="s">
        <v>3394</v>
      </c>
      <c r="L2485" t="s">
        <v>3396</v>
      </c>
      <c r="M2485" t="s">
        <v>9820</v>
      </c>
      <c r="N2485" t="s">
        <v>9820</v>
      </c>
      <c r="O2485" t="s">
        <v>9820</v>
      </c>
      <c r="P2485" t="s">
        <v>9821</v>
      </c>
      <c r="Q2485">
        <v>1</v>
      </c>
      <c r="R2485" t="s">
        <v>3397</v>
      </c>
      <c r="AE2485" t="s">
        <v>3394</v>
      </c>
      <c r="AK2485" t="s">
        <v>3394</v>
      </c>
      <c r="AL2485" t="s">
        <v>3394</v>
      </c>
      <c r="AM2485" t="s">
        <v>3394</v>
      </c>
      <c r="AN2485" t="s">
        <v>3394</v>
      </c>
      <c r="AO2485" t="s">
        <v>3394</v>
      </c>
      <c r="AP2485" t="s">
        <v>3394</v>
      </c>
      <c r="AQ2485" t="s">
        <v>3394</v>
      </c>
      <c r="AR2485" t="s">
        <v>3394</v>
      </c>
      <c r="AS2485" t="s">
        <v>3394</v>
      </c>
      <c r="AT2485" t="s">
        <v>3394</v>
      </c>
      <c r="AU2485" t="s">
        <v>3394</v>
      </c>
      <c r="AV2485" t="s">
        <v>3394</v>
      </c>
      <c r="AW2485" t="s">
        <v>3394</v>
      </c>
      <c r="AX2485" t="s">
        <v>3394</v>
      </c>
      <c r="AZ2485" t="s">
        <v>3394</v>
      </c>
    </row>
    <row r="2486" spans="1:52" x14ac:dyDescent="0.3">
      <c r="A2486" s="1" t="s">
        <v>9234</v>
      </c>
      <c r="B2486" t="s">
        <v>10222</v>
      </c>
      <c r="C2486" t="s">
        <v>492</v>
      </c>
      <c r="D2486" t="s">
        <v>69</v>
      </c>
      <c r="F2486" t="s">
        <v>3393</v>
      </c>
      <c r="G2486" t="s">
        <v>3393</v>
      </c>
      <c r="H2486" t="s">
        <v>3393</v>
      </c>
      <c r="I2486" t="s">
        <v>11783</v>
      </c>
      <c r="J2486" t="s">
        <v>10924</v>
      </c>
      <c r="K2486" t="s">
        <v>3394</v>
      </c>
      <c r="L2486" t="s">
        <v>3396</v>
      </c>
      <c r="M2486" t="s">
        <v>69</v>
      </c>
      <c r="N2486" t="s">
        <v>69</v>
      </c>
      <c r="O2486" t="s">
        <v>9836</v>
      </c>
      <c r="P2486" t="s">
        <v>9862</v>
      </c>
      <c r="Q2486">
        <v>1</v>
      </c>
      <c r="R2486" t="s">
        <v>3397</v>
      </c>
      <c r="AE2486" t="s">
        <v>3394</v>
      </c>
      <c r="AK2486" t="s">
        <v>3394</v>
      </c>
      <c r="AL2486" t="s">
        <v>3394</v>
      </c>
      <c r="AM2486" t="s">
        <v>3394</v>
      </c>
      <c r="AN2486" t="s">
        <v>3394</v>
      </c>
      <c r="AO2486" t="s">
        <v>3394</v>
      </c>
      <c r="AP2486" t="s">
        <v>3394</v>
      </c>
      <c r="AQ2486" t="s">
        <v>3394</v>
      </c>
      <c r="AR2486" t="s">
        <v>3394</v>
      </c>
      <c r="AS2486" t="s">
        <v>3394</v>
      </c>
      <c r="AT2486" t="s">
        <v>3394</v>
      </c>
      <c r="AU2486" t="s">
        <v>3394</v>
      </c>
      <c r="AV2486" t="s">
        <v>3394</v>
      </c>
      <c r="AW2486" t="s">
        <v>3394</v>
      </c>
      <c r="AX2486" t="s">
        <v>3394</v>
      </c>
      <c r="AZ2486" t="s">
        <v>3394</v>
      </c>
    </row>
    <row r="2487" spans="1:52" x14ac:dyDescent="0.3">
      <c r="A2487" s="1" t="s">
        <v>9235</v>
      </c>
      <c r="B2487" t="s">
        <v>10223</v>
      </c>
      <c r="C2487" t="s">
        <v>492</v>
      </c>
      <c r="D2487" t="s">
        <v>69</v>
      </c>
      <c r="F2487" t="s">
        <v>3393</v>
      </c>
      <c r="G2487" t="s">
        <v>3393</v>
      </c>
      <c r="H2487" t="s">
        <v>3393</v>
      </c>
      <c r="I2487" t="s">
        <v>11784</v>
      </c>
      <c r="J2487" t="s">
        <v>10924</v>
      </c>
      <c r="K2487" t="s">
        <v>3394</v>
      </c>
      <c r="L2487" t="s">
        <v>3396</v>
      </c>
      <c r="M2487" t="s">
        <v>69</v>
      </c>
      <c r="N2487" t="s">
        <v>69</v>
      </c>
      <c r="O2487" t="s">
        <v>9836</v>
      </c>
      <c r="P2487" t="s">
        <v>9862</v>
      </c>
      <c r="Q2487">
        <v>1</v>
      </c>
      <c r="R2487" t="s">
        <v>3397</v>
      </c>
      <c r="AE2487" t="s">
        <v>3394</v>
      </c>
      <c r="AK2487" t="s">
        <v>3394</v>
      </c>
      <c r="AL2487" t="s">
        <v>3394</v>
      </c>
      <c r="AM2487" t="s">
        <v>3394</v>
      </c>
      <c r="AN2487" t="s">
        <v>3394</v>
      </c>
      <c r="AO2487" t="s">
        <v>3394</v>
      </c>
      <c r="AP2487" t="s">
        <v>3394</v>
      </c>
      <c r="AQ2487" t="s">
        <v>3394</v>
      </c>
      <c r="AR2487" t="s">
        <v>3394</v>
      </c>
      <c r="AS2487" t="s">
        <v>3394</v>
      </c>
      <c r="AT2487" t="s">
        <v>3394</v>
      </c>
      <c r="AU2487" t="s">
        <v>3394</v>
      </c>
      <c r="AV2487" t="s">
        <v>3394</v>
      </c>
      <c r="AW2487" t="s">
        <v>3394</v>
      </c>
      <c r="AX2487" t="s">
        <v>3394</v>
      </c>
      <c r="AZ2487" t="s">
        <v>3394</v>
      </c>
    </row>
    <row r="2488" spans="1:52" x14ac:dyDescent="0.3">
      <c r="A2488" s="1" t="s">
        <v>9236</v>
      </c>
      <c r="B2488" t="s">
        <v>10224</v>
      </c>
      <c r="C2488" t="s">
        <v>492</v>
      </c>
      <c r="D2488" t="s">
        <v>69</v>
      </c>
      <c r="F2488" t="s">
        <v>3393</v>
      </c>
      <c r="G2488" t="s">
        <v>3394</v>
      </c>
      <c r="H2488" t="s">
        <v>3393</v>
      </c>
      <c r="I2488" t="s">
        <v>11783</v>
      </c>
      <c r="J2488" t="s">
        <v>10925</v>
      </c>
      <c r="K2488" t="s">
        <v>3394</v>
      </c>
      <c r="L2488" t="s">
        <v>3396</v>
      </c>
      <c r="M2488" t="s">
        <v>69</v>
      </c>
      <c r="N2488" t="s">
        <v>69</v>
      </c>
      <c r="O2488" t="s">
        <v>9836</v>
      </c>
      <c r="P2488" t="s">
        <v>9862</v>
      </c>
      <c r="Q2488">
        <v>1</v>
      </c>
      <c r="R2488" t="s">
        <v>3397</v>
      </c>
      <c r="AE2488" t="s">
        <v>3394</v>
      </c>
      <c r="AK2488" t="s">
        <v>3394</v>
      </c>
      <c r="AL2488" t="s">
        <v>3394</v>
      </c>
      <c r="AM2488" t="s">
        <v>3394</v>
      </c>
      <c r="AN2488" t="s">
        <v>3394</v>
      </c>
      <c r="AO2488" t="s">
        <v>3394</v>
      </c>
      <c r="AP2488" t="s">
        <v>3394</v>
      </c>
      <c r="AQ2488" t="s">
        <v>3394</v>
      </c>
      <c r="AR2488" t="s">
        <v>3394</v>
      </c>
      <c r="AS2488" t="s">
        <v>3394</v>
      </c>
      <c r="AT2488" t="s">
        <v>3394</v>
      </c>
      <c r="AU2488" t="s">
        <v>3394</v>
      </c>
      <c r="AV2488" t="s">
        <v>3394</v>
      </c>
      <c r="AW2488" t="s">
        <v>3394</v>
      </c>
      <c r="AX2488" t="s">
        <v>3394</v>
      </c>
      <c r="AZ2488" t="s">
        <v>3394</v>
      </c>
    </row>
    <row r="2489" spans="1:52" x14ac:dyDescent="0.3">
      <c r="A2489" s="1" t="s">
        <v>9237</v>
      </c>
      <c r="B2489" t="s">
        <v>10225</v>
      </c>
      <c r="C2489" t="s">
        <v>492</v>
      </c>
      <c r="D2489" t="s">
        <v>69</v>
      </c>
      <c r="F2489" t="s">
        <v>3393</v>
      </c>
      <c r="G2489" t="s">
        <v>3393</v>
      </c>
      <c r="H2489" t="s">
        <v>3393</v>
      </c>
      <c r="I2489" t="s">
        <v>9753</v>
      </c>
      <c r="J2489" t="s">
        <v>10926</v>
      </c>
      <c r="K2489" t="s">
        <v>3394</v>
      </c>
      <c r="L2489" t="s">
        <v>3396</v>
      </c>
      <c r="M2489" t="s">
        <v>69</v>
      </c>
      <c r="N2489" t="s">
        <v>69</v>
      </c>
      <c r="O2489" t="s">
        <v>9836</v>
      </c>
      <c r="P2489" t="s">
        <v>9862</v>
      </c>
      <c r="Q2489">
        <v>1</v>
      </c>
      <c r="R2489" t="s">
        <v>3397</v>
      </c>
      <c r="AE2489" t="s">
        <v>3394</v>
      </c>
      <c r="AK2489" t="s">
        <v>3394</v>
      </c>
      <c r="AL2489" t="s">
        <v>3394</v>
      </c>
      <c r="AM2489" t="s">
        <v>3394</v>
      </c>
      <c r="AN2489" t="s">
        <v>3394</v>
      </c>
      <c r="AO2489" t="s">
        <v>3394</v>
      </c>
      <c r="AP2489" t="s">
        <v>3394</v>
      </c>
      <c r="AQ2489" t="s">
        <v>3394</v>
      </c>
      <c r="AR2489" t="s">
        <v>3394</v>
      </c>
      <c r="AS2489" t="s">
        <v>3394</v>
      </c>
      <c r="AT2489" t="s">
        <v>3394</v>
      </c>
      <c r="AU2489" t="s">
        <v>3394</v>
      </c>
      <c r="AV2489" t="s">
        <v>3394</v>
      </c>
      <c r="AW2489" t="s">
        <v>3394</v>
      </c>
      <c r="AX2489" t="s">
        <v>3394</v>
      </c>
      <c r="AZ2489" t="s">
        <v>3394</v>
      </c>
    </row>
    <row r="2490" spans="1:52" x14ac:dyDescent="0.3">
      <c r="A2490" s="1" t="s">
        <v>1582</v>
      </c>
      <c r="B2490" t="s">
        <v>10226</v>
      </c>
      <c r="C2490" t="s">
        <v>4221</v>
      </c>
      <c r="D2490" t="s">
        <v>4222</v>
      </c>
      <c r="E2490" t="s">
        <v>1583</v>
      </c>
      <c r="F2490" t="s">
        <v>3393</v>
      </c>
      <c r="G2490" t="s">
        <v>3394</v>
      </c>
      <c r="H2490" t="s">
        <v>3393</v>
      </c>
      <c r="I2490" t="s">
        <v>9238</v>
      </c>
      <c r="J2490" t="s">
        <v>11020</v>
      </c>
      <c r="K2490" t="s">
        <v>3394</v>
      </c>
      <c r="L2490" t="s">
        <v>3965</v>
      </c>
      <c r="M2490" t="s">
        <v>4222</v>
      </c>
      <c r="N2490" t="s">
        <v>4222</v>
      </c>
      <c r="O2490" t="s">
        <v>9836</v>
      </c>
      <c r="P2490" t="s">
        <v>9837</v>
      </c>
      <c r="Q2490">
        <v>1</v>
      </c>
      <c r="R2490" t="s">
        <v>3397</v>
      </c>
      <c r="AC2490" t="s">
        <v>4345</v>
      </c>
      <c r="AE2490" t="s">
        <v>3394</v>
      </c>
      <c r="AK2490" t="s">
        <v>3394</v>
      </c>
      <c r="AM2490" t="s">
        <v>3394</v>
      </c>
      <c r="AN2490" t="s">
        <v>3394</v>
      </c>
      <c r="AO2490" t="s">
        <v>3394</v>
      </c>
      <c r="AP2490" t="s">
        <v>3394</v>
      </c>
      <c r="AQ2490" t="s">
        <v>3394</v>
      </c>
      <c r="AR2490" t="s">
        <v>3394</v>
      </c>
      <c r="AS2490" t="s">
        <v>3394</v>
      </c>
      <c r="AT2490" t="s">
        <v>3394</v>
      </c>
      <c r="AU2490" t="s">
        <v>3394</v>
      </c>
      <c r="AV2490" t="s">
        <v>3394</v>
      </c>
      <c r="AW2490" t="s">
        <v>3394</v>
      </c>
      <c r="AX2490" t="s">
        <v>3394</v>
      </c>
      <c r="AZ2490" t="s">
        <v>3393</v>
      </c>
    </row>
    <row r="2491" spans="1:52" x14ac:dyDescent="0.3">
      <c r="A2491" s="1" t="s">
        <v>1615</v>
      </c>
      <c r="B2491" t="s">
        <v>10227</v>
      </c>
      <c r="C2491" t="s">
        <v>4221</v>
      </c>
      <c r="D2491" t="s">
        <v>4222</v>
      </c>
      <c r="E2491" t="s">
        <v>1616</v>
      </c>
      <c r="F2491" t="s">
        <v>3393</v>
      </c>
      <c r="G2491" t="s">
        <v>3394</v>
      </c>
      <c r="H2491" t="s">
        <v>3393</v>
      </c>
      <c r="I2491" t="s">
        <v>10228</v>
      </c>
      <c r="J2491" t="s">
        <v>11021</v>
      </c>
      <c r="K2491" t="s">
        <v>3394</v>
      </c>
      <c r="L2491" t="s">
        <v>3965</v>
      </c>
      <c r="M2491" t="s">
        <v>4222</v>
      </c>
      <c r="N2491" t="s">
        <v>4222</v>
      </c>
      <c r="O2491" t="s">
        <v>9836</v>
      </c>
      <c r="P2491" t="s">
        <v>9821</v>
      </c>
      <c r="Q2491">
        <v>1</v>
      </c>
      <c r="R2491" t="s">
        <v>3397</v>
      </c>
      <c r="AC2491" t="s">
        <v>4345</v>
      </c>
      <c r="AE2491" t="s">
        <v>3394</v>
      </c>
      <c r="AK2491" t="s">
        <v>3394</v>
      </c>
      <c r="AM2491" t="s">
        <v>3394</v>
      </c>
      <c r="AN2491" t="s">
        <v>3394</v>
      </c>
      <c r="AO2491" t="s">
        <v>3394</v>
      </c>
      <c r="AP2491" t="s">
        <v>3394</v>
      </c>
      <c r="AQ2491" t="s">
        <v>3394</v>
      </c>
      <c r="AR2491" t="s">
        <v>3394</v>
      </c>
      <c r="AS2491" t="s">
        <v>3394</v>
      </c>
      <c r="AT2491" t="s">
        <v>3394</v>
      </c>
      <c r="AU2491" t="s">
        <v>3394</v>
      </c>
      <c r="AV2491" t="s">
        <v>3394</v>
      </c>
      <c r="AW2491" t="s">
        <v>3394</v>
      </c>
      <c r="AX2491" t="s">
        <v>3394</v>
      </c>
      <c r="AZ2491" t="s">
        <v>3393</v>
      </c>
    </row>
    <row r="2492" spans="1:52" x14ac:dyDescent="0.3">
      <c r="A2492" s="1" t="s">
        <v>9239</v>
      </c>
      <c r="B2492" t="s">
        <v>9240</v>
      </c>
      <c r="C2492" t="s">
        <v>492</v>
      </c>
      <c r="D2492" t="s">
        <v>69</v>
      </c>
      <c r="F2492" t="s">
        <v>3393</v>
      </c>
      <c r="G2492" t="s">
        <v>3394</v>
      </c>
      <c r="H2492" t="s">
        <v>3393</v>
      </c>
      <c r="I2492" t="s">
        <v>9192</v>
      </c>
      <c r="J2492" t="s">
        <v>9192</v>
      </c>
      <c r="K2492" t="s">
        <v>3394</v>
      </c>
      <c r="L2492" t="s">
        <v>3396</v>
      </c>
      <c r="M2492" t="s">
        <v>9820</v>
      </c>
      <c r="N2492" t="s">
        <v>9820</v>
      </c>
      <c r="O2492" t="s">
        <v>9820</v>
      </c>
      <c r="P2492" t="s">
        <v>9821</v>
      </c>
      <c r="Q2492">
        <v>1</v>
      </c>
      <c r="R2492" t="s">
        <v>3397</v>
      </c>
      <c r="AC2492" t="s">
        <v>4345</v>
      </c>
      <c r="AE2492" t="s">
        <v>3394</v>
      </c>
      <c r="AK2492" t="s">
        <v>3394</v>
      </c>
      <c r="AM2492" t="s">
        <v>3394</v>
      </c>
      <c r="AN2492" t="s">
        <v>3394</v>
      </c>
      <c r="AO2492" t="s">
        <v>3394</v>
      </c>
      <c r="AP2492" t="s">
        <v>3394</v>
      </c>
      <c r="AQ2492" t="s">
        <v>3394</v>
      </c>
      <c r="AR2492" t="s">
        <v>3394</v>
      </c>
      <c r="AS2492" t="s">
        <v>3394</v>
      </c>
      <c r="AT2492" t="s">
        <v>3394</v>
      </c>
      <c r="AU2492" t="s">
        <v>3394</v>
      </c>
      <c r="AV2492" t="s">
        <v>3394</v>
      </c>
      <c r="AW2492" t="s">
        <v>3394</v>
      </c>
      <c r="AX2492" t="s">
        <v>3394</v>
      </c>
      <c r="AZ2492" t="s">
        <v>3394</v>
      </c>
    </row>
    <row r="2493" spans="1:52" x14ac:dyDescent="0.3">
      <c r="A2493" s="1" t="s">
        <v>9241</v>
      </c>
      <c r="B2493" t="s">
        <v>11022</v>
      </c>
      <c r="C2493" t="s">
        <v>492</v>
      </c>
      <c r="D2493" t="s">
        <v>69</v>
      </c>
      <c r="F2493" t="s">
        <v>3393</v>
      </c>
      <c r="G2493" t="s">
        <v>3394</v>
      </c>
      <c r="H2493" t="s">
        <v>3393</v>
      </c>
      <c r="I2493" t="s">
        <v>8940</v>
      </c>
      <c r="J2493" t="s">
        <v>8940</v>
      </c>
      <c r="K2493" t="s">
        <v>3394</v>
      </c>
      <c r="L2493" t="s">
        <v>3396</v>
      </c>
      <c r="M2493" t="s">
        <v>9820</v>
      </c>
      <c r="N2493" t="s">
        <v>9820</v>
      </c>
      <c r="O2493" t="s">
        <v>9820</v>
      </c>
      <c r="P2493" t="s">
        <v>9821</v>
      </c>
      <c r="Q2493">
        <v>1</v>
      </c>
      <c r="R2493" t="s">
        <v>3397</v>
      </c>
      <c r="AE2493" t="s">
        <v>3394</v>
      </c>
      <c r="AK2493" t="s">
        <v>3394</v>
      </c>
      <c r="AL2493" t="s">
        <v>3394</v>
      </c>
      <c r="AM2493" t="s">
        <v>3394</v>
      </c>
      <c r="AN2493" t="s">
        <v>3394</v>
      </c>
      <c r="AO2493" t="s">
        <v>3394</v>
      </c>
      <c r="AP2493" t="s">
        <v>3394</v>
      </c>
      <c r="AQ2493" t="s">
        <v>3394</v>
      </c>
      <c r="AR2493" t="s">
        <v>3394</v>
      </c>
      <c r="AS2493" t="s">
        <v>3394</v>
      </c>
      <c r="AT2493" t="s">
        <v>3394</v>
      </c>
      <c r="AU2493" t="s">
        <v>3394</v>
      </c>
      <c r="AV2493" t="s">
        <v>3394</v>
      </c>
      <c r="AW2493" t="s">
        <v>3394</v>
      </c>
      <c r="AX2493" t="s">
        <v>3394</v>
      </c>
      <c r="AZ2493" t="s">
        <v>3394</v>
      </c>
    </row>
    <row r="2494" spans="1:52" x14ac:dyDescent="0.3">
      <c r="A2494" s="1" t="s">
        <v>9242</v>
      </c>
      <c r="B2494" t="s">
        <v>9243</v>
      </c>
      <c r="C2494" t="s">
        <v>492</v>
      </c>
      <c r="D2494" t="s">
        <v>69</v>
      </c>
      <c r="F2494" t="s">
        <v>3393</v>
      </c>
      <c r="G2494" t="s">
        <v>3394</v>
      </c>
      <c r="H2494" t="s">
        <v>3393</v>
      </c>
      <c r="I2494" t="s">
        <v>9244</v>
      </c>
      <c r="J2494" t="s">
        <v>9244</v>
      </c>
      <c r="K2494" t="s">
        <v>3394</v>
      </c>
      <c r="L2494" t="s">
        <v>3396</v>
      </c>
      <c r="M2494" t="s">
        <v>9820</v>
      </c>
      <c r="N2494" t="s">
        <v>9820</v>
      </c>
      <c r="O2494" t="s">
        <v>9820</v>
      </c>
      <c r="P2494" t="s">
        <v>9821</v>
      </c>
      <c r="Q2494">
        <v>1</v>
      </c>
      <c r="R2494" t="s">
        <v>3397</v>
      </c>
      <c r="AE2494" t="s">
        <v>3394</v>
      </c>
      <c r="AK2494" t="s">
        <v>3394</v>
      </c>
      <c r="AL2494" t="s">
        <v>3394</v>
      </c>
      <c r="AM2494" t="s">
        <v>3394</v>
      </c>
      <c r="AN2494" t="s">
        <v>3394</v>
      </c>
      <c r="AO2494" t="s">
        <v>3394</v>
      </c>
      <c r="AP2494" t="s">
        <v>3394</v>
      </c>
      <c r="AQ2494" t="s">
        <v>3394</v>
      </c>
      <c r="AR2494" t="s">
        <v>3394</v>
      </c>
      <c r="AS2494" t="s">
        <v>3394</v>
      </c>
      <c r="AT2494" t="s">
        <v>3394</v>
      </c>
      <c r="AU2494" t="s">
        <v>3394</v>
      </c>
      <c r="AV2494" t="s">
        <v>3394</v>
      </c>
      <c r="AW2494" t="s">
        <v>3394</v>
      </c>
      <c r="AX2494" t="s">
        <v>3394</v>
      </c>
      <c r="AZ2494" t="s">
        <v>3394</v>
      </c>
    </row>
    <row r="2495" spans="1:52" x14ac:dyDescent="0.3">
      <c r="A2495" s="1" t="s">
        <v>9245</v>
      </c>
      <c r="B2495" t="s">
        <v>9246</v>
      </c>
      <c r="C2495" t="s">
        <v>492</v>
      </c>
      <c r="D2495" t="s">
        <v>69</v>
      </c>
      <c r="F2495" t="s">
        <v>3393</v>
      </c>
      <c r="G2495" t="s">
        <v>3394</v>
      </c>
      <c r="H2495" t="s">
        <v>3393</v>
      </c>
      <c r="I2495" t="s">
        <v>9247</v>
      </c>
      <c r="J2495" t="s">
        <v>9247</v>
      </c>
      <c r="K2495" t="s">
        <v>3394</v>
      </c>
      <c r="L2495" t="s">
        <v>3965</v>
      </c>
      <c r="M2495" t="s">
        <v>9820</v>
      </c>
      <c r="N2495" t="s">
        <v>9820</v>
      </c>
      <c r="O2495" t="s">
        <v>9820</v>
      </c>
      <c r="P2495" t="s">
        <v>9821</v>
      </c>
      <c r="Q2495">
        <v>1</v>
      </c>
      <c r="R2495" t="s">
        <v>3397</v>
      </c>
      <c r="AE2495" t="s">
        <v>3394</v>
      </c>
      <c r="AK2495" t="s">
        <v>3394</v>
      </c>
      <c r="AL2495" t="s">
        <v>3394</v>
      </c>
      <c r="AM2495" t="s">
        <v>3394</v>
      </c>
      <c r="AN2495" t="s">
        <v>3394</v>
      </c>
      <c r="AO2495" t="s">
        <v>3394</v>
      </c>
      <c r="AP2495" t="s">
        <v>3394</v>
      </c>
      <c r="AQ2495" t="s">
        <v>3394</v>
      </c>
      <c r="AR2495" t="s">
        <v>3394</v>
      </c>
      <c r="AS2495" t="s">
        <v>3394</v>
      </c>
      <c r="AT2495" t="s">
        <v>3394</v>
      </c>
      <c r="AU2495" t="s">
        <v>3394</v>
      </c>
      <c r="AV2495" t="s">
        <v>3394</v>
      </c>
      <c r="AW2495" t="s">
        <v>3394</v>
      </c>
      <c r="AX2495" t="s">
        <v>3394</v>
      </c>
      <c r="AZ2495" t="s">
        <v>3394</v>
      </c>
    </row>
    <row r="2496" spans="1:52" x14ac:dyDescent="0.3">
      <c r="A2496" s="1" t="s">
        <v>9248</v>
      </c>
      <c r="B2496" t="s">
        <v>9249</v>
      </c>
      <c r="C2496" t="s">
        <v>492</v>
      </c>
      <c r="D2496" t="s">
        <v>69</v>
      </c>
      <c r="F2496" t="s">
        <v>3393</v>
      </c>
      <c r="G2496" t="s">
        <v>3394</v>
      </c>
      <c r="H2496" t="s">
        <v>3393</v>
      </c>
      <c r="I2496" t="s">
        <v>8565</v>
      </c>
      <c r="J2496" t="s">
        <v>8565</v>
      </c>
      <c r="K2496" t="s">
        <v>3394</v>
      </c>
      <c r="L2496" t="s">
        <v>3396</v>
      </c>
      <c r="M2496" t="s">
        <v>9820</v>
      </c>
      <c r="N2496" t="s">
        <v>9820</v>
      </c>
      <c r="O2496" t="s">
        <v>9820</v>
      </c>
      <c r="P2496" t="s">
        <v>9821</v>
      </c>
      <c r="Q2496">
        <v>1</v>
      </c>
      <c r="R2496" t="s">
        <v>3397</v>
      </c>
      <c r="AE2496" t="s">
        <v>3394</v>
      </c>
      <c r="AK2496" t="s">
        <v>3394</v>
      </c>
      <c r="AL2496" t="s">
        <v>3394</v>
      </c>
      <c r="AM2496" t="s">
        <v>3394</v>
      </c>
      <c r="AN2496" t="s">
        <v>3394</v>
      </c>
      <c r="AO2496" t="s">
        <v>3394</v>
      </c>
      <c r="AP2496" t="s">
        <v>3394</v>
      </c>
      <c r="AQ2496" t="s">
        <v>3394</v>
      </c>
      <c r="AR2496" t="s">
        <v>3394</v>
      </c>
      <c r="AS2496" t="s">
        <v>3394</v>
      </c>
      <c r="AT2496" t="s">
        <v>3394</v>
      </c>
      <c r="AU2496" t="s">
        <v>3394</v>
      </c>
      <c r="AV2496" t="s">
        <v>3394</v>
      </c>
      <c r="AW2496" t="s">
        <v>3394</v>
      </c>
      <c r="AX2496" t="s">
        <v>3394</v>
      </c>
      <c r="AZ2496" t="s">
        <v>3393</v>
      </c>
    </row>
    <row r="2497" spans="1:52" x14ac:dyDescent="0.3">
      <c r="A2497" s="1" t="s">
        <v>9250</v>
      </c>
      <c r="B2497" t="s">
        <v>9251</v>
      </c>
      <c r="C2497" t="s">
        <v>492</v>
      </c>
      <c r="D2497" t="s">
        <v>69</v>
      </c>
      <c r="F2497" t="s">
        <v>3393</v>
      </c>
      <c r="G2497" t="s">
        <v>3394</v>
      </c>
      <c r="H2497" t="s">
        <v>3393</v>
      </c>
      <c r="I2497" t="s">
        <v>9252</v>
      </c>
      <c r="J2497" t="s">
        <v>9252</v>
      </c>
      <c r="K2497" t="s">
        <v>3394</v>
      </c>
      <c r="L2497" t="s">
        <v>3396</v>
      </c>
      <c r="M2497" t="s">
        <v>9820</v>
      </c>
      <c r="N2497" t="s">
        <v>9820</v>
      </c>
      <c r="O2497" t="s">
        <v>9820</v>
      </c>
      <c r="P2497" t="s">
        <v>9821</v>
      </c>
      <c r="Q2497">
        <v>1</v>
      </c>
      <c r="R2497" t="s">
        <v>3397</v>
      </c>
      <c r="AE2497" t="s">
        <v>3394</v>
      </c>
      <c r="AK2497" t="s">
        <v>3394</v>
      </c>
      <c r="AL2497" t="s">
        <v>3394</v>
      </c>
      <c r="AM2497" t="s">
        <v>3394</v>
      </c>
      <c r="AN2497" t="s">
        <v>3394</v>
      </c>
      <c r="AO2497" t="s">
        <v>3394</v>
      </c>
      <c r="AP2497" t="s">
        <v>3394</v>
      </c>
      <c r="AQ2497" t="s">
        <v>3394</v>
      </c>
      <c r="AR2497" t="s">
        <v>3394</v>
      </c>
      <c r="AS2497" t="s">
        <v>3394</v>
      </c>
      <c r="AT2497" t="s">
        <v>3394</v>
      </c>
      <c r="AU2497" t="s">
        <v>3394</v>
      </c>
      <c r="AV2497" t="s">
        <v>3394</v>
      </c>
      <c r="AW2497" t="s">
        <v>3394</v>
      </c>
      <c r="AX2497" t="s">
        <v>3394</v>
      </c>
      <c r="AZ2497" t="s">
        <v>3393</v>
      </c>
    </row>
    <row r="2498" spans="1:52" x14ac:dyDescent="0.3">
      <c r="A2498" s="1" t="s">
        <v>9253</v>
      </c>
      <c r="B2498" t="s">
        <v>9254</v>
      </c>
      <c r="C2498" t="s">
        <v>492</v>
      </c>
      <c r="D2498" t="s">
        <v>69</v>
      </c>
      <c r="F2498" t="s">
        <v>3393</v>
      </c>
      <c r="G2498" t="s">
        <v>3394</v>
      </c>
      <c r="H2498" t="s">
        <v>3393</v>
      </c>
      <c r="I2498" t="s">
        <v>9255</v>
      </c>
      <c r="J2498" t="s">
        <v>9255</v>
      </c>
      <c r="K2498" t="s">
        <v>3394</v>
      </c>
      <c r="L2498" t="s">
        <v>3396</v>
      </c>
      <c r="M2498" t="s">
        <v>9820</v>
      </c>
      <c r="N2498" t="s">
        <v>9820</v>
      </c>
      <c r="O2498" t="s">
        <v>9820</v>
      </c>
      <c r="P2498" t="s">
        <v>9821</v>
      </c>
      <c r="Q2498">
        <v>1</v>
      </c>
      <c r="R2498" t="s">
        <v>3397</v>
      </c>
      <c r="AE2498" t="s">
        <v>3394</v>
      </c>
      <c r="AK2498" t="s">
        <v>3394</v>
      </c>
      <c r="AL2498" t="s">
        <v>3394</v>
      </c>
      <c r="AM2498" t="s">
        <v>3394</v>
      </c>
      <c r="AN2498" t="s">
        <v>3394</v>
      </c>
      <c r="AO2498" t="s">
        <v>3394</v>
      </c>
      <c r="AP2498" t="s">
        <v>3394</v>
      </c>
      <c r="AQ2498" t="s">
        <v>3394</v>
      </c>
      <c r="AR2498" t="s">
        <v>3394</v>
      </c>
      <c r="AS2498" t="s">
        <v>3394</v>
      </c>
      <c r="AT2498" t="s">
        <v>3394</v>
      </c>
      <c r="AU2498" t="s">
        <v>3394</v>
      </c>
      <c r="AV2498" t="s">
        <v>3394</v>
      </c>
      <c r="AW2498" t="s">
        <v>3394</v>
      </c>
      <c r="AX2498" t="s">
        <v>3394</v>
      </c>
      <c r="AZ2498" t="s">
        <v>3394</v>
      </c>
    </row>
    <row r="2499" spans="1:52" x14ac:dyDescent="0.3">
      <c r="A2499" s="1" t="s">
        <v>9256</v>
      </c>
      <c r="B2499" t="s">
        <v>9257</v>
      </c>
      <c r="C2499" t="s">
        <v>492</v>
      </c>
      <c r="D2499" t="s">
        <v>69</v>
      </c>
      <c r="F2499" t="s">
        <v>3393</v>
      </c>
      <c r="G2499" t="s">
        <v>3394</v>
      </c>
      <c r="H2499" t="s">
        <v>3393</v>
      </c>
      <c r="I2499" t="s">
        <v>9258</v>
      </c>
      <c r="J2499" t="s">
        <v>9258</v>
      </c>
      <c r="K2499" t="s">
        <v>3394</v>
      </c>
      <c r="L2499" t="s">
        <v>3396</v>
      </c>
      <c r="M2499" t="s">
        <v>9820</v>
      </c>
      <c r="N2499" t="s">
        <v>9820</v>
      </c>
      <c r="O2499" t="s">
        <v>9820</v>
      </c>
      <c r="P2499" t="s">
        <v>9821</v>
      </c>
      <c r="Q2499">
        <v>1</v>
      </c>
      <c r="R2499" t="s">
        <v>3397</v>
      </c>
      <c r="AE2499" t="s">
        <v>3394</v>
      </c>
      <c r="AK2499" t="s">
        <v>3394</v>
      </c>
      <c r="AL2499" t="s">
        <v>3394</v>
      </c>
      <c r="AM2499" t="s">
        <v>3394</v>
      </c>
      <c r="AN2499" t="s">
        <v>3394</v>
      </c>
      <c r="AO2499" t="s">
        <v>3394</v>
      </c>
      <c r="AP2499" t="s">
        <v>3394</v>
      </c>
      <c r="AQ2499" t="s">
        <v>3394</v>
      </c>
      <c r="AR2499" t="s">
        <v>3394</v>
      </c>
      <c r="AS2499" t="s">
        <v>3394</v>
      </c>
      <c r="AT2499" t="s">
        <v>3394</v>
      </c>
      <c r="AU2499" t="s">
        <v>3394</v>
      </c>
      <c r="AV2499" t="s">
        <v>3394</v>
      </c>
      <c r="AW2499" t="s">
        <v>3394</v>
      </c>
      <c r="AX2499" t="s">
        <v>3394</v>
      </c>
      <c r="AZ2499" t="s">
        <v>3394</v>
      </c>
    </row>
    <row r="2500" spans="1:52" x14ac:dyDescent="0.3">
      <c r="A2500" s="1" t="s">
        <v>9259</v>
      </c>
      <c r="B2500" t="s">
        <v>9260</v>
      </c>
      <c r="C2500" t="s">
        <v>492</v>
      </c>
      <c r="D2500" t="s">
        <v>69</v>
      </c>
      <c r="F2500" t="s">
        <v>3393</v>
      </c>
      <c r="G2500" t="s">
        <v>3394</v>
      </c>
      <c r="H2500" t="s">
        <v>3393</v>
      </c>
      <c r="I2500" t="s">
        <v>5905</v>
      </c>
      <c r="J2500" t="s">
        <v>5905</v>
      </c>
      <c r="K2500" t="s">
        <v>3394</v>
      </c>
      <c r="L2500" t="s">
        <v>3396</v>
      </c>
      <c r="M2500" t="s">
        <v>9820</v>
      </c>
      <c r="N2500" t="s">
        <v>9820</v>
      </c>
      <c r="O2500" t="s">
        <v>9820</v>
      </c>
      <c r="P2500" t="s">
        <v>9821</v>
      </c>
      <c r="Q2500">
        <v>1</v>
      </c>
      <c r="R2500" t="s">
        <v>3397</v>
      </c>
      <c r="AE2500" t="s">
        <v>3394</v>
      </c>
      <c r="AK2500" t="s">
        <v>3394</v>
      </c>
      <c r="AL2500" t="s">
        <v>3394</v>
      </c>
      <c r="AM2500" t="s">
        <v>3394</v>
      </c>
      <c r="AN2500" t="s">
        <v>3394</v>
      </c>
      <c r="AO2500" t="s">
        <v>3394</v>
      </c>
      <c r="AP2500" t="s">
        <v>3394</v>
      </c>
      <c r="AQ2500" t="s">
        <v>3394</v>
      </c>
      <c r="AR2500" t="s">
        <v>3394</v>
      </c>
      <c r="AS2500" t="s">
        <v>3394</v>
      </c>
      <c r="AT2500" t="s">
        <v>3394</v>
      </c>
      <c r="AU2500" t="s">
        <v>3394</v>
      </c>
      <c r="AV2500" t="s">
        <v>3394</v>
      </c>
      <c r="AW2500" t="s">
        <v>3394</v>
      </c>
      <c r="AX2500" t="s">
        <v>3394</v>
      </c>
      <c r="AZ2500" t="s">
        <v>3394</v>
      </c>
    </row>
    <row r="2501" spans="1:52" x14ac:dyDescent="0.3">
      <c r="A2501" s="1" t="s">
        <v>9261</v>
      </c>
      <c r="B2501" t="s">
        <v>9262</v>
      </c>
      <c r="C2501" t="s">
        <v>492</v>
      </c>
      <c r="D2501" t="s">
        <v>69</v>
      </c>
      <c r="F2501" t="s">
        <v>3393</v>
      </c>
      <c r="G2501" t="s">
        <v>3394</v>
      </c>
      <c r="H2501" t="s">
        <v>3393</v>
      </c>
      <c r="I2501" t="s">
        <v>9263</v>
      </c>
      <c r="J2501" t="s">
        <v>9263</v>
      </c>
      <c r="K2501" t="s">
        <v>3394</v>
      </c>
      <c r="L2501" t="s">
        <v>3396</v>
      </c>
      <c r="M2501" t="s">
        <v>9820</v>
      </c>
      <c r="N2501" t="s">
        <v>9820</v>
      </c>
      <c r="O2501" t="s">
        <v>9820</v>
      </c>
      <c r="P2501" t="s">
        <v>9821</v>
      </c>
      <c r="Q2501">
        <v>1</v>
      </c>
      <c r="R2501" t="s">
        <v>3397</v>
      </c>
      <c r="AE2501" t="s">
        <v>3394</v>
      </c>
      <c r="AK2501" t="s">
        <v>3394</v>
      </c>
      <c r="AL2501" t="s">
        <v>3394</v>
      </c>
      <c r="AM2501" t="s">
        <v>3394</v>
      </c>
      <c r="AN2501" t="s">
        <v>3394</v>
      </c>
      <c r="AO2501" t="s">
        <v>3394</v>
      </c>
      <c r="AP2501" t="s">
        <v>3394</v>
      </c>
      <c r="AQ2501" t="s">
        <v>3394</v>
      </c>
      <c r="AR2501" t="s">
        <v>3394</v>
      </c>
      <c r="AS2501" t="s">
        <v>3394</v>
      </c>
      <c r="AT2501" t="s">
        <v>3394</v>
      </c>
      <c r="AU2501" t="s">
        <v>3394</v>
      </c>
      <c r="AV2501" t="s">
        <v>3394</v>
      </c>
      <c r="AW2501" t="s">
        <v>3394</v>
      </c>
      <c r="AX2501" t="s">
        <v>3394</v>
      </c>
      <c r="AZ2501" t="s">
        <v>3394</v>
      </c>
    </row>
    <row r="2502" spans="1:52" x14ac:dyDescent="0.3">
      <c r="A2502" s="1" t="s">
        <v>9264</v>
      </c>
      <c r="B2502" t="s">
        <v>9265</v>
      </c>
      <c r="C2502" t="s">
        <v>492</v>
      </c>
      <c r="D2502" t="s">
        <v>69</v>
      </c>
      <c r="F2502" t="s">
        <v>3393</v>
      </c>
      <c r="G2502" t="s">
        <v>3393</v>
      </c>
      <c r="H2502" t="s">
        <v>3393</v>
      </c>
      <c r="I2502" t="s">
        <v>9266</v>
      </c>
      <c r="J2502" t="s">
        <v>4572</v>
      </c>
      <c r="K2502" t="s">
        <v>3394</v>
      </c>
      <c r="L2502" t="s">
        <v>3965</v>
      </c>
      <c r="M2502" t="s">
        <v>9820</v>
      </c>
      <c r="N2502" t="s">
        <v>9820</v>
      </c>
      <c r="O2502" t="s">
        <v>9820</v>
      </c>
      <c r="P2502" t="s">
        <v>9821</v>
      </c>
      <c r="Q2502">
        <v>1</v>
      </c>
      <c r="R2502" t="s">
        <v>3397</v>
      </c>
      <c r="AE2502" t="s">
        <v>3394</v>
      </c>
      <c r="AK2502" t="s">
        <v>3394</v>
      </c>
      <c r="AL2502" t="s">
        <v>3394</v>
      </c>
      <c r="AM2502" t="s">
        <v>3394</v>
      </c>
      <c r="AN2502" t="s">
        <v>3394</v>
      </c>
      <c r="AO2502" t="s">
        <v>3394</v>
      </c>
      <c r="AP2502" t="s">
        <v>3394</v>
      </c>
      <c r="AQ2502" t="s">
        <v>3394</v>
      </c>
      <c r="AR2502" t="s">
        <v>3394</v>
      </c>
      <c r="AS2502" t="s">
        <v>3394</v>
      </c>
      <c r="AT2502" t="s">
        <v>3394</v>
      </c>
      <c r="AU2502" t="s">
        <v>3394</v>
      </c>
      <c r="AV2502" t="s">
        <v>3394</v>
      </c>
      <c r="AW2502" t="s">
        <v>3394</v>
      </c>
      <c r="AX2502" t="s">
        <v>3394</v>
      </c>
      <c r="AZ2502" t="s">
        <v>3394</v>
      </c>
    </row>
    <row r="2503" spans="1:52" x14ac:dyDescent="0.3">
      <c r="A2503" s="1" t="s">
        <v>9267</v>
      </c>
      <c r="B2503" t="s">
        <v>9268</v>
      </c>
      <c r="C2503" t="s">
        <v>4314</v>
      </c>
      <c r="D2503" t="s">
        <v>65</v>
      </c>
      <c r="F2503" t="s">
        <v>3393</v>
      </c>
      <c r="G2503" t="s">
        <v>3394</v>
      </c>
      <c r="H2503" t="s">
        <v>3393</v>
      </c>
      <c r="I2503" t="s">
        <v>7140</v>
      </c>
      <c r="J2503" t="s">
        <v>7140</v>
      </c>
      <c r="K2503" t="s">
        <v>3394</v>
      </c>
      <c r="L2503" t="s">
        <v>3965</v>
      </c>
      <c r="M2503" t="s">
        <v>9820</v>
      </c>
      <c r="N2503" t="s">
        <v>9820</v>
      </c>
      <c r="O2503" t="s">
        <v>9820</v>
      </c>
      <c r="P2503" t="s">
        <v>9821</v>
      </c>
      <c r="Q2503">
        <v>1</v>
      </c>
      <c r="R2503" t="s">
        <v>3397</v>
      </c>
      <c r="AE2503" t="s">
        <v>3394</v>
      </c>
      <c r="AK2503" t="s">
        <v>3394</v>
      </c>
      <c r="AL2503" t="s">
        <v>3394</v>
      </c>
      <c r="AM2503" t="s">
        <v>3394</v>
      </c>
      <c r="AN2503" t="s">
        <v>3394</v>
      </c>
      <c r="AO2503" t="s">
        <v>3394</v>
      </c>
      <c r="AP2503" t="s">
        <v>3394</v>
      </c>
      <c r="AQ2503" t="s">
        <v>3394</v>
      </c>
      <c r="AR2503" t="s">
        <v>3394</v>
      </c>
      <c r="AS2503" t="s">
        <v>3394</v>
      </c>
      <c r="AT2503" t="s">
        <v>3394</v>
      </c>
      <c r="AU2503" t="s">
        <v>3394</v>
      </c>
      <c r="AV2503" t="s">
        <v>3394</v>
      </c>
      <c r="AW2503" t="s">
        <v>3394</v>
      </c>
      <c r="AX2503" t="s">
        <v>3394</v>
      </c>
      <c r="AZ2503" t="s">
        <v>3394</v>
      </c>
    </row>
    <row r="2504" spans="1:52" x14ac:dyDescent="0.3">
      <c r="A2504" s="1" t="s">
        <v>9269</v>
      </c>
      <c r="B2504" t="s">
        <v>9270</v>
      </c>
      <c r="C2504" t="s">
        <v>4221</v>
      </c>
      <c r="D2504" t="s">
        <v>4222</v>
      </c>
      <c r="F2504" t="s">
        <v>3393</v>
      </c>
      <c r="G2504" t="s">
        <v>3394</v>
      </c>
      <c r="H2504" t="s">
        <v>3393</v>
      </c>
      <c r="I2504" t="s">
        <v>9271</v>
      </c>
      <c r="J2504" t="s">
        <v>11023</v>
      </c>
      <c r="K2504" t="s">
        <v>3394</v>
      </c>
      <c r="L2504" t="s">
        <v>3396</v>
      </c>
      <c r="M2504" t="s">
        <v>9820</v>
      </c>
      <c r="N2504" t="s">
        <v>9820</v>
      </c>
      <c r="O2504" t="s">
        <v>9820</v>
      </c>
      <c r="P2504" t="s">
        <v>9821</v>
      </c>
      <c r="Q2504">
        <v>1</v>
      </c>
      <c r="R2504" t="s">
        <v>3397</v>
      </c>
      <c r="AE2504" t="s">
        <v>3394</v>
      </c>
      <c r="AK2504" t="s">
        <v>3394</v>
      </c>
      <c r="AL2504" t="s">
        <v>3394</v>
      </c>
      <c r="AM2504" t="s">
        <v>3394</v>
      </c>
      <c r="AN2504" t="s">
        <v>3394</v>
      </c>
      <c r="AO2504" t="s">
        <v>3394</v>
      </c>
      <c r="AP2504" t="s">
        <v>3394</v>
      </c>
      <c r="AQ2504" t="s">
        <v>3394</v>
      </c>
      <c r="AR2504" t="s">
        <v>3394</v>
      </c>
      <c r="AS2504" t="s">
        <v>3394</v>
      </c>
      <c r="AT2504" t="s">
        <v>3394</v>
      </c>
      <c r="AU2504" t="s">
        <v>3394</v>
      </c>
      <c r="AV2504" t="s">
        <v>3394</v>
      </c>
      <c r="AW2504" t="s">
        <v>3394</v>
      </c>
      <c r="AX2504" t="s">
        <v>3394</v>
      </c>
      <c r="AZ2504" t="s">
        <v>3394</v>
      </c>
    </row>
    <row r="2505" spans="1:52" x14ac:dyDescent="0.3">
      <c r="A2505" s="1" t="s">
        <v>1989</v>
      </c>
      <c r="B2505" t="s">
        <v>11024</v>
      </c>
      <c r="C2505" t="s">
        <v>1517</v>
      </c>
      <c r="D2505" t="s">
        <v>5908</v>
      </c>
      <c r="E2505" t="s">
        <v>1990</v>
      </c>
      <c r="F2505" t="s">
        <v>3393</v>
      </c>
      <c r="G2505" t="s">
        <v>3394</v>
      </c>
      <c r="H2505" t="s">
        <v>3393</v>
      </c>
      <c r="I2505" t="s">
        <v>9272</v>
      </c>
      <c r="J2505" t="s">
        <v>9273</v>
      </c>
      <c r="K2505" t="s">
        <v>3394</v>
      </c>
      <c r="L2505" t="s">
        <v>3965</v>
      </c>
      <c r="M2505" t="s">
        <v>9957</v>
      </c>
      <c r="N2505" t="s">
        <v>9957</v>
      </c>
      <c r="O2505" t="s">
        <v>9836</v>
      </c>
      <c r="P2505" t="s">
        <v>9837</v>
      </c>
      <c r="Q2505">
        <v>1</v>
      </c>
      <c r="R2505" t="s">
        <v>3397</v>
      </c>
      <c r="AE2505" t="s">
        <v>3394</v>
      </c>
      <c r="AK2505" t="s">
        <v>3394</v>
      </c>
      <c r="AL2505" t="s">
        <v>3394</v>
      </c>
      <c r="AM2505" t="s">
        <v>3394</v>
      </c>
      <c r="AN2505" t="s">
        <v>3394</v>
      </c>
      <c r="AO2505" t="s">
        <v>3394</v>
      </c>
      <c r="AP2505" t="s">
        <v>3394</v>
      </c>
      <c r="AQ2505" t="s">
        <v>3394</v>
      </c>
      <c r="AR2505" t="s">
        <v>3394</v>
      </c>
      <c r="AS2505" t="s">
        <v>3394</v>
      </c>
      <c r="AT2505" t="s">
        <v>3394</v>
      </c>
      <c r="AU2505" t="s">
        <v>3394</v>
      </c>
      <c r="AV2505" t="s">
        <v>3394</v>
      </c>
      <c r="AW2505" t="s">
        <v>3394</v>
      </c>
      <c r="AX2505" t="s">
        <v>3394</v>
      </c>
      <c r="AZ2505" t="s">
        <v>3393</v>
      </c>
    </row>
    <row r="2506" spans="1:52" x14ac:dyDescent="0.3">
      <c r="A2506" s="1" t="s">
        <v>9274</v>
      </c>
      <c r="B2506" t="s">
        <v>9275</v>
      </c>
      <c r="C2506" t="s">
        <v>492</v>
      </c>
      <c r="D2506" t="s">
        <v>69</v>
      </c>
      <c r="F2506" t="s">
        <v>3393</v>
      </c>
      <c r="G2506" t="s">
        <v>3394</v>
      </c>
      <c r="H2506" t="s">
        <v>3393</v>
      </c>
      <c r="I2506" t="s">
        <v>9276</v>
      </c>
      <c r="J2506" t="s">
        <v>9276</v>
      </c>
      <c r="K2506" t="s">
        <v>3394</v>
      </c>
      <c r="L2506" t="s">
        <v>3396</v>
      </c>
      <c r="M2506" t="s">
        <v>9820</v>
      </c>
      <c r="N2506" t="s">
        <v>9820</v>
      </c>
      <c r="O2506" t="s">
        <v>9820</v>
      </c>
      <c r="P2506" t="s">
        <v>9821</v>
      </c>
      <c r="Q2506">
        <v>1</v>
      </c>
      <c r="R2506" t="s">
        <v>3397</v>
      </c>
      <c r="AE2506" t="s">
        <v>3394</v>
      </c>
      <c r="AK2506" t="s">
        <v>3394</v>
      </c>
      <c r="AL2506" t="s">
        <v>3394</v>
      </c>
      <c r="AM2506" t="s">
        <v>3394</v>
      </c>
      <c r="AN2506" t="s">
        <v>3394</v>
      </c>
      <c r="AO2506" t="s">
        <v>3394</v>
      </c>
      <c r="AP2506" t="s">
        <v>3394</v>
      </c>
      <c r="AQ2506" t="s">
        <v>3394</v>
      </c>
      <c r="AR2506" t="s">
        <v>3394</v>
      </c>
      <c r="AS2506" t="s">
        <v>3394</v>
      </c>
      <c r="AT2506" t="s">
        <v>3394</v>
      </c>
      <c r="AU2506" t="s">
        <v>3394</v>
      </c>
      <c r="AV2506" t="s">
        <v>3394</v>
      </c>
      <c r="AW2506" t="s">
        <v>3394</v>
      </c>
      <c r="AX2506" t="s">
        <v>3394</v>
      </c>
      <c r="AZ2506" t="s">
        <v>3394</v>
      </c>
    </row>
    <row r="2507" spans="1:52" x14ac:dyDescent="0.3">
      <c r="A2507" s="1" t="s">
        <v>9277</v>
      </c>
      <c r="B2507" t="s">
        <v>9278</v>
      </c>
      <c r="C2507" t="s">
        <v>492</v>
      </c>
      <c r="D2507" t="s">
        <v>69</v>
      </c>
      <c r="F2507" t="s">
        <v>3393</v>
      </c>
      <c r="G2507" t="s">
        <v>3394</v>
      </c>
      <c r="H2507" t="s">
        <v>3393</v>
      </c>
      <c r="I2507" t="s">
        <v>9279</v>
      </c>
      <c r="J2507" t="s">
        <v>9279</v>
      </c>
      <c r="K2507" t="s">
        <v>3394</v>
      </c>
      <c r="L2507" t="s">
        <v>3396</v>
      </c>
      <c r="M2507" t="s">
        <v>9820</v>
      </c>
      <c r="N2507" t="s">
        <v>9820</v>
      </c>
      <c r="O2507" t="s">
        <v>9820</v>
      </c>
      <c r="P2507" t="s">
        <v>9821</v>
      </c>
      <c r="Q2507">
        <v>1</v>
      </c>
      <c r="R2507" t="s">
        <v>3397</v>
      </c>
      <c r="AE2507" t="s">
        <v>3394</v>
      </c>
      <c r="AK2507" t="s">
        <v>3394</v>
      </c>
      <c r="AL2507" t="s">
        <v>3394</v>
      </c>
      <c r="AM2507" t="s">
        <v>3394</v>
      </c>
      <c r="AN2507" t="s">
        <v>3394</v>
      </c>
      <c r="AO2507" t="s">
        <v>3394</v>
      </c>
      <c r="AP2507" t="s">
        <v>3394</v>
      </c>
      <c r="AQ2507" t="s">
        <v>3394</v>
      </c>
      <c r="AR2507" t="s">
        <v>3394</v>
      </c>
      <c r="AS2507" t="s">
        <v>3394</v>
      </c>
      <c r="AT2507" t="s">
        <v>3394</v>
      </c>
      <c r="AU2507" t="s">
        <v>3394</v>
      </c>
      <c r="AV2507" t="s">
        <v>3394</v>
      </c>
      <c r="AW2507" t="s">
        <v>3394</v>
      </c>
      <c r="AX2507" t="s">
        <v>3394</v>
      </c>
      <c r="AZ2507" t="s">
        <v>3394</v>
      </c>
    </row>
    <row r="2508" spans="1:52" x14ac:dyDescent="0.3">
      <c r="A2508" s="1" t="s">
        <v>9280</v>
      </c>
      <c r="B2508" t="s">
        <v>2521</v>
      </c>
      <c r="C2508" t="s">
        <v>646</v>
      </c>
      <c r="D2508" t="s">
        <v>3392</v>
      </c>
      <c r="F2508" t="s">
        <v>3393</v>
      </c>
      <c r="G2508" t="s">
        <v>3394</v>
      </c>
      <c r="H2508" t="s">
        <v>3393</v>
      </c>
      <c r="I2508" t="s">
        <v>9281</v>
      </c>
      <c r="J2508" t="s">
        <v>9281</v>
      </c>
      <c r="K2508" t="s">
        <v>3394</v>
      </c>
      <c r="L2508" t="s">
        <v>3396</v>
      </c>
      <c r="M2508" t="s">
        <v>3392</v>
      </c>
      <c r="N2508" t="s">
        <v>3392</v>
      </c>
      <c r="O2508" t="s">
        <v>9836</v>
      </c>
      <c r="P2508" t="s">
        <v>9821</v>
      </c>
      <c r="Q2508">
        <v>1</v>
      </c>
      <c r="R2508" t="s">
        <v>3397</v>
      </c>
      <c r="AE2508" t="s">
        <v>3394</v>
      </c>
      <c r="AK2508" t="s">
        <v>3394</v>
      </c>
      <c r="AL2508" t="s">
        <v>3394</v>
      </c>
      <c r="AM2508" t="s">
        <v>3394</v>
      </c>
      <c r="AN2508" t="s">
        <v>3394</v>
      </c>
      <c r="AO2508" t="s">
        <v>3394</v>
      </c>
      <c r="AP2508" t="s">
        <v>3394</v>
      </c>
      <c r="AQ2508" t="s">
        <v>3394</v>
      </c>
      <c r="AR2508" t="s">
        <v>3394</v>
      </c>
      <c r="AS2508" t="s">
        <v>3394</v>
      </c>
      <c r="AT2508" t="s">
        <v>3394</v>
      </c>
      <c r="AU2508" t="s">
        <v>3394</v>
      </c>
      <c r="AV2508" t="s">
        <v>3394</v>
      </c>
      <c r="AW2508" t="s">
        <v>3394</v>
      </c>
      <c r="AX2508" t="s">
        <v>3394</v>
      </c>
      <c r="AZ2508" t="s">
        <v>3393</v>
      </c>
    </row>
    <row r="2509" spans="1:52" x14ac:dyDescent="0.3">
      <c r="A2509" s="1" t="s">
        <v>9282</v>
      </c>
      <c r="B2509" t="s">
        <v>9283</v>
      </c>
      <c r="C2509" t="s">
        <v>486</v>
      </c>
      <c r="D2509" t="s">
        <v>4872</v>
      </c>
      <c r="F2509" t="s">
        <v>3393</v>
      </c>
      <c r="G2509" t="s">
        <v>3393</v>
      </c>
      <c r="H2509" t="s">
        <v>3393</v>
      </c>
      <c r="I2509" t="s">
        <v>5028</v>
      </c>
      <c r="J2509" t="s">
        <v>5028</v>
      </c>
      <c r="K2509" t="s">
        <v>3394</v>
      </c>
      <c r="L2509" t="s">
        <v>3396</v>
      </c>
      <c r="M2509" t="s">
        <v>9820</v>
      </c>
      <c r="N2509" t="s">
        <v>9820</v>
      </c>
      <c r="O2509" t="s">
        <v>9820</v>
      </c>
      <c r="P2509" t="s">
        <v>9821</v>
      </c>
      <c r="Q2509">
        <v>1</v>
      </c>
      <c r="R2509" t="s">
        <v>3397</v>
      </c>
      <c r="AE2509" t="s">
        <v>3394</v>
      </c>
      <c r="AK2509" t="s">
        <v>3394</v>
      </c>
      <c r="AL2509" t="s">
        <v>3394</v>
      </c>
      <c r="AM2509" t="s">
        <v>3394</v>
      </c>
      <c r="AN2509" t="s">
        <v>3394</v>
      </c>
      <c r="AO2509" t="s">
        <v>3394</v>
      </c>
      <c r="AP2509" t="s">
        <v>3394</v>
      </c>
      <c r="AQ2509" t="s">
        <v>3394</v>
      </c>
      <c r="AR2509" t="s">
        <v>3394</v>
      </c>
      <c r="AS2509" t="s">
        <v>3394</v>
      </c>
      <c r="AT2509" t="s">
        <v>3394</v>
      </c>
      <c r="AU2509" t="s">
        <v>3394</v>
      </c>
      <c r="AV2509" t="s">
        <v>3394</v>
      </c>
      <c r="AW2509" t="s">
        <v>3394</v>
      </c>
      <c r="AX2509" t="s">
        <v>3394</v>
      </c>
      <c r="AZ2509" t="s">
        <v>3394</v>
      </c>
    </row>
    <row r="2510" spans="1:52" x14ac:dyDescent="0.3">
      <c r="A2510" s="1" t="s">
        <v>9284</v>
      </c>
      <c r="B2510" t="s">
        <v>9285</v>
      </c>
      <c r="C2510" t="s">
        <v>492</v>
      </c>
      <c r="D2510" t="s">
        <v>69</v>
      </c>
      <c r="F2510" t="s">
        <v>3393</v>
      </c>
      <c r="G2510" t="s">
        <v>3393</v>
      </c>
      <c r="H2510" t="s">
        <v>3393</v>
      </c>
      <c r="I2510" t="s">
        <v>4700</v>
      </c>
      <c r="J2510" t="s">
        <v>4700</v>
      </c>
      <c r="K2510" t="s">
        <v>3394</v>
      </c>
      <c r="L2510" t="s">
        <v>3396</v>
      </c>
      <c r="M2510" t="s">
        <v>9820</v>
      </c>
      <c r="N2510" t="s">
        <v>9820</v>
      </c>
      <c r="O2510" t="s">
        <v>9820</v>
      </c>
      <c r="P2510" t="s">
        <v>9821</v>
      </c>
      <c r="Q2510">
        <v>1</v>
      </c>
      <c r="R2510" t="s">
        <v>3397</v>
      </c>
      <c r="AE2510" t="s">
        <v>3394</v>
      </c>
      <c r="AK2510" t="s">
        <v>3394</v>
      </c>
      <c r="AL2510" t="s">
        <v>3394</v>
      </c>
      <c r="AM2510" t="s">
        <v>3394</v>
      </c>
      <c r="AN2510" t="s">
        <v>3394</v>
      </c>
      <c r="AO2510" t="s">
        <v>3394</v>
      </c>
      <c r="AP2510" t="s">
        <v>3394</v>
      </c>
      <c r="AQ2510" t="s">
        <v>3394</v>
      </c>
      <c r="AR2510" t="s">
        <v>3394</v>
      </c>
      <c r="AS2510" t="s">
        <v>3394</v>
      </c>
      <c r="AT2510" t="s">
        <v>3394</v>
      </c>
      <c r="AU2510" t="s">
        <v>3394</v>
      </c>
      <c r="AV2510" t="s">
        <v>3394</v>
      </c>
      <c r="AW2510" t="s">
        <v>3394</v>
      </c>
      <c r="AX2510" t="s">
        <v>3394</v>
      </c>
      <c r="AZ2510" t="s">
        <v>3394</v>
      </c>
    </row>
    <row r="2511" spans="1:52" x14ac:dyDescent="0.3">
      <c r="A2511" s="1" t="s">
        <v>9286</v>
      </c>
      <c r="B2511" t="s">
        <v>9287</v>
      </c>
      <c r="C2511" t="s">
        <v>492</v>
      </c>
      <c r="D2511" t="s">
        <v>69</v>
      </c>
      <c r="F2511" t="s">
        <v>3393</v>
      </c>
      <c r="G2511" t="s">
        <v>3393</v>
      </c>
      <c r="H2511" t="s">
        <v>3393</v>
      </c>
      <c r="I2511" t="s">
        <v>7930</v>
      </c>
      <c r="J2511" t="s">
        <v>7930</v>
      </c>
      <c r="K2511" t="s">
        <v>3394</v>
      </c>
      <c r="L2511" t="s">
        <v>3396</v>
      </c>
      <c r="M2511" t="s">
        <v>9820</v>
      </c>
      <c r="N2511" t="s">
        <v>9820</v>
      </c>
      <c r="O2511" t="s">
        <v>9820</v>
      </c>
      <c r="P2511" t="s">
        <v>9821</v>
      </c>
      <c r="Q2511">
        <v>1</v>
      </c>
      <c r="R2511" t="s">
        <v>3397</v>
      </c>
      <c r="AE2511" t="s">
        <v>3394</v>
      </c>
      <c r="AK2511" t="s">
        <v>3394</v>
      </c>
      <c r="AL2511" t="s">
        <v>3394</v>
      </c>
      <c r="AM2511" t="s">
        <v>3394</v>
      </c>
      <c r="AN2511" t="s">
        <v>3394</v>
      </c>
      <c r="AO2511" t="s">
        <v>3394</v>
      </c>
      <c r="AP2511" t="s">
        <v>3394</v>
      </c>
      <c r="AQ2511" t="s">
        <v>3394</v>
      </c>
      <c r="AR2511" t="s">
        <v>3394</v>
      </c>
      <c r="AS2511" t="s">
        <v>3394</v>
      </c>
      <c r="AT2511" t="s">
        <v>3394</v>
      </c>
      <c r="AU2511" t="s">
        <v>3394</v>
      </c>
      <c r="AV2511" t="s">
        <v>3394</v>
      </c>
      <c r="AW2511" t="s">
        <v>3394</v>
      </c>
      <c r="AX2511" t="s">
        <v>3394</v>
      </c>
      <c r="AZ2511" t="s">
        <v>3394</v>
      </c>
    </row>
    <row r="2512" spans="1:52" x14ac:dyDescent="0.3">
      <c r="A2512" s="1" t="s">
        <v>9288</v>
      </c>
      <c r="B2512" t="s">
        <v>9289</v>
      </c>
      <c r="C2512" t="s">
        <v>492</v>
      </c>
      <c r="D2512" t="s">
        <v>69</v>
      </c>
      <c r="F2512" t="s">
        <v>3393</v>
      </c>
      <c r="G2512" t="s">
        <v>3393</v>
      </c>
      <c r="H2512" t="s">
        <v>3393</v>
      </c>
      <c r="I2512" t="s">
        <v>9290</v>
      </c>
      <c r="J2512" t="s">
        <v>9290</v>
      </c>
      <c r="K2512" t="s">
        <v>3394</v>
      </c>
      <c r="L2512" t="s">
        <v>3396</v>
      </c>
      <c r="M2512" t="s">
        <v>9820</v>
      </c>
      <c r="N2512" t="s">
        <v>9820</v>
      </c>
      <c r="O2512" t="s">
        <v>9820</v>
      </c>
      <c r="P2512" t="s">
        <v>9821</v>
      </c>
      <c r="Q2512">
        <v>1</v>
      </c>
      <c r="R2512" t="s">
        <v>3397</v>
      </c>
      <c r="AE2512" t="s">
        <v>3394</v>
      </c>
      <c r="AK2512" t="s">
        <v>3394</v>
      </c>
      <c r="AL2512" t="s">
        <v>3394</v>
      </c>
      <c r="AM2512" t="s">
        <v>3394</v>
      </c>
      <c r="AN2512" t="s">
        <v>3394</v>
      </c>
      <c r="AO2512" t="s">
        <v>3394</v>
      </c>
      <c r="AP2512" t="s">
        <v>3394</v>
      </c>
      <c r="AQ2512" t="s">
        <v>3394</v>
      </c>
      <c r="AR2512" t="s">
        <v>3394</v>
      </c>
      <c r="AS2512" t="s">
        <v>3394</v>
      </c>
      <c r="AT2512" t="s">
        <v>3394</v>
      </c>
      <c r="AU2512" t="s">
        <v>3394</v>
      </c>
      <c r="AV2512" t="s">
        <v>3394</v>
      </c>
      <c r="AW2512" t="s">
        <v>3394</v>
      </c>
      <c r="AX2512" t="s">
        <v>3394</v>
      </c>
      <c r="AZ2512" t="s">
        <v>3393</v>
      </c>
    </row>
    <row r="2513" spans="1:52" x14ac:dyDescent="0.3">
      <c r="A2513" s="1" t="s">
        <v>9293</v>
      </c>
      <c r="B2513" t="s">
        <v>9294</v>
      </c>
      <c r="C2513" t="s">
        <v>492</v>
      </c>
      <c r="D2513" t="s">
        <v>69</v>
      </c>
      <c r="F2513" t="s">
        <v>3393</v>
      </c>
      <c r="G2513" t="s">
        <v>3393</v>
      </c>
      <c r="H2513" t="s">
        <v>3393</v>
      </c>
      <c r="I2513" t="s">
        <v>9281</v>
      </c>
      <c r="J2513" t="s">
        <v>9281</v>
      </c>
      <c r="K2513" t="s">
        <v>3394</v>
      </c>
      <c r="L2513" t="s">
        <v>3965</v>
      </c>
      <c r="M2513" t="s">
        <v>3392</v>
      </c>
      <c r="N2513" t="s">
        <v>3392</v>
      </c>
      <c r="O2513" t="s">
        <v>9836</v>
      </c>
      <c r="P2513" t="s">
        <v>9821</v>
      </c>
      <c r="Q2513">
        <v>1</v>
      </c>
      <c r="R2513" t="s">
        <v>3397</v>
      </c>
      <c r="AE2513" t="s">
        <v>3394</v>
      </c>
      <c r="AK2513" t="s">
        <v>3394</v>
      </c>
      <c r="AL2513" t="s">
        <v>3394</v>
      </c>
      <c r="AM2513" t="s">
        <v>3394</v>
      </c>
      <c r="AN2513" t="s">
        <v>3394</v>
      </c>
      <c r="AO2513" t="s">
        <v>3394</v>
      </c>
      <c r="AP2513" t="s">
        <v>3394</v>
      </c>
      <c r="AQ2513" t="s">
        <v>3394</v>
      </c>
      <c r="AR2513" t="s">
        <v>3394</v>
      </c>
      <c r="AS2513" t="s">
        <v>3394</v>
      </c>
      <c r="AT2513" t="s">
        <v>3394</v>
      </c>
      <c r="AU2513" t="s">
        <v>3394</v>
      </c>
      <c r="AV2513" t="s">
        <v>3394</v>
      </c>
      <c r="AW2513" t="s">
        <v>3394</v>
      </c>
      <c r="AX2513" t="s">
        <v>3394</v>
      </c>
      <c r="AZ2513" t="s">
        <v>3393</v>
      </c>
    </row>
    <row r="2514" spans="1:52" x14ac:dyDescent="0.3">
      <c r="A2514" s="1" t="s">
        <v>9295</v>
      </c>
      <c r="B2514" t="s">
        <v>9296</v>
      </c>
      <c r="C2514" t="s">
        <v>492</v>
      </c>
      <c r="D2514" t="s">
        <v>69</v>
      </c>
      <c r="F2514" t="s">
        <v>3393</v>
      </c>
      <c r="G2514" t="s">
        <v>3393</v>
      </c>
      <c r="H2514" t="s">
        <v>3393</v>
      </c>
      <c r="I2514" t="s">
        <v>5028</v>
      </c>
      <c r="J2514" t="s">
        <v>5028</v>
      </c>
      <c r="K2514" t="s">
        <v>3394</v>
      </c>
      <c r="L2514" t="s">
        <v>3965</v>
      </c>
      <c r="M2514" t="s">
        <v>9820</v>
      </c>
      <c r="N2514" t="s">
        <v>9820</v>
      </c>
      <c r="O2514" t="s">
        <v>9820</v>
      </c>
      <c r="P2514" t="s">
        <v>9821</v>
      </c>
      <c r="Q2514">
        <v>1</v>
      </c>
      <c r="R2514" t="s">
        <v>3397</v>
      </c>
      <c r="AE2514" t="s">
        <v>3394</v>
      </c>
      <c r="AK2514" t="s">
        <v>3394</v>
      </c>
      <c r="AL2514" t="s">
        <v>3394</v>
      </c>
      <c r="AM2514" t="s">
        <v>3394</v>
      </c>
      <c r="AN2514" t="s">
        <v>3394</v>
      </c>
      <c r="AO2514" t="s">
        <v>3394</v>
      </c>
      <c r="AP2514" t="s">
        <v>3394</v>
      </c>
      <c r="AQ2514" t="s">
        <v>3394</v>
      </c>
      <c r="AR2514" t="s">
        <v>3394</v>
      </c>
      <c r="AS2514" t="s">
        <v>3394</v>
      </c>
      <c r="AT2514" t="s">
        <v>3394</v>
      </c>
      <c r="AU2514" t="s">
        <v>3394</v>
      </c>
      <c r="AV2514" t="s">
        <v>3394</v>
      </c>
      <c r="AW2514" t="s">
        <v>3394</v>
      </c>
      <c r="AX2514" t="s">
        <v>3394</v>
      </c>
      <c r="AZ2514" t="s">
        <v>3394</v>
      </c>
    </row>
    <row r="2515" spans="1:52" x14ac:dyDescent="0.3">
      <c r="A2515" s="1" t="s">
        <v>9297</v>
      </c>
      <c r="B2515" t="s">
        <v>9257</v>
      </c>
      <c r="C2515" t="s">
        <v>492</v>
      </c>
      <c r="D2515" t="s">
        <v>69</v>
      </c>
      <c r="F2515" t="s">
        <v>3393</v>
      </c>
      <c r="G2515" t="s">
        <v>3393</v>
      </c>
      <c r="H2515" t="s">
        <v>3393</v>
      </c>
      <c r="I2515" t="s">
        <v>9298</v>
      </c>
      <c r="J2515" t="s">
        <v>9299</v>
      </c>
      <c r="K2515" t="s">
        <v>3394</v>
      </c>
      <c r="L2515" t="s">
        <v>3396</v>
      </c>
      <c r="M2515" t="s">
        <v>9820</v>
      </c>
      <c r="N2515" t="s">
        <v>9820</v>
      </c>
      <c r="O2515" t="s">
        <v>9820</v>
      </c>
      <c r="P2515" t="s">
        <v>9821</v>
      </c>
      <c r="Q2515">
        <v>1</v>
      </c>
      <c r="R2515" t="s">
        <v>3397</v>
      </c>
      <c r="AE2515" t="s">
        <v>3394</v>
      </c>
      <c r="AK2515" t="s">
        <v>3394</v>
      </c>
      <c r="AL2515" t="s">
        <v>3394</v>
      </c>
      <c r="AM2515" t="s">
        <v>3394</v>
      </c>
      <c r="AN2515" t="s">
        <v>3394</v>
      </c>
      <c r="AO2515" t="s">
        <v>3394</v>
      </c>
      <c r="AP2515" t="s">
        <v>3394</v>
      </c>
      <c r="AQ2515" t="s">
        <v>3394</v>
      </c>
      <c r="AR2515" t="s">
        <v>3394</v>
      </c>
      <c r="AS2515" t="s">
        <v>3394</v>
      </c>
      <c r="AT2515" t="s">
        <v>3394</v>
      </c>
      <c r="AU2515" t="s">
        <v>3394</v>
      </c>
      <c r="AV2515" t="s">
        <v>3394</v>
      </c>
      <c r="AW2515" t="s">
        <v>3394</v>
      </c>
      <c r="AX2515" t="s">
        <v>3394</v>
      </c>
      <c r="AZ2515" t="s">
        <v>3394</v>
      </c>
    </row>
    <row r="2516" spans="1:52" x14ac:dyDescent="0.3">
      <c r="A2516" s="1" t="s">
        <v>9300</v>
      </c>
      <c r="B2516" t="s">
        <v>9254</v>
      </c>
      <c r="C2516" t="s">
        <v>492</v>
      </c>
      <c r="D2516" t="s">
        <v>69</v>
      </c>
      <c r="F2516" t="s">
        <v>3393</v>
      </c>
      <c r="G2516" t="s">
        <v>3393</v>
      </c>
      <c r="H2516" t="s">
        <v>3393</v>
      </c>
      <c r="I2516" t="s">
        <v>9301</v>
      </c>
      <c r="J2516" t="s">
        <v>10927</v>
      </c>
      <c r="K2516" t="s">
        <v>3394</v>
      </c>
      <c r="L2516" t="s">
        <v>3396</v>
      </c>
      <c r="M2516" t="s">
        <v>9820</v>
      </c>
      <c r="N2516" t="s">
        <v>9820</v>
      </c>
      <c r="O2516" t="s">
        <v>9820</v>
      </c>
      <c r="P2516" t="s">
        <v>9821</v>
      </c>
      <c r="Q2516">
        <v>1</v>
      </c>
      <c r="R2516" t="s">
        <v>3397</v>
      </c>
      <c r="AE2516" t="s">
        <v>3394</v>
      </c>
      <c r="AK2516" t="s">
        <v>3394</v>
      </c>
      <c r="AL2516" t="s">
        <v>3394</v>
      </c>
      <c r="AM2516" t="s">
        <v>3394</v>
      </c>
      <c r="AN2516" t="s">
        <v>3394</v>
      </c>
      <c r="AO2516" t="s">
        <v>3394</v>
      </c>
      <c r="AP2516" t="s">
        <v>3394</v>
      </c>
      <c r="AQ2516" t="s">
        <v>3394</v>
      </c>
      <c r="AR2516" t="s">
        <v>3394</v>
      </c>
      <c r="AS2516" t="s">
        <v>3394</v>
      </c>
      <c r="AT2516" t="s">
        <v>3394</v>
      </c>
      <c r="AU2516" t="s">
        <v>3394</v>
      </c>
      <c r="AV2516" t="s">
        <v>3394</v>
      </c>
      <c r="AW2516" t="s">
        <v>3394</v>
      </c>
      <c r="AX2516" t="s">
        <v>3394</v>
      </c>
      <c r="AZ2516" t="s">
        <v>3394</v>
      </c>
    </row>
    <row r="2517" spans="1:52" x14ac:dyDescent="0.3">
      <c r="A2517" s="1" t="s">
        <v>9302</v>
      </c>
      <c r="B2517" t="s">
        <v>9303</v>
      </c>
      <c r="C2517" t="s">
        <v>4314</v>
      </c>
      <c r="D2517" t="s">
        <v>65</v>
      </c>
      <c r="F2517" t="s">
        <v>3393</v>
      </c>
      <c r="G2517" t="s">
        <v>3393</v>
      </c>
      <c r="H2517" t="s">
        <v>3393</v>
      </c>
      <c r="I2517" t="s">
        <v>9304</v>
      </c>
      <c r="J2517" t="s">
        <v>9304</v>
      </c>
      <c r="K2517" t="s">
        <v>3394</v>
      </c>
      <c r="L2517" t="s">
        <v>3965</v>
      </c>
      <c r="M2517" t="s">
        <v>9820</v>
      </c>
      <c r="N2517" t="s">
        <v>9820</v>
      </c>
      <c r="O2517" t="s">
        <v>9820</v>
      </c>
      <c r="P2517" t="s">
        <v>9821</v>
      </c>
      <c r="Q2517">
        <v>1</v>
      </c>
      <c r="R2517" t="s">
        <v>3397</v>
      </c>
      <c r="AE2517" t="s">
        <v>3394</v>
      </c>
      <c r="AK2517" t="s">
        <v>3394</v>
      </c>
      <c r="AL2517" t="s">
        <v>3394</v>
      </c>
      <c r="AM2517" t="s">
        <v>3394</v>
      </c>
      <c r="AN2517" t="s">
        <v>3394</v>
      </c>
      <c r="AO2517" t="s">
        <v>3394</v>
      </c>
      <c r="AP2517" t="s">
        <v>3394</v>
      </c>
      <c r="AQ2517" t="s">
        <v>3394</v>
      </c>
      <c r="AR2517" t="s">
        <v>3394</v>
      </c>
      <c r="AS2517" t="s">
        <v>3394</v>
      </c>
      <c r="AT2517" t="s">
        <v>3394</v>
      </c>
      <c r="AU2517" t="s">
        <v>3394</v>
      </c>
      <c r="AV2517" t="s">
        <v>3394</v>
      </c>
      <c r="AW2517" t="s">
        <v>3394</v>
      </c>
      <c r="AX2517" t="s">
        <v>3394</v>
      </c>
      <c r="AZ2517" t="s">
        <v>3394</v>
      </c>
    </row>
    <row r="2518" spans="1:52" x14ac:dyDescent="0.3">
      <c r="A2518" s="1" t="s">
        <v>9305</v>
      </c>
      <c r="B2518" t="s">
        <v>9306</v>
      </c>
      <c r="C2518" t="s">
        <v>4314</v>
      </c>
      <c r="D2518" t="s">
        <v>65</v>
      </c>
      <c r="F2518" t="s">
        <v>3393</v>
      </c>
      <c r="G2518" t="s">
        <v>3393</v>
      </c>
      <c r="H2518" t="s">
        <v>3393</v>
      </c>
      <c r="I2518" t="s">
        <v>9307</v>
      </c>
      <c r="J2518" t="s">
        <v>5923</v>
      </c>
      <c r="K2518" t="s">
        <v>3394</v>
      </c>
      <c r="L2518" t="s">
        <v>3965</v>
      </c>
      <c r="M2518" t="s">
        <v>9820</v>
      </c>
      <c r="N2518" t="s">
        <v>9820</v>
      </c>
      <c r="O2518" t="s">
        <v>9820</v>
      </c>
      <c r="P2518" t="s">
        <v>9821</v>
      </c>
      <c r="Q2518">
        <v>1</v>
      </c>
      <c r="R2518" t="s">
        <v>3397</v>
      </c>
      <c r="AE2518" t="s">
        <v>3394</v>
      </c>
      <c r="AK2518" t="s">
        <v>3394</v>
      </c>
      <c r="AL2518" t="s">
        <v>3394</v>
      </c>
      <c r="AM2518" t="s">
        <v>3394</v>
      </c>
      <c r="AN2518" t="s">
        <v>3394</v>
      </c>
      <c r="AO2518" t="s">
        <v>3394</v>
      </c>
      <c r="AP2518" t="s">
        <v>3394</v>
      </c>
      <c r="AQ2518" t="s">
        <v>3394</v>
      </c>
      <c r="AR2518" t="s">
        <v>3394</v>
      </c>
      <c r="AS2518" t="s">
        <v>3394</v>
      </c>
      <c r="AT2518" t="s">
        <v>3394</v>
      </c>
      <c r="AU2518" t="s">
        <v>3394</v>
      </c>
      <c r="AV2518" t="s">
        <v>3394</v>
      </c>
      <c r="AW2518" t="s">
        <v>3394</v>
      </c>
      <c r="AX2518" t="s">
        <v>3394</v>
      </c>
      <c r="AZ2518" t="s">
        <v>3394</v>
      </c>
    </row>
    <row r="2519" spans="1:52" x14ac:dyDescent="0.3">
      <c r="A2519" s="1" t="s">
        <v>9308</v>
      </c>
      <c r="B2519" t="s">
        <v>9309</v>
      </c>
      <c r="C2519" t="s">
        <v>4314</v>
      </c>
      <c r="D2519" t="s">
        <v>65</v>
      </c>
      <c r="F2519" t="s">
        <v>3393</v>
      </c>
      <c r="G2519" t="s">
        <v>3393</v>
      </c>
      <c r="H2519" t="s">
        <v>3393</v>
      </c>
      <c r="I2519" t="s">
        <v>9310</v>
      </c>
      <c r="J2519" t="s">
        <v>10928</v>
      </c>
      <c r="K2519" t="s">
        <v>3394</v>
      </c>
      <c r="L2519" t="s">
        <v>3965</v>
      </c>
      <c r="M2519" t="s">
        <v>9820</v>
      </c>
      <c r="N2519" t="s">
        <v>9820</v>
      </c>
      <c r="O2519" t="s">
        <v>9820</v>
      </c>
      <c r="P2519" t="s">
        <v>9821</v>
      </c>
      <c r="Q2519">
        <v>1</v>
      </c>
      <c r="R2519" t="s">
        <v>3397</v>
      </c>
      <c r="AE2519" t="s">
        <v>3394</v>
      </c>
      <c r="AK2519" t="s">
        <v>3394</v>
      </c>
      <c r="AL2519" t="s">
        <v>3394</v>
      </c>
      <c r="AM2519" t="s">
        <v>3394</v>
      </c>
      <c r="AN2519" t="s">
        <v>3394</v>
      </c>
      <c r="AO2519" t="s">
        <v>3394</v>
      </c>
      <c r="AP2519" t="s">
        <v>3394</v>
      </c>
      <c r="AQ2519" t="s">
        <v>3394</v>
      </c>
      <c r="AR2519" t="s">
        <v>3394</v>
      </c>
      <c r="AS2519" t="s">
        <v>3394</v>
      </c>
      <c r="AT2519" t="s">
        <v>3394</v>
      </c>
      <c r="AU2519" t="s">
        <v>3394</v>
      </c>
      <c r="AV2519" t="s">
        <v>3394</v>
      </c>
      <c r="AW2519" t="s">
        <v>3394</v>
      </c>
      <c r="AX2519" t="s">
        <v>3394</v>
      </c>
      <c r="AZ2519" t="s">
        <v>3394</v>
      </c>
    </row>
    <row r="2520" spans="1:52" x14ac:dyDescent="0.3">
      <c r="A2520" s="1" t="s">
        <v>9311</v>
      </c>
      <c r="B2520" t="s">
        <v>9312</v>
      </c>
      <c r="C2520" t="s">
        <v>492</v>
      </c>
      <c r="D2520" t="s">
        <v>69</v>
      </c>
      <c r="F2520" t="s">
        <v>3393</v>
      </c>
      <c r="G2520" t="s">
        <v>3393</v>
      </c>
      <c r="H2520" t="s">
        <v>3393</v>
      </c>
      <c r="I2520" t="s">
        <v>9313</v>
      </c>
      <c r="J2520" t="s">
        <v>9313</v>
      </c>
      <c r="K2520" t="s">
        <v>3394</v>
      </c>
      <c r="L2520" t="s">
        <v>3965</v>
      </c>
      <c r="M2520" t="s">
        <v>9820</v>
      </c>
      <c r="N2520" t="s">
        <v>9820</v>
      </c>
      <c r="O2520" t="s">
        <v>9820</v>
      </c>
      <c r="P2520" t="s">
        <v>9821</v>
      </c>
      <c r="Q2520">
        <v>1</v>
      </c>
      <c r="R2520" t="s">
        <v>3397</v>
      </c>
      <c r="AE2520" t="s">
        <v>3394</v>
      </c>
      <c r="AK2520" t="s">
        <v>3394</v>
      </c>
      <c r="AL2520" t="s">
        <v>3394</v>
      </c>
      <c r="AM2520" t="s">
        <v>3394</v>
      </c>
      <c r="AN2520" t="s">
        <v>3394</v>
      </c>
      <c r="AO2520" t="s">
        <v>3394</v>
      </c>
      <c r="AP2520" t="s">
        <v>3394</v>
      </c>
      <c r="AQ2520" t="s">
        <v>3394</v>
      </c>
      <c r="AR2520" t="s">
        <v>3394</v>
      </c>
      <c r="AS2520" t="s">
        <v>3394</v>
      </c>
      <c r="AT2520" t="s">
        <v>3394</v>
      </c>
      <c r="AU2520" t="s">
        <v>3394</v>
      </c>
      <c r="AV2520" t="s">
        <v>3394</v>
      </c>
      <c r="AW2520" t="s">
        <v>3394</v>
      </c>
      <c r="AX2520" t="s">
        <v>3394</v>
      </c>
      <c r="AZ2520" t="s">
        <v>3394</v>
      </c>
    </row>
    <row r="2521" spans="1:52" x14ac:dyDescent="0.3">
      <c r="A2521" s="1" t="s">
        <v>9314</v>
      </c>
      <c r="B2521" t="s">
        <v>9315</v>
      </c>
      <c r="C2521" t="s">
        <v>4314</v>
      </c>
      <c r="D2521" t="s">
        <v>65</v>
      </c>
      <c r="F2521" t="s">
        <v>3393</v>
      </c>
      <c r="G2521" t="s">
        <v>3393</v>
      </c>
      <c r="H2521" t="s">
        <v>3393</v>
      </c>
      <c r="I2521" t="s">
        <v>9316</v>
      </c>
      <c r="J2521" t="s">
        <v>9317</v>
      </c>
      <c r="K2521" t="s">
        <v>3394</v>
      </c>
      <c r="L2521" t="s">
        <v>3965</v>
      </c>
      <c r="M2521" t="s">
        <v>9820</v>
      </c>
      <c r="N2521" t="s">
        <v>9820</v>
      </c>
      <c r="O2521" t="s">
        <v>9820</v>
      </c>
      <c r="P2521" t="s">
        <v>9821</v>
      </c>
      <c r="Q2521">
        <v>1</v>
      </c>
      <c r="R2521" t="s">
        <v>3397</v>
      </c>
      <c r="AE2521" t="s">
        <v>3394</v>
      </c>
      <c r="AK2521" t="s">
        <v>3394</v>
      </c>
      <c r="AL2521" t="s">
        <v>3394</v>
      </c>
      <c r="AM2521" t="s">
        <v>3394</v>
      </c>
      <c r="AN2521" t="s">
        <v>3394</v>
      </c>
      <c r="AO2521" t="s">
        <v>3394</v>
      </c>
      <c r="AP2521" t="s">
        <v>3394</v>
      </c>
      <c r="AQ2521" t="s">
        <v>3394</v>
      </c>
      <c r="AR2521" t="s">
        <v>3394</v>
      </c>
      <c r="AS2521" t="s">
        <v>3394</v>
      </c>
      <c r="AT2521" t="s">
        <v>3394</v>
      </c>
      <c r="AU2521" t="s">
        <v>3394</v>
      </c>
      <c r="AV2521" t="s">
        <v>3394</v>
      </c>
      <c r="AW2521" t="s">
        <v>3394</v>
      </c>
      <c r="AX2521" t="s">
        <v>3394</v>
      </c>
      <c r="AZ2521" t="s">
        <v>3394</v>
      </c>
    </row>
    <row r="2522" spans="1:52" x14ac:dyDescent="0.3">
      <c r="A2522" s="1" t="s">
        <v>2063</v>
      </c>
      <c r="B2522" t="s">
        <v>2064</v>
      </c>
      <c r="C2522" t="s">
        <v>646</v>
      </c>
      <c r="D2522" t="s">
        <v>3392</v>
      </c>
      <c r="E2522" t="s">
        <v>2065</v>
      </c>
      <c r="F2522" t="s">
        <v>3393</v>
      </c>
      <c r="G2522" t="s">
        <v>3393</v>
      </c>
      <c r="H2522" t="s">
        <v>3393</v>
      </c>
      <c r="I2522" t="s">
        <v>10929</v>
      </c>
      <c r="J2522" t="s">
        <v>9318</v>
      </c>
      <c r="K2522" t="s">
        <v>3394</v>
      </c>
      <c r="L2522" t="s">
        <v>3965</v>
      </c>
      <c r="M2522" t="s">
        <v>3392</v>
      </c>
      <c r="N2522" t="s">
        <v>3392</v>
      </c>
      <c r="O2522" t="s">
        <v>9836</v>
      </c>
      <c r="P2522" t="s">
        <v>9821</v>
      </c>
      <c r="Q2522">
        <v>1</v>
      </c>
      <c r="R2522" t="s">
        <v>3397</v>
      </c>
      <c r="AE2522" t="s">
        <v>3394</v>
      </c>
      <c r="AK2522" t="s">
        <v>3394</v>
      </c>
      <c r="AL2522" t="s">
        <v>3394</v>
      </c>
      <c r="AM2522" t="s">
        <v>3394</v>
      </c>
      <c r="AN2522" t="s">
        <v>3394</v>
      </c>
      <c r="AO2522" t="s">
        <v>3394</v>
      </c>
      <c r="AP2522" t="s">
        <v>3394</v>
      </c>
      <c r="AQ2522" t="s">
        <v>3394</v>
      </c>
      <c r="AR2522" t="s">
        <v>3394</v>
      </c>
      <c r="AS2522" t="s">
        <v>3394</v>
      </c>
      <c r="AT2522" t="s">
        <v>3394</v>
      </c>
      <c r="AU2522" t="s">
        <v>3394</v>
      </c>
      <c r="AV2522" t="s">
        <v>3394</v>
      </c>
      <c r="AW2522" t="s">
        <v>3394</v>
      </c>
      <c r="AX2522" t="s">
        <v>3394</v>
      </c>
      <c r="AZ2522" t="s">
        <v>3393</v>
      </c>
    </row>
    <row r="2523" spans="1:52" x14ac:dyDescent="0.3">
      <c r="A2523" s="1" t="s">
        <v>9319</v>
      </c>
      <c r="B2523" t="s">
        <v>10930</v>
      </c>
      <c r="C2523" t="s">
        <v>492</v>
      </c>
      <c r="D2523" t="s">
        <v>69</v>
      </c>
      <c r="F2523" t="s">
        <v>3393</v>
      </c>
      <c r="G2523" t="s">
        <v>3393</v>
      </c>
      <c r="H2523" t="s">
        <v>3393</v>
      </c>
      <c r="I2523" t="s">
        <v>9320</v>
      </c>
      <c r="J2523" t="s">
        <v>9321</v>
      </c>
      <c r="K2523" t="s">
        <v>3394</v>
      </c>
      <c r="L2523" t="s">
        <v>3965</v>
      </c>
      <c r="M2523" t="s">
        <v>11785</v>
      </c>
      <c r="N2523" t="s">
        <v>11786</v>
      </c>
      <c r="O2523" t="s">
        <v>9820</v>
      </c>
      <c r="P2523" t="s">
        <v>9821</v>
      </c>
      <c r="Q2523">
        <v>1</v>
      </c>
      <c r="R2523" t="s">
        <v>3397</v>
      </c>
      <c r="AE2523" t="s">
        <v>3394</v>
      </c>
      <c r="AK2523" t="s">
        <v>3394</v>
      </c>
      <c r="AL2523" t="s">
        <v>3394</v>
      </c>
      <c r="AM2523" t="s">
        <v>3394</v>
      </c>
      <c r="AN2523" t="s">
        <v>3394</v>
      </c>
      <c r="AO2523" t="s">
        <v>3394</v>
      </c>
      <c r="AP2523" t="s">
        <v>3394</v>
      </c>
      <c r="AQ2523" t="s">
        <v>3394</v>
      </c>
      <c r="AR2523" t="s">
        <v>3394</v>
      </c>
      <c r="AS2523" t="s">
        <v>3394</v>
      </c>
      <c r="AT2523" t="s">
        <v>3394</v>
      </c>
      <c r="AU2523" t="s">
        <v>3394</v>
      </c>
      <c r="AV2523" t="s">
        <v>3394</v>
      </c>
      <c r="AW2523" t="s">
        <v>3394</v>
      </c>
      <c r="AX2523" t="s">
        <v>3394</v>
      </c>
      <c r="AZ2523" t="s">
        <v>3394</v>
      </c>
    </row>
    <row r="2524" spans="1:52" x14ac:dyDescent="0.3">
      <c r="A2524" s="1" t="s">
        <v>9322</v>
      </c>
      <c r="B2524" t="s">
        <v>10931</v>
      </c>
      <c r="C2524" t="s">
        <v>492</v>
      </c>
      <c r="D2524" t="s">
        <v>69</v>
      </c>
      <c r="F2524" t="s">
        <v>3393</v>
      </c>
      <c r="G2524" t="s">
        <v>3393</v>
      </c>
      <c r="H2524" t="s">
        <v>3393</v>
      </c>
      <c r="I2524" t="s">
        <v>10932</v>
      </c>
      <c r="J2524" t="s">
        <v>10933</v>
      </c>
      <c r="K2524" t="s">
        <v>3394</v>
      </c>
      <c r="L2524" t="s">
        <v>3965</v>
      </c>
      <c r="M2524" t="s">
        <v>9820</v>
      </c>
      <c r="N2524" t="s">
        <v>9820</v>
      </c>
      <c r="O2524" t="s">
        <v>9820</v>
      </c>
      <c r="P2524" t="s">
        <v>9821</v>
      </c>
      <c r="Q2524">
        <v>1</v>
      </c>
      <c r="R2524" t="s">
        <v>3397</v>
      </c>
      <c r="AE2524" t="s">
        <v>3394</v>
      </c>
      <c r="AK2524" t="s">
        <v>3394</v>
      </c>
      <c r="AL2524" t="s">
        <v>3394</v>
      </c>
      <c r="AM2524" t="s">
        <v>3394</v>
      </c>
      <c r="AN2524" t="s">
        <v>3394</v>
      </c>
      <c r="AO2524" t="s">
        <v>3394</v>
      </c>
      <c r="AP2524" t="s">
        <v>3394</v>
      </c>
      <c r="AQ2524" t="s">
        <v>3394</v>
      </c>
      <c r="AR2524" t="s">
        <v>3394</v>
      </c>
      <c r="AS2524" t="s">
        <v>3394</v>
      </c>
      <c r="AT2524" t="s">
        <v>3394</v>
      </c>
      <c r="AU2524" t="s">
        <v>3394</v>
      </c>
      <c r="AV2524" t="s">
        <v>3394</v>
      </c>
      <c r="AW2524" t="s">
        <v>3394</v>
      </c>
      <c r="AX2524" t="s">
        <v>3394</v>
      </c>
      <c r="AZ2524" t="s">
        <v>3394</v>
      </c>
    </row>
    <row r="2525" spans="1:52" x14ac:dyDescent="0.3">
      <c r="A2525" s="1" t="s">
        <v>9323</v>
      </c>
      <c r="B2525" t="s">
        <v>9324</v>
      </c>
      <c r="C2525" t="s">
        <v>492</v>
      </c>
      <c r="D2525" t="s">
        <v>69</v>
      </c>
      <c r="F2525" t="s">
        <v>3393</v>
      </c>
      <c r="G2525" t="s">
        <v>3393</v>
      </c>
      <c r="H2525" t="s">
        <v>3393</v>
      </c>
      <c r="I2525" t="s">
        <v>5765</v>
      </c>
      <c r="J2525" t="s">
        <v>5765</v>
      </c>
      <c r="K2525" t="s">
        <v>3394</v>
      </c>
      <c r="L2525" t="s">
        <v>3965</v>
      </c>
      <c r="M2525" t="s">
        <v>9820</v>
      </c>
      <c r="N2525" t="s">
        <v>9820</v>
      </c>
      <c r="O2525" t="s">
        <v>9820</v>
      </c>
      <c r="P2525" t="s">
        <v>9821</v>
      </c>
      <c r="Q2525">
        <v>1</v>
      </c>
      <c r="R2525" t="s">
        <v>3397</v>
      </c>
      <c r="AE2525" t="s">
        <v>3394</v>
      </c>
      <c r="AK2525" t="s">
        <v>3394</v>
      </c>
      <c r="AL2525" t="s">
        <v>3394</v>
      </c>
      <c r="AM2525" t="s">
        <v>3394</v>
      </c>
      <c r="AN2525" t="s">
        <v>3394</v>
      </c>
      <c r="AO2525" t="s">
        <v>3394</v>
      </c>
      <c r="AP2525" t="s">
        <v>3394</v>
      </c>
      <c r="AQ2525" t="s">
        <v>3394</v>
      </c>
      <c r="AR2525" t="s">
        <v>3394</v>
      </c>
      <c r="AS2525" t="s">
        <v>3394</v>
      </c>
      <c r="AT2525" t="s">
        <v>3394</v>
      </c>
      <c r="AU2525" t="s">
        <v>3394</v>
      </c>
      <c r="AV2525" t="s">
        <v>3394</v>
      </c>
      <c r="AW2525" t="s">
        <v>3394</v>
      </c>
      <c r="AX2525" t="s">
        <v>3394</v>
      </c>
      <c r="AZ2525" t="s">
        <v>3394</v>
      </c>
    </row>
    <row r="2526" spans="1:52" x14ac:dyDescent="0.3">
      <c r="A2526" s="1" t="s">
        <v>9325</v>
      </c>
      <c r="B2526" t="s">
        <v>10934</v>
      </c>
      <c r="C2526" t="s">
        <v>492</v>
      </c>
      <c r="D2526" t="s">
        <v>69</v>
      </c>
      <c r="F2526" t="s">
        <v>3393</v>
      </c>
      <c r="G2526" t="s">
        <v>3393</v>
      </c>
      <c r="H2526" t="s">
        <v>3393</v>
      </c>
      <c r="I2526" t="s">
        <v>5971</v>
      </c>
      <c r="J2526" t="s">
        <v>5971</v>
      </c>
      <c r="K2526" t="s">
        <v>3394</v>
      </c>
      <c r="L2526" t="s">
        <v>3965</v>
      </c>
      <c r="M2526" t="s">
        <v>9820</v>
      </c>
      <c r="N2526" t="s">
        <v>9820</v>
      </c>
      <c r="O2526" t="s">
        <v>9820</v>
      </c>
      <c r="P2526" t="s">
        <v>9821</v>
      </c>
      <c r="Q2526">
        <v>1</v>
      </c>
      <c r="R2526" t="s">
        <v>3397</v>
      </c>
      <c r="AE2526" t="s">
        <v>3394</v>
      </c>
      <c r="AK2526" t="s">
        <v>3394</v>
      </c>
      <c r="AL2526" t="s">
        <v>3394</v>
      </c>
      <c r="AM2526" t="s">
        <v>3394</v>
      </c>
      <c r="AN2526" t="s">
        <v>3394</v>
      </c>
      <c r="AO2526" t="s">
        <v>3394</v>
      </c>
      <c r="AP2526" t="s">
        <v>3394</v>
      </c>
      <c r="AQ2526" t="s">
        <v>3394</v>
      </c>
      <c r="AR2526" t="s">
        <v>3394</v>
      </c>
      <c r="AS2526" t="s">
        <v>3394</v>
      </c>
      <c r="AT2526" t="s">
        <v>3394</v>
      </c>
      <c r="AU2526" t="s">
        <v>3394</v>
      </c>
      <c r="AV2526" t="s">
        <v>3394</v>
      </c>
      <c r="AW2526" t="s">
        <v>3394</v>
      </c>
      <c r="AX2526" t="s">
        <v>3394</v>
      </c>
      <c r="AZ2526" t="s">
        <v>3394</v>
      </c>
    </row>
    <row r="2527" spans="1:52" x14ac:dyDescent="0.3">
      <c r="A2527" s="1" t="s">
        <v>9326</v>
      </c>
      <c r="B2527" t="s">
        <v>10935</v>
      </c>
      <c r="C2527" t="s">
        <v>492</v>
      </c>
      <c r="D2527" t="s">
        <v>69</v>
      </c>
      <c r="F2527" t="s">
        <v>3393</v>
      </c>
      <c r="G2527" t="s">
        <v>3393</v>
      </c>
      <c r="H2527" t="s">
        <v>3393</v>
      </c>
      <c r="I2527" t="s">
        <v>6075</v>
      </c>
      <c r="J2527" t="s">
        <v>6075</v>
      </c>
      <c r="K2527" t="s">
        <v>3394</v>
      </c>
      <c r="L2527" t="s">
        <v>3965</v>
      </c>
      <c r="M2527" t="s">
        <v>9820</v>
      </c>
      <c r="N2527" t="s">
        <v>9820</v>
      </c>
      <c r="O2527" t="s">
        <v>9820</v>
      </c>
      <c r="P2527" t="s">
        <v>9821</v>
      </c>
      <c r="Q2527">
        <v>1</v>
      </c>
      <c r="R2527" t="s">
        <v>3397</v>
      </c>
      <c r="AE2527" t="s">
        <v>3394</v>
      </c>
      <c r="AK2527" t="s">
        <v>3394</v>
      </c>
      <c r="AL2527" t="s">
        <v>3394</v>
      </c>
      <c r="AM2527" t="s">
        <v>3394</v>
      </c>
      <c r="AN2527" t="s">
        <v>3394</v>
      </c>
      <c r="AO2527" t="s">
        <v>3394</v>
      </c>
      <c r="AP2527" t="s">
        <v>3394</v>
      </c>
      <c r="AQ2527" t="s">
        <v>3394</v>
      </c>
      <c r="AR2527" t="s">
        <v>3394</v>
      </c>
      <c r="AS2527" t="s">
        <v>3394</v>
      </c>
      <c r="AT2527" t="s">
        <v>3394</v>
      </c>
      <c r="AU2527" t="s">
        <v>3394</v>
      </c>
      <c r="AV2527" t="s">
        <v>3394</v>
      </c>
      <c r="AW2527" t="s">
        <v>3394</v>
      </c>
      <c r="AX2527" t="s">
        <v>3394</v>
      </c>
      <c r="AZ2527" t="s">
        <v>3394</v>
      </c>
    </row>
    <row r="2528" spans="1:52" x14ac:dyDescent="0.3">
      <c r="A2528" s="1" t="s">
        <v>2086</v>
      </c>
      <c r="B2528" t="s">
        <v>2087</v>
      </c>
      <c r="C2528" t="s">
        <v>4314</v>
      </c>
      <c r="D2528" t="s">
        <v>65</v>
      </c>
      <c r="E2528" t="s">
        <v>2088</v>
      </c>
      <c r="F2528" t="s">
        <v>3393</v>
      </c>
      <c r="G2528" t="s">
        <v>3394</v>
      </c>
      <c r="H2528" t="s">
        <v>3393</v>
      </c>
      <c r="I2528" t="s">
        <v>9327</v>
      </c>
      <c r="J2528" t="s">
        <v>6758</v>
      </c>
      <c r="K2528" t="s">
        <v>3394</v>
      </c>
      <c r="L2528" t="s">
        <v>3965</v>
      </c>
      <c r="M2528" t="s">
        <v>9820</v>
      </c>
      <c r="N2528" t="s">
        <v>9820</v>
      </c>
      <c r="O2528" t="s">
        <v>9820</v>
      </c>
      <c r="P2528" t="s">
        <v>9821</v>
      </c>
      <c r="Q2528">
        <v>1</v>
      </c>
      <c r="R2528" t="s">
        <v>3397</v>
      </c>
      <c r="AE2528" t="s">
        <v>3394</v>
      </c>
      <c r="AK2528" t="s">
        <v>3394</v>
      </c>
      <c r="AL2528" t="s">
        <v>3394</v>
      </c>
      <c r="AM2528" t="s">
        <v>3394</v>
      </c>
      <c r="AN2528" t="s">
        <v>3394</v>
      </c>
      <c r="AO2528" t="s">
        <v>3394</v>
      </c>
      <c r="AP2528" t="s">
        <v>3394</v>
      </c>
      <c r="AQ2528" t="s">
        <v>3394</v>
      </c>
      <c r="AR2528" t="s">
        <v>3394</v>
      </c>
      <c r="AS2528" t="s">
        <v>3394</v>
      </c>
      <c r="AT2528" t="s">
        <v>3394</v>
      </c>
      <c r="AU2528" t="s">
        <v>3394</v>
      </c>
      <c r="AV2528" t="s">
        <v>3394</v>
      </c>
      <c r="AW2528" t="s">
        <v>3394</v>
      </c>
      <c r="AX2528" t="s">
        <v>3394</v>
      </c>
      <c r="AZ2528" t="s">
        <v>3394</v>
      </c>
    </row>
    <row r="2529" spans="1:52" x14ac:dyDescent="0.3">
      <c r="A2529" s="1" t="s">
        <v>2116</v>
      </c>
      <c r="B2529" t="s">
        <v>2117</v>
      </c>
      <c r="C2529" t="s">
        <v>646</v>
      </c>
      <c r="D2529" t="s">
        <v>3392</v>
      </c>
      <c r="E2529" t="s">
        <v>2118</v>
      </c>
      <c r="F2529" t="s">
        <v>3393</v>
      </c>
      <c r="G2529" t="s">
        <v>3393</v>
      </c>
      <c r="H2529" t="s">
        <v>3393</v>
      </c>
      <c r="I2529" t="s">
        <v>9328</v>
      </c>
      <c r="J2529" t="s">
        <v>9328</v>
      </c>
      <c r="K2529" t="s">
        <v>3394</v>
      </c>
      <c r="L2529" t="s">
        <v>3396</v>
      </c>
      <c r="M2529" t="s">
        <v>9820</v>
      </c>
      <c r="N2529" t="s">
        <v>9820</v>
      </c>
      <c r="O2529" t="s">
        <v>9820</v>
      </c>
      <c r="P2529" t="s">
        <v>9821</v>
      </c>
      <c r="Q2529">
        <v>1</v>
      </c>
      <c r="R2529" t="s">
        <v>3397</v>
      </c>
      <c r="AE2529" t="s">
        <v>3394</v>
      </c>
      <c r="AK2529" t="s">
        <v>3394</v>
      </c>
      <c r="AL2529" t="s">
        <v>3394</v>
      </c>
      <c r="AM2529" t="s">
        <v>3394</v>
      </c>
      <c r="AN2529" t="s">
        <v>3394</v>
      </c>
      <c r="AO2529" t="s">
        <v>3394</v>
      </c>
      <c r="AP2529" t="s">
        <v>3394</v>
      </c>
      <c r="AQ2529" t="s">
        <v>3394</v>
      </c>
      <c r="AR2529" t="s">
        <v>3394</v>
      </c>
      <c r="AS2529" t="s">
        <v>3394</v>
      </c>
      <c r="AT2529" t="s">
        <v>3394</v>
      </c>
      <c r="AU2529" t="s">
        <v>3394</v>
      </c>
      <c r="AV2529" t="s">
        <v>3394</v>
      </c>
      <c r="AW2529" t="s">
        <v>3394</v>
      </c>
      <c r="AX2529" t="s">
        <v>3394</v>
      </c>
      <c r="AZ2529" t="s">
        <v>3394</v>
      </c>
    </row>
    <row r="2530" spans="1:52" x14ac:dyDescent="0.3">
      <c r="A2530" s="1" t="s">
        <v>9329</v>
      </c>
      <c r="B2530" t="s">
        <v>9330</v>
      </c>
      <c r="C2530" t="s">
        <v>646</v>
      </c>
      <c r="D2530" t="s">
        <v>3392</v>
      </c>
      <c r="F2530" t="s">
        <v>3393</v>
      </c>
      <c r="G2530" t="s">
        <v>3394</v>
      </c>
      <c r="H2530" t="s">
        <v>3393</v>
      </c>
      <c r="I2530" t="s">
        <v>9331</v>
      </c>
      <c r="J2530" t="s">
        <v>11025</v>
      </c>
      <c r="K2530" t="s">
        <v>3394</v>
      </c>
      <c r="L2530" t="s">
        <v>3396</v>
      </c>
      <c r="M2530" t="s">
        <v>3392</v>
      </c>
      <c r="N2530" t="s">
        <v>3392</v>
      </c>
      <c r="O2530" t="s">
        <v>9836</v>
      </c>
      <c r="P2530" t="s">
        <v>9837</v>
      </c>
      <c r="Q2530">
        <v>1</v>
      </c>
      <c r="R2530" t="s">
        <v>3397</v>
      </c>
      <c r="AE2530" t="s">
        <v>3394</v>
      </c>
      <c r="AK2530" t="s">
        <v>3394</v>
      </c>
      <c r="AL2530" t="s">
        <v>3394</v>
      </c>
      <c r="AM2530" t="s">
        <v>3394</v>
      </c>
      <c r="AN2530" t="s">
        <v>3394</v>
      </c>
      <c r="AO2530" t="s">
        <v>3394</v>
      </c>
      <c r="AP2530" t="s">
        <v>3394</v>
      </c>
      <c r="AQ2530" t="s">
        <v>3394</v>
      </c>
      <c r="AR2530" t="s">
        <v>3394</v>
      </c>
      <c r="AS2530" t="s">
        <v>3394</v>
      </c>
      <c r="AT2530" t="s">
        <v>3394</v>
      </c>
      <c r="AU2530" t="s">
        <v>3394</v>
      </c>
      <c r="AV2530" t="s">
        <v>3394</v>
      </c>
      <c r="AW2530" t="s">
        <v>3394</v>
      </c>
      <c r="AX2530" t="s">
        <v>3394</v>
      </c>
      <c r="AZ2530" t="s">
        <v>3393</v>
      </c>
    </row>
    <row r="2531" spans="1:52" x14ac:dyDescent="0.3">
      <c r="A2531" s="1" t="s">
        <v>2122</v>
      </c>
      <c r="B2531" t="s">
        <v>11026</v>
      </c>
      <c r="C2531" t="s">
        <v>646</v>
      </c>
      <c r="D2531" t="s">
        <v>3392</v>
      </c>
      <c r="E2531" t="s">
        <v>2123</v>
      </c>
      <c r="F2531" t="s">
        <v>3393</v>
      </c>
      <c r="G2531" t="s">
        <v>3394</v>
      </c>
      <c r="H2531" t="s">
        <v>3393</v>
      </c>
      <c r="I2531" t="s">
        <v>9332</v>
      </c>
      <c r="J2531" t="s">
        <v>11027</v>
      </c>
      <c r="K2531" t="s">
        <v>3394</v>
      </c>
      <c r="L2531" t="s">
        <v>3396</v>
      </c>
      <c r="M2531" t="s">
        <v>4222</v>
      </c>
      <c r="N2531" t="s">
        <v>4222</v>
      </c>
      <c r="O2531" t="s">
        <v>9836</v>
      </c>
      <c r="P2531" t="s">
        <v>9821</v>
      </c>
      <c r="Q2531">
        <v>1</v>
      </c>
      <c r="R2531" t="s">
        <v>3397</v>
      </c>
      <c r="AE2531" t="s">
        <v>3394</v>
      </c>
      <c r="AK2531" t="s">
        <v>3394</v>
      </c>
      <c r="AL2531" t="s">
        <v>3394</v>
      </c>
      <c r="AM2531" t="s">
        <v>3394</v>
      </c>
      <c r="AN2531" t="s">
        <v>3394</v>
      </c>
      <c r="AO2531" t="s">
        <v>3394</v>
      </c>
      <c r="AP2531" t="s">
        <v>3394</v>
      </c>
      <c r="AQ2531" t="s">
        <v>3394</v>
      </c>
      <c r="AR2531" t="s">
        <v>3394</v>
      </c>
      <c r="AS2531" t="s">
        <v>3394</v>
      </c>
      <c r="AT2531" t="s">
        <v>3394</v>
      </c>
      <c r="AU2531" t="s">
        <v>3394</v>
      </c>
      <c r="AV2531" t="s">
        <v>3394</v>
      </c>
      <c r="AW2531" t="s">
        <v>3394</v>
      </c>
      <c r="AX2531" t="s">
        <v>3394</v>
      </c>
      <c r="AZ2531" t="s">
        <v>3393</v>
      </c>
    </row>
    <row r="2532" spans="1:52" x14ac:dyDescent="0.3">
      <c r="A2532" s="1" t="s">
        <v>2124</v>
      </c>
      <c r="B2532" t="s">
        <v>11028</v>
      </c>
      <c r="C2532" t="s">
        <v>646</v>
      </c>
      <c r="D2532" t="s">
        <v>3392</v>
      </c>
      <c r="E2532" t="s">
        <v>2125</v>
      </c>
      <c r="F2532" t="s">
        <v>3393</v>
      </c>
      <c r="G2532" t="s">
        <v>3394</v>
      </c>
      <c r="H2532" t="s">
        <v>3393</v>
      </c>
      <c r="I2532" t="s">
        <v>11787</v>
      </c>
      <c r="J2532" t="s">
        <v>11029</v>
      </c>
      <c r="K2532" t="s">
        <v>3394</v>
      </c>
      <c r="L2532" t="s">
        <v>3396</v>
      </c>
      <c r="M2532" t="s">
        <v>3392</v>
      </c>
      <c r="N2532" t="s">
        <v>3392</v>
      </c>
      <c r="O2532" t="s">
        <v>9836</v>
      </c>
      <c r="P2532" t="s">
        <v>9837</v>
      </c>
      <c r="Q2532">
        <v>1</v>
      </c>
      <c r="R2532" t="s">
        <v>3397</v>
      </c>
      <c r="AE2532" t="s">
        <v>3394</v>
      </c>
      <c r="AK2532" t="s">
        <v>3394</v>
      </c>
      <c r="AL2532" t="s">
        <v>3394</v>
      </c>
      <c r="AM2532" t="s">
        <v>3394</v>
      </c>
      <c r="AN2532" t="s">
        <v>3394</v>
      </c>
      <c r="AO2532" t="s">
        <v>3394</v>
      </c>
      <c r="AP2532" t="s">
        <v>3394</v>
      </c>
      <c r="AQ2532" t="s">
        <v>3394</v>
      </c>
      <c r="AR2532" t="s">
        <v>3394</v>
      </c>
      <c r="AS2532" t="s">
        <v>3394</v>
      </c>
      <c r="AT2532" t="s">
        <v>3394</v>
      </c>
      <c r="AU2532" t="s">
        <v>3394</v>
      </c>
      <c r="AV2532" t="s">
        <v>3394</v>
      </c>
      <c r="AW2532" t="s">
        <v>3394</v>
      </c>
      <c r="AX2532" t="s">
        <v>3394</v>
      </c>
      <c r="AZ2532" t="s">
        <v>3393</v>
      </c>
    </row>
    <row r="2533" spans="1:52" x14ac:dyDescent="0.3">
      <c r="A2533" s="1" t="s">
        <v>2126</v>
      </c>
      <c r="B2533" t="s">
        <v>11030</v>
      </c>
      <c r="C2533" t="s">
        <v>646</v>
      </c>
      <c r="D2533" t="s">
        <v>3392</v>
      </c>
      <c r="E2533" t="s">
        <v>2127</v>
      </c>
      <c r="F2533" t="s">
        <v>3393</v>
      </c>
      <c r="G2533" t="s">
        <v>3394</v>
      </c>
      <c r="H2533" t="s">
        <v>3393</v>
      </c>
      <c r="I2533" t="s">
        <v>10229</v>
      </c>
      <c r="J2533" t="s">
        <v>11031</v>
      </c>
      <c r="K2533" t="s">
        <v>3394</v>
      </c>
      <c r="L2533" t="s">
        <v>3396</v>
      </c>
      <c r="M2533" t="s">
        <v>3392</v>
      </c>
      <c r="N2533" t="s">
        <v>3392</v>
      </c>
      <c r="O2533" t="s">
        <v>9836</v>
      </c>
      <c r="P2533" t="s">
        <v>9862</v>
      </c>
      <c r="Q2533">
        <v>1</v>
      </c>
      <c r="R2533" t="s">
        <v>3397</v>
      </c>
      <c r="AE2533" t="s">
        <v>3394</v>
      </c>
      <c r="AK2533" t="s">
        <v>3394</v>
      </c>
      <c r="AL2533" t="s">
        <v>3394</v>
      </c>
      <c r="AM2533" t="s">
        <v>3394</v>
      </c>
      <c r="AN2533" t="s">
        <v>3394</v>
      </c>
      <c r="AO2533" t="s">
        <v>3394</v>
      </c>
      <c r="AP2533" t="s">
        <v>3394</v>
      </c>
      <c r="AQ2533" t="s">
        <v>3394</v>
      </c>
      <c r="AR2533" t="s">
        <v>3394</v>
      </c>
      <c r="AS2533" t="s">
        <v>3394</v>
      </c>
      <c r="AT2533" t="s">
        <v>3394</v>
      </c>
      <c r="AU2533" t="s">
        <v>3394</v>
      </c>
      <c r="AV2533" t="s">
        <v>3394</v>
      </c>
      <c r="AW2533" t="s">
        <v>3394</v>
      </c>
      <c r="AX2533" t="s">
        <v>3394</v>
      </c>
      <c r="AZ2533" t="s">
        <v>3393</v>
      </c>
    </row>
    <row r="2534" spans="1:52" x14ac:dyDescent="0.3">
      <c r="A2534" s="1" t="s">
        <v>2128</v>
      </c>
      <c r="B2534" t="s">
        <v>10230</v>
      </c>
      <c r="C2534" t="s">
        <v>646</v>
      </c>
      <c r="D2534" t="s">
        <v>3392</v>
      </c>
      <c r="E2534" t="s">
        <v>2129</v>
      </c>
      <c r="F2534" t="s">
        <v>3393</v>
      </c>
      <c r="G2534" t="s">
        <v>3394</v>
      </c>
      <c r="H2534" t="s">
        <v>3393</v>
      </c>
      <c r="I2534" t="s">
        <v>4640</v>
      </c>
      <c r="J2534" t="s">
        <v>4640</v>
      </c>
      <c r="K2534" t="s">
        <v>3394</v>
      </c>
      <c r="L2534" t="s">
        <v>3396</v>
      </c>
      <c r="M2534" t="s">
        <v>3392</v>
      </c>
      <c r="N2534" t="s">
        <v>3392</v>
      </c>
      <c r="O2534" t="s">
        <v>9836</v>
      </c>
      <c r="P2534" t="s">
        <v>9862</v>
      </c>
      <c r="Q2534">
        <v>1</v>
      </c>
      <c r="R2534" t="s">
        <v>3397</v>
      </c>
      <c r="AE2534" t="s">
        <v>3394</v>
      </c>
      <c r="AK2534" t="s">
        <v>3394</v>
      </c>
      <c r="AL2534" t="s">
        <v>3394</v>
      </c>
      <c r="AM2534" t="s">
        <v>3394</v>
      </c>
      <c r="AN2534" t="s">
        <v>3394</v>
      </c>
      <c r="AO2534" t="s">
        <v>3394</v>
      </c>
      <c r="AP2534" t="s">
        <v>3394</v>
      </c>
      <c r="AQ2534" t="s">
        <v>3394</v>
      </c>
      <c r="AR2534" t="s">
        <v>3394</v>
      </c>
      <c r="AS2534" t="s">
        <v>3394</v>
      </c>
      <c r="AT2534" t="s">
        <v>3394</v>
      </c>
      <c r="AU2534" t="s">
        <v>3394</v>
      </c>
      <c r="AV2534" t="s">
        <v>3394</v>
      </c>
      <c r="AW2534" t="s">
        <v>3394</v>
      </c>
      <c r="AX2534" t="s">
        <v>3394</v>
      </c>
      <c r="AZ2534" t="s">
        <v>3393</v>
      </c>
    </row>
    <row r="2535" spans="1:52" x14ac:dyDescent="0.3">
      <c r="A2535" s="1" t="s">
        <v>2130</v>
      </c>
      <c r="B2535" t="s">
        <v>10231</v>
      </c>
      <c r="C2535" t="s">
        <v>646</v>
      </c>
      <c r="D2535" t="s">
        <v>3392</v>
      </c>
      <c r="E2535" t="s">
        <v>2131</v>
      </c>
      <c r="F2535" t="s">
        <v>3393</v>
      </c>
      <c r="G2535" t="s">
        <v>3394</v>
      </c>
      <c r="H2535" t="s">
        <v>3393</v>
      </c>
      <c r="I2535" t="s">
        <v>11032</v>
      </c>
      <c r="J2535" t="s">
        <v>11033</v>
      </c>
      <c r="K2535" t="s">
        <v>3394</v>
      </c>
      <c r="L2535" t="s">
        <v>3396</v>
      </c>
      <c r="M2535" t="s">
        <v>3392</v>
      </c>
      <c r="N2535" t="s">
        <v>3392</v>
      </c>
      <c r="O2535" t="s">
        <v>9836</v>
      </c>
      <c r="P2535" t="s">
        <v>9862</v>
      </c>
      <c r="Q2535">
        <v>1</v>
      </c>
      <c r="R2535" t="s">
        <v>3397</v>
      </c>
      <c r="AE2535" t="s">
        <v>3394</v>
      </c>
      <c r="AK2535" t="s">
        <v>3394</v>
      </c>
      <c r="AL2535" t="s">
        <v>3394</v>
      </c>
      <c r="AM2535" t="s">
        <v>3394</v>
      </c>
      <c r="AN2535" t="s">
        <v>3394</v>
      </c>
      <c r="AO2535" t="s">
        <v>3394</v>
      </c>
      <c r="AP2535" t="s">
        <v>3394</v>
      </c>
      <c r="AQ2535" t="s">
        <v>3394</v>
      </c>
      <c r="AR2535" t="s">
        <v>3394</v>
      </c>
      <c r="AS2535" t="s">
        <v>3394</v>
      </c>
      <c r="AT2535" t="s">
        <v>3394</v>
      </c>
      <c r="AU2535" t="s">
        <v>3394</v>
      </c>
      <c r="AV2535" t="s">
        <v>3394</v>
      </c>
      <c r="AW2535" t="s">
        <v>3394</v>
      </c>
      <c r="AX2535" t="s">
        <v>3394</v>
      </c>
      <c r="AZ2535" t="s">
        <v>3393</v>
      </c>
    </row>
    <row r="2536" spans="1:52" x14ac:dyDescent="0.3">
      <c r="A2536" s="1" t="s">
        <v>2132</v>
      </c>
      <c r="B2536" t="s">
        <v>10232</v>
      </c>
      <c r="C2536" t="s">
        <v>646</v>
      </c>
      <c r="D2536" t="s">
        <v>3392</v>
      </c>
      <c r="E2536" t="s">
        <v>2133</v>
      </c>
      <c r="F2536" t="s">
        <v>3393</v>
      </c>
      <c r="G2536" t="s">
        <v>3394</v>
      </c>
      <c r="H2536" t="s">
        <v>3393</v>
      </c>
      <c r="I2536" t="s">
        <v>11034</v>
      </c>
      <c r="J2536" t="s">
        <v>11035</v>
      </c>
      <c r="K2536" t="s">
        <v>3394</v>
      </c>
      <c r="L2536" t="s">
        <v>3396</v>
      </c>
      <c r="M2536" t="s">
        <v>3392</v>
      </c>
      <c r="N2536" t="s">
        <v>3392</v>
      </c>
      <c r="O2536" t="s">
        <v>9836</v>
      </c>
      <c r="P2536" t="s">
        <v>9862</v>
      </c>
      <c r="Q2536">
        <v>1</v>
      </c>
      <c r="R2536" t="s">
        <v>3397</v>
      </c>
      <c r="AE2536" t="s">
        <v>3394</v>
      </c>
      <c r="AK2536" t="s">
        <v>3394</v>
      </c>
      <c r="AL2536" t="s">
        <v>3394</v>
      </c>
      <c r="AM2536" t="s">
        <v>3394</v>
      </c>
      <c r="AN2536" t="s">
        <v>3394</v>
      </c>
      <c r="AO2536" t="s">
        <v>3394</v>
      </c>
      <c r="AP2536" t="s">
        <v>3394</v>
      </c>
      <c r="AQ2536" t="s">
        <v>3394</v>
      </c>
      <c r="AR2536" t="s">
        <v>3394</v>
      </c>
      <c r="AS2536" t="s">
        <v>3394</v>
      </c>
      <c r="AT2536" t="s">
        <v>3394</v>
      </c>
      <c r="AU2536" t="s">
        <v>3394</v>
      </c>
      <c r="AV2536" t="s">
        <v>3394</v>
      </c>
      <c r="AW2536" t="s">
        <v>3394</v>
      </c>
      <c r="AX2536" t="s">
        <v>3394</v>
      </c>
      <c r="AZ2536" t="s">
        <v>3393</v>
      </c>
    </row>
    <row r="2537" spans="1:52" x14ac:dyDescent="0.3">
      <c r="A2537" s="1" t="s">
        <v>9333</v>
      </c>
      <c r="B2537" t="s">
        <v>9334</v>
      </c>
      <c r="C2537" t="s">
        <v>646</v>
      </c>
      <c r="D2537" t="s">
        <v>3392</v>
      </c>
      <c r="F2537" t="s">
        <v>3393</v>
      </c>
      <c r="G2537" t="s">
        <v>3394</v>
      </c>
      <c r="H2537" t="s">
        <v>3393</v>
      </c>
      <c r="I2537" t="s">
        <v>11788</v>
      </c>
      <c r="J2537" t="s">
        <v>11036</v>
      </c>
      <c r="K2537" t="s">
        <v>3394</v>
      </c>
      <c r="L2537" t="s">
        <v>3396</v>
      </c>
      <c r="M2537" t="s">
        <v>3392</v>
      </c>
      <c r="N2537" t="s">
        <v>3392</v>
      </c>
      <c r="O2537" t="s">
        <v>9836</v>
      </c>
      <c r="P2537" t="s">
        <v>9837</v>
      </c>
      <c r="Q2537">
        <v>1</v>
      </c>
      <c r="R2537" t="s">
        <v>3397</v>
      </c>
      <c r="AE2537" t="s">
        <v>3394</v>
      </c>
      <c r="AK2537" t="s">
        <v>3394</v>
      </c>
      <c r="AL2537" t="s">
        <v>3394</v>
      </c>
      <c r="AM2537" t="s">
        <v>3394</v>
      </c>
      <c r="AN2537" t="s">
        <v>3394</v>
      </c>
      <c r="AO2537" t="s">
        <v>3394</v>
      </c>
      <c r="AP2537" t="s">
        <v>3394</v>
      </c>
      <c r="AQ2537" t="s">
        <v>3394</v>
      </c>
      <c r="AR2537" t="s">
        <v>3394</v>
      </c>
      <c r="AS2537" t="s">
        <v>3394</v>
      </c>
      <c r="AT2537" t="s">
        <v>3394</v>
      </c>
      <c r="AU2537" t="s">
        <v>3394</v>
      </c>
      <c r="AV2537" t="s">
        <v>3394</v>
      </c>
      <c r="AW2537" t="s">
        <v>3394</v>
      </c>
      <c r="AX2537" t="s">
        <v>3394</v>
      </c>
      <c r="AZ2537" t="s">
        <v>3393</v>
      </c>
    </row>
    <row r="2538" spans="1:52" x14ac:dyDescent="0.3">
      <c r="A2538" s="1" t="s">
        <v>9335</v>
      </c>
      <c r="B2538" t="s">
        <v>9336</v>
      </c>
      <c r="C2538" t="s">
        <v>646</v>
      </c>
      <c r="D2538" t="s">
        <v>3392</v>
      </c>
      <c r="F2538" t="s">
        <v>3393</v>
      </c>
      <c r="G2538" t="s">
        <v>3394</v>
      </c>
      <c r="H2538" t="s">
        <v>3393</v>
      </c>
      <c r="I2538" t="s">
        <v>9754</v>
      </c>
      <c r="J2538" t="s">
        <v>9754</v>
      </c>
      <c r="K2538" t="s">
        <v>3394</v>
      </c>
      <c r="L2538" t="s">
        <v>3396</v>
      </c>
      <c r="M2538" t="s">
        <v>3392</v>
      </c>
      <c r="N2538" t="s">
        <v>3392</v>
      </c>
      <c r="O2538" t="s">
        <v>9836</v>
      </c>
      <c r="P2538" t="s">
        <v>9862</v>
      </c>
      <c r="Q2538">
        <v>1</v>
      </c>
      <c r="R2538" t="s">
        <v>3397</v>
      </c>
      <c r="AE2538" t="s">
        <v>3394</v>
      </c>
      <c r="AK2538" t="s">
        <v>3394</v>
      </c>
      <c r="AL2538" t="s">
        <v>3394</v>
      </c>
      <c r="AM2538" t="s">
        <v>3394</v>
      </c>
      <c r="AN2538" t="s">
        <v>3394</v>
      </c>
      <c r="AO2538" t="s">
        <v>3394</v>
      </c>
      <c r="AP2538" t="s">
        <v>3394</v>
      </c>
      <c r="AQ2538" t="s">
        <v>3394</v>
      </c>
      <c r="AR2538" t="s">
        <v>3394</v>
      </c>
      <c r="AS2538" t="s">
        <v>3394</v>
      </c>
      <c r="AT2538" t="s">
        <v>3394</v>
      </c>
      <c r="AU2538" t="s">
        <v>3394</v>
      </c>
      <c r="AV2538" t="s">
        <v>3394</v>
      </c>
      <c r="AW2538" t="s">
        <v>3394</v>
      </c>
      <c r="AX2538" t="s">
        <v>3394</v>
      </c>
      <c r="AZ2538" t="s">
        <v>3393</v>
      </c>
    </row>
    <row r="2539" spans="1:52" x14ac:dyDescent="0.3">
      <c r="A2539" s="1" t="s">
        <v>9337</v>
      </c>
      <c r="B2539" t="s">
        <v>9338</v>
      </c>
      <c r="C2539" t="s">
        <v>646</v>
      </c>
      <c r="D2539" t="s">
        <v>3392</v>
      </c>
      <c r="F2539" t="s">
        <v>3393</v>
      </c>
      <c r="G2539" t="s">
        <v>3394</v>
      </c>
      <c r="H2539" t="s">
        <v>3393</v>
      </c>
      <c r="I2539" t="s">
        <v>9339</v>
      </c>
      <c r="J2539" t="s">
        <v>9339</v>
      </c>
      <c r="K2539" t="s">
        <v>3394</v>
      </c>
      <c r="L2539" t="s">
        <v>3396</v>
      </c>
      <c r="M2539" t="s">
        <v>3392</v>
      </c>
      <c r="N2539" t="s">
        <v>3392</v>
      </c>
      <c r="O2539" t="s">
        <v>9836</v>
      </c>
      <c r="P2539" t="s">
        <v>9837</v>
      </c>
      <c r="Q2539">
        <v>1</v>
      </c>
      <c r="R2539" t="s">
        <v>3397</v>
      </c>
      <c r="AE2539" t="s">
        <v>3394</v>
      </c>
      <c r="AK2539" t="s">
        <v>3394</v>
      </c>
      <c r="AL2539" t="s">
        <v>3394</v>
      </c>
      <c r="AM2539" t="s">
        <v>3394</v>
      </c>
      <c r="AN2539" t="s">
        <v>3394</v>
      </c>
      <c r="AO2539" t="s">
        <v>3394</v>
      </c>
      <c r="AP2539" t="s">
        <v>3394</v>
      </c>
      <c r="AQ2539" t="s">
        <v>3394</v>
      </c>
      <c r="AR2539" t="s">
        <v>3394</v>
      </c>
      <c r="AS2539" t="s">
        <v>3394</v>
      </c>
      <c r="AT2539" t="s">
        <v>3394</v>
      </c>
      <c r="AU2539" t="s">
        <v>3394</v>
      </c>
      <c r="AV2539" t="s">
        <v>3394</v>
      </c>
      <c r="AW2539" t="s">
        <v>3394</v>
      </c>
      <c r="AX2539" t="s">
        <v>3394</v>
      </c>
      <c r="AZ2539" t="s">
        <v>3393</v>
      </c>
    </row>
    <row r="2540" spans="1:52" x14ac:dyDescent="0.3">
      <c r="A2540" s="1" t="s">
        <v>2137</v>
      </c>
      <c r="B2540" t="s">
        <v>11037</v>
      </c>
      <c r="C2540" t="s">
        <v>646</v>
      </c>
      <c r="D2540" t="s">
        <v>3392</v>
      </c>
      <c r="E2540" t="s">
        <v>2138</v>
      </c>
      <c r="F2540" t="s">
        <v>3393</v>
      </c>
      <c r="G2540" t="s">
        <v>3394</v>
      </c>
      <c r="H2540" t="s">
        <v>3393</v>
      </c>
      <c r="I2540" t="s">
        <v>4664</v>
      </c>
      <c r="J2540" t="s">
        <v>4664</v>
      </c>
      <c r="K2540" t="s">
        <v>3394</v>
      </c>
      <c r="L2540" t="s">
        <v>3396</v>
      </c>
      <c r="M2540" t="s">
        <v>3392</v>
      </c>
      <c r="N2540" t="s">
        <v>3392</v>
      </c>
      <c r="O2540" t="s">
        <v>9836</v>
      </c>
      <c r="P2540" t="s">
        <v>9837</v>
      </c>
      <c r="Q2540">
        <v>1</v>
      </c>
      <c r="R2540" t="s">
        <v>3397</v>
      </c>
      <c r="AE2540" t="s">
        <v>3394</v>
      </c>
      <c r="AK2540" t="s">
        <v>3394</v>
      </c>
      <c r="AL2540" t="s">
        <v>3394</v>
      </c>
      <c r="AM2540" t="s">
        <v>3394</v>
      </c>
      <c r="AN2540" t="s">
        <v>3394</v>
      </c>
      <c r="AO2540" t="s">
        <v>3394</v>
      </c>
      <c r="AP2540" t="s">
        <v>3394</v>
      </c>
      <c r="AQ2540" t="s">
        <v>3394</v>
      </c>
      <c r="AR2540" t="s">
        <v>3394</v>
      </c>
      <c r="AS2540" t="s">
        <v>3394</v>
      </c>
      <c r="AT2540" t="s">
        <v>3394</v>
      </c>
      <c r="AU2540" t="s">
        <v>3394</v>
      </c>
      <c r="AV2540" t="s">
        <v>3394</v>
      </c>
      <c r="AW2540" t="s">
        <v>3394</v>
      </c>
      <c r="AX2540" t="s">
        <v>3394</v>
      </c>
      <c r="AZ2540" t="s">
        <v>3393</v>
      </c>
    </row>
    <row r="2541" spans="1:52" x14ac:dyDescent="0.3">
      <c r="A2541" s="1" t="s">
        <v>2139</v>
      </c>
      <c r="B2541" t="s">
        <v>9755</v>
      </c>
      <c r="C2541" t="s">
        <v>646</v>
      </c>
      <c r="D2541" t="s">
        <v>3392</v>
      </c>
      <c r="E2541" t="s">
        <v>2140</v>
      </c>
      <c r="F2541" t="s">
        <v>3393</v>
      </c>
      <c r="G2541" t="s">
        <v>3394</v>
      </c>
      <c r="H2541" t="s">
        <v>3393</v>
      </c>
      <c r="I2541" t="s">
        <v>7140</v>
      </c>
      <c r="J2541" t="s">
        <v>7140</v>
      </c>
      <c r="K2541" t="s">
        <v>3394</v>
      </c>
      <c r="L2541" t="s">
        <v>3396</v>
      </c>
      <c r="M2541" t="s">
        <v>9820</v>
      </c>
      <c r="N2541" t="s">
        <v>9820</v>
      </c>
      <c r="O2541" t="s">
        <v>9820</v>
      </c>
      <c r="P2541" t="s">
        <v>9821</v>
      </c>
      <c r="Q2541">
        <v>1</v>
      </c>
      <c r="R2541" t="s">
        <v>3397</v>
      </c>
      <c r="AE2541" t="s">
        <v>3394</v>
      </c>
      <c r="AK2541" t="s">
        <v>3394</v>
      </c>
      <c r="AL2541" t="s">
        <v>3394</v>
      </c>
      <c r="AM2541" t="s">
        <v>3394</v>
      </c>
      <c r="AN2541" t="s">
        <v>3394</v>
      </c>
      <c r="AO2541" t="s">
        <v>3394</v>
      </c>
      <c r="AP2541" t="s">
        <v>3394</v>
      </c>
      <c r="AQ2541" t="s">
        <v>3394</v>
      </c>
      <c r="AR2541" t="s">
        <v>3394</v>
      </c>
      <c r="AS2541" t="s">
        <v>3394</v>
      </c>
      <c r="AT2541" t="s">
        <v>3394</v>
      </c>
      <c r="AU2541" t="s">
        <v>3394</v>
      </c>
      <c r="AV2541" t="s">
        <v>3394</v>
      </c>
      <c r="AW2541" t="s">
        <v>3394</v>
      </c>
      <c r="AX2541" t="s">
        <v>3394</v>
      </c>
      <c r="AZ2541" t="s">
        <v>3393</v>
      </c>
    </row>
    <row r="2542" spans="1:52" x14ac:dyDescent="0.3">
      <c r="A2542" s="1" t="s">
        <v>2141</v>
      </c>
      <c r="B2542" t="s">
        <v>11038</v>
      </c>
      <c r="C2542" t="s">
        <v>646</v>
      </c>
      <c r="D2542" t="s">
        <v>3392</v>
      </c>
      <c r="E2542" t="s">
        <v>2142</v>
      </c>
      <c r="F2542" t="s">
        <v>3393</v>
      </c>
      <c r="G2542" t="s">
        <v>3394</v>
      </c>
      <c r="H2542" t="s">
        <v>3393</v>
      </c>
      <c r="I2542" t="s">
        <v>5818</v>
      </c>
      <c r="J2542" t="s">
        <v>5818</v>
      </c>
      <c r="K2542" t="s">
        <v>3394</v>
      </c>
      <c r="L2542" t="s">
        <v>3396</v>
      </c>
      <c r="M2542" t="s">
        <v>3392</v>
      </c>
      <c r="N2542" t="s">
        <v>3392</v>
      </c>
      <c r="O2542" t="s">
        <v>9820</v>
      </c>
      <c r="P2542" t="s">
        <v>9821</v>
      </c>
      <c r="Q2542">
        <v>1</v>
      </c>
      <c r="R2542" t="s">
        <v>3397</v>
      </c>
      <c r="AE2542" t="s">
        <v>3394</v>
      </c>
      <c r="AK2542" t="s">
        <v>3394</v>
      </c>
      <c r="AL2542" t="s">
        <v>3394</v>
      </c>
      <c r="AM2542" t="s">
        <v>3394</v>
      </c>
      <c r="AN2542" t="s">
        <v>3394</v>
      </c>
      <c r="AO2542" t="s">
        <v>3394</v>
      </c>
      <c r="AP2542" t="s">
        <v>3394</v>
      </c>
      <c r="AQ2542" t="s">
        <v>3394</v>
      </c>
      <c r="AR2542" t="s">
        <v>3394</v>
      </c>
      <c r="AS2542" t="s">
        <v>3394</v>
      </c>
      <c r="AT2542" t="s">
        <v>3394</v>
      </c>
      <c r="AU2542" t="s">
        <v>3394</v>
      </c>
      <c r="AV2542" t="s">
        <v>3394</v>
      </c>
      <c r="AW2542" t="s">
        <v>3394</v>
      </c>
      <c r="AX2542" t="s">
        <v>3394</v>
      </c>
      <c r="AZ2542" t="s">
        <v>3393</v>
      </c>
    </row>
    <row r="2543" spans="1:52" x14ac:dyDescent="0.3">
      <c r="A2543" s="1" t="s">
        <v>2143</v>
      </c>
      <c r="B2543" t="s">
        <v>11039</v>
      </c>
      <c r="C2543" t="s">
        <v>646</v>
      </c>
      <c r="D2543" t="s">
        <v>3392</v>
      </c>
      <c r="E2543" t="s">
        <v>2144</v>
      </c>
      <c r="F2543" t="s">
        <v>3393</v>
      </c>
      <c r="G2543" t="s">
        <v>3394</v>
      </c>
      <c r="H2543" t="s">
        <v>3393</v>
      </c>
      <c r="I2543" t="s">
        <v>10233</v>
      </c>
      <c r="J2543" t="s">
        <v>10233</v>
      </c>
      <c r="K2543" t="s">
        <v>3394</v>
      </c>
      <c r="L2543" t="s">
        <v>3396</v>
      </c>
      <c r="M2543" t="s">
        <v>3392</v>
      </c>
      <c r="N2543" t="s">
        <v>3392</v>
      </c>
      <c r="O2543" t="s">
        <v>9836</v>
      </c>
      <c r="P2543" t="s">
        <v>9837</v>
      </c>
      <c r="Q2543">
        <v>1</v>
      </c>
      <c r="R2543" t="s">
        <v>3397</v>
      </c>
      <c r="AE2543" t="s">
        <v>3394</v>
      </c>
      <c r="AK2543" t="s">
        <v>3394</v>
      </c>
      <c r="AL2543" t="s">
        <v>3394</v>
      </c>
      <c r="AM2543" t="s">
        <v>3394</v>
      </c>
      <c r="AN2543" t="s">
        <v>3394</v>
      </c>
      <c r="AO2543" t="s">
        <v>3394</v>
      </c>
      <c r="AP2543" t="s">
        <v>3394</v>
      </c>
      <c r="AQ2543" t="s">
        <v>3394</v>
      </c>
      <c r="AR2543" t="s">
        <v>3394</v>
      </c>
      <c r="AS2543" t="s">
        <v>3394</v>
      </c>
      <c r="AT2543" t="s">
        <v>3394</v>
      </c>
      <c r="AU2543" t="s">
        <v>3394</v>
      </c>
      <c r="AV2543" t="s">
        <v>3394</v>
      </c>
      <c r="AW2543" t="s">
        <v>3394</v>
      </c>
      <c r="AX2543" t="s">
        <v>3394</v>
      </c>
      <c r="AZ2543" t="s">
        <v>3393</v>
      </c>
    </row>
    <row r="2544" spans="1:52" x14ac:dyDescent="0.3">
      <c r="A2544" s="1" t="s">
        <v>2145</v>
      </c>
      <c r="B2544" t="s">
        <v>2146</v>
      </c>
      <c r="C2544" t="s">
        <v>646</v>
      </c>
      <c r="D2544" t="s">
        <v>3392</v>
      </c>
      <c r="E2544" t="s">
        <v>2147</v>
      </c>
      <c r="F2544" t="s">
        <v>3393</v>
      </c>
      <c r="G2544" t="s">
        <v>3394</v>
      </c>
      <c r="H2544" t="s">
        <v>3393</v>
      </c>
      <c r="I2544" t="s">
        <v>9185</v>
      </c>
      <c r="J2544" t="s">
        <v>9756</v>
      </c>
      <c r="K2544" t="s">
        <v>3394</v>
      </c>
      <c r="L2544" t="s">
        <v>3396</v>
      </c>
      <c r="M2544" t="s">
        <v>9820</v>
      </c>
      <c r="N2544" t="s">
        <v>9820</v>
      </c>
      <c r="O2544" t="s">
        <v>9820</v>
      </c>
      <c r="P2544" t="s">
        <v>9821</v>
      </c>
      <c r="Q2544">
        <v>1</v>
      </c>
      <c r="R2544" t="s">
        <v>3397</v>
      </c>
      <c r="AE2544" t="s">
        <v>3394</v>
      </c>
      <c r="AK2544" t="s">
        <v>3394</v>
      </c>
      <c r="AL2544" t="s">
        <v>3394</v>
      </c>
      <c r="AM2544" t="s">
        <v>3394</v>
      </c>
      <c r="AN2544" t="s">
        <v>3394</v>
      </c>
      <c r="AO2544" t="s">
        <v>3394</v>
      </c>
      <c r="AP2544" t="s">
        <v>3394</v>
      </c>
      <c r="AQ2544" t="s">
        <v>3394</v>
      </c>
      <c r="AR2544" t="s">
        <v>3394</v>
      </c>
      <c r="AS2544" t="s">
        <v>3394</v>
      </c>
      <c r="AT2544" t="s">
        <v>3394</v>
      </c>
      <c r="AU2544" t="s">
        <v>3394</v>
      </c>
      <c r="AV2544" t="s">
        <v>3394</v>
      </c>
      <c r="AW2544" t="s">
        <v>3394</v>
      </c>
      <c r="AX2544" t="s">
        <v>3394</v>
      </c>
      <c r="AZ2544" t="s">
        <v>3393</v>
      </c>
    </row>
    <row r="2545" spans="1:52" x14ac:dyDescent="0.3">
      <c r="A2545" s="1" t="s">
        <v>9340</v>
      </c>
      <c r="B2545" t="s">
        <v>11040</v>
      </c>
      <c r="C2545" t="s">
        <v>646</v>
      </c>
      <c r="D2545" t="s">
        <v>3392</v>
      </c>
      <c r="F2545" t="s">
        <v>3393</v>
      </c>
      <c r="G2545" t="s">
        <v>3394</v>
      </c>
      <c r="H2545" t="s">
        <v>3393</v>
      </c>
      <c r="I2545" t="s">
        <v>11041</v>
      </c>
      <c r="J2545" t="s">
        <v>11041</v>
      </c>
      <c r="K2545" t="s">
        <v>3394</v>
      </c>
      <c r="L2545" t="s">
        <v>3396</v>
      </c>
      <c r="M2545" t="s">
        <v>3392</v>
      </c>
      <c r="N2545" t="s">
        <v>3392</v>
      </c>
      <c r="O2545" t="s">
        <v>9836</v>
      </c>
      <c r="P2545" t="s">
        <v>9862</v>
      </c>
      <c r="Q2545">
        <v>1</v>
      </c>
      <c r="R2545" t="s">
        <v>3397</v>
      </c>
      <c r="AE2545" t="s">
        <v>3394</v>
      </c>
      <c r="AK2545" t="s">
        <v>3394</v>
      </c>
      <c r="AL2545" t="s">
        <v>3394</v>
      </c>
      <c r="AM2545" t="s">
        <v>3394</v>
      </c>
      <c r="AN2545" t="s">
        <v>3394</v>
      </c>
      <c r="AO2545" t="s">
        <v>3394</v>
      </c>
      <c r="AP2545" t="s">
        <v>3394</v>
      </c>
      <c r="AQ2545" t="s">
        <v>3394</v>
      </c>
      <c r="AR2545" t="s">
        <v>3394</v>
      </c>
      <c r="AS2545" t="s">
        <v>3394</v>
      </c>
      <c r="AT2545" t="s">
        <v>3394</v>
      </c>
      <c r="AU2545" t="s">
        <v>3394</v>
      </c>
      <c r="AV2545" t="s">
        <v>3394</v>
      </c>
      <c r="AW2545" t="s">
        <v>3394</v>
      </c>
      <c r="AX2545" t="s">
        <v>3394</v>
      </c>
      <c r="AZ2545" t="s">
        <v>3393</v>
      </c>
    </row>
    <row r="2546" spans="1:52" x14ac:dyDescent="0.3">
      <c r="A2546" s="1" t="s">
        <v>2148</v>
      </c>
      <c r="B2546" t="s">
        <v>11042</v>
      </c>
      <c r="C2546" t="s">
        <v>646</v>
      </c>
      <c r="D2546" t="s">
        <v>3392</v>
      </c>
      <c r="E2546" t="s">
        <v>2149</v>
      </c>
      <c r="F2546" t="s">
        <v>3393</v>
      </c>
      <c r="G2546" t="s">
        <v>3394</v>
      </c>
      <c r="H2546" t="s">
        <v>3393</v>
      </c>
      <c r="I2546" t="s">
        <v>4535</v>
      </c>
      <c r="J2546" t="s">
        <v>4535</v>
      </c>
      <c r="K2546" t="s">
        <v>3394</v>
      </c>
      <c r="L2546" t="s">
        <v>3396</v>
      </c>
      <c r="M2546" t="s">
        <v>3392</v>
      </c>
      <c r="N2546" t="s">
        <v>3392</v>
      </c>
      <c r="O2546" t="s">
        <v>9836</v>
      </c>
      <c r="P2546" t="s">
        <v>9821</v>
      </c>
      <c r="Q2546">
        <v>1</v>
      </c>
      <c r="R2546" t="s">
        <v>3397</v>
      </c>
      <c r="AE2546" t="s">
        <v>3394</v>
      </c>
      <c r="AK2546" t="s">
        <v>3394</v>
      </c>
      <c r="AL2546" t="s">
        <v>3394</v>
      </c>
      <c r="AM2546" t="s">
        <v>3394</v>
      </c>
      <c r="AN2546" t="s">
        <v>3394</v>
      </c>
      <c r="AO2546" t="s">
        <v>3394</v>
      </c>
      <c r="AP2546" t="s">
        <v>3394</v>
      </c>
      <c r="AQ2546" t="s">
        <v>3394</v>
      </c>
      <c r="AR2546" t="s">
        <v>3394</v>
      </c>
      <c r="AS2546" t="s">
        <v>3394</v>
      </c>
      <c r="AT2546" t="s">
        <v>3394</v>
      </c>
      <c r="AU2546" t="s">
        <v>3394</v>
      </c>
      <c r="AV2546" t="s">
        <v>3394</v>
      </c>
      <c r="AW2546" t="s">
        <v>3394</v>
      </c>
      <c r="AX2546" t="s">
        <v>3394</v>
      </c>
      <c r="AZ2546" t="s">
        <v>3393</v>
      </c>
    </row>
    <row r="2547" spans="1:52" x14ac:dyDescent="0.3">
      <c r="A2547" s="1" t="s">
        <v>2150</v>
      </c>
      <c r="B2547" t="s">
        <v>11043</v>
      </c>
      <c r="C2547" t="s">
        <v>646</v>
      </c>
      <c r="D2547" t="s">
        <v>3392</v>
      </c>
      <c r="E2547" t="s">
        <v>2151</v>
      </c>
      <c r="F2547" t="s">
        <v>3393</v>
      </c>
      <c r="G2547" t="s">
        <v>3394</v>
      </c>
      <c r="H2547" t="s">
        <v>3393</v>
      </c>
      <c r="I2547" t="s">
        <v>5818</v>
      </c>
      <c r="J2547" t="s">
        <v>5818</v>
      </c>
      <c r="K2547" t="s">
        <v>3394</v>
      </c>
      <c r="L2547" t="s">
        <v>3396</v>
      </c>
      <c r="M2547" t="s">
        <v>3392</v>
      </c>
      <c r="N2547" t="s">
        <v>3392</v>
      </c>
      <c r="O2547" t="s">
        <v>9836</v>
      </c>
      <c r="P2547" t="s">
        <v>9821</v>
      </c>
      <c r="Q2547">
        <v>1</v>
      </c>
      <c r="R2547" t="s">
        <v>3397</v>
      </c>
      <c r="AE2547" t="s">
        <v>3394</v>
      </c>
      <c r="AK2547" t="s">
        <v>3394</v>
      </c>
      <c r="AL2547" t="s">
        <v>3394</v>
      </c>
      <c r="AM2547" t="s">
        <v>3394</v>
      </c>
      <c r="AN2547" t="s">
        <v>3394</v>
      </c>
      <c r="AO2547" t="s">
        <v>3394</v>
      </c>
      <c r="AP2547" t="s">
        <v>3394</v>
      </c>
      <c r="AQ2547" t="s">
        <v>3394</v>
      </c>
      <c r="AR2547" t="s">
        <v>3394</v>
      </c>
      <c r="AS2547" t="s">
        <v>3394</v>
      </c>
      <c r="AT2547" t="s">
        <v>3394</v>
      </c>
      <c r="AU2547" t="s">
        <v>3394</v>
      </c>
      <c r="AV2547" t="s">
        <v>3394</v>
      </c>
      <c r="AW2547" t="s">
        <v>3394</v>
      </c>
      <c r="AX2547" t="s">
        <v>3394</v>
      </c>
      <c r="AZ2547" t="s">
        <v>3393</v>
      </c>
    </row>
    <row r="2548" spans="1:52" x14ac:dyDescent="0.3">
      <c r="A2548" s="1" t="s">
        <v>2152</v>
      </c>
      <c r="B2548" t="s">
        <v>11044</v>
      </c>
      <c r="C2548" t="s">
        <v>646</v>
      </c>
      <c r="D2548" t="s">
        <v>3392</v>
      </c>
      <c r="E2548" t="s">
        <v>2153</v>
      </c>
      <c r="F2548" t="s">
        <v>3393</v>
      </c>
      <c r="G2548" t="s">
        <v>3394</v>
      </c>
      <c r="H2548" t="s">
        <v>3393</v>
      </c>
      <c r="I2548" t="s">
        <v>7417</v>
      </c>
      <c r="J2548" t="s">
        <v>11045</v>
      </c>
      <c r="K2548" t="s">
        <v>3394</v>
      </c>
      <c r="L2548" t="s">
        <v>3396</v>
      </c>
      <c r="M2548" t="s">
        <v>3392</v>
      </c>
      <c r="N2548" t="s">
        <v>3392</v>
      </c>
      <c r="O2548" t="s">
        <v>9836</v>
      </c>
      <c r="P2548" t="s">
        <v>9821</v>
      </c>
      <c r="Q2548">
        <v>1</v>
      </c>
      <c r="R2548" t="s">
        <v>3397</v>
      </c>
      <c r="AE2548" t="s">
        <v>3394</v>
      </c>
      <c r="AK2548" t="s">
        <v>3394</v>
      </c>
      <c r="AL2548" t="s">
        <v>3394</v>
      </c>
      <c r="AM2548" t="s">
        <v>3394</v>
      </c>
      <c r="AN2548" t="s">
        <v>3394</v>
      </c>
      <c r="AO2548" t="s">
        <v>3394</v>
      </c>
      <c r="AP2548" t="s">
        <v>3394</v>
      </c>
      <c r="AQ2548" t="s">
        <v>3394</v>
      </c>
      <c r="AR2548" t="s">
        <v>3394</v>
      </c>
      <c r="AS2548" t="s">
        <v>3394</v>
      </c>
      <c r="AT2548" t="s">
        <v>3394</v>
      </c>
      <c r="AU2548" t="s">
        <v>3394</v>
      </c>
      <c r="AV2548" t="s">
        <v>3394</v>
      </c>
      <c r="AW2548" t="s">
        <v>3394</v>
      </c>
      <c r="AX2548" t="s">
        <v>3394</v>
      </c>
      <c r="AZ2548" t="s">
        <v>3393</v>
      </c>
    </row>
    <row r="2549" spans="1:52" x14ac:dyDescent="0.3">
      <c r="A2549" s="1" t="s">
        <v>2154</v>
      </c>
      <c r="B2549" t="s">
        <v>11046</v>
      </c>
      <c r="C2549" t="s">
        <v>646</v>
      </c>
      <c r="D2549" t="s">
        <v>3392</v>
      </c>
      <c r="E2549" t="s">
        <v>2155</v>
      </c>
      <c r="F2549" t="s">
        <v>3393</v>
      </c>
      <c r="G2549" t="s">
        <v>3394</v>
      </c>
      <c r="H2549" t="s">
        <v>3393</v>
      </c>
      <c r="I2549" t="s">
        <v>10234</v>
      </c>
      <c r="J2549" t="s">
        <v>10234</v>
      </c>
      <c r="K2549" t="s">
        <v>3394</v>
      </c>
      <c r="L2549" t="s">
        <v>3396</v>
      </c>
      <c r="M2549" t="s">
        <v>3392</v>
      </c>
      <c r="N2549" t="s">
        <v>3392</v>
      </c>
      <c r="O2549" t="s">
        <v>9836</v>
      </c>
      <c r="P2549" t="s">
        <v>9837</v>
      </c>
      <c r="Q2549">
        <v>1</v>
      </c>
      <c r="R2549" t="s">
        <v>3397</v>
      </c>
      <c r="AE2549" t="s">
        <v>3394</v>
      </c>
      <c r="AK2549" t="s">
        <v>3394</v>
      </c>
      <c r="AL2549" t="s">
        <v>3394</v>
      </c>
      <c r="AM2549" t="s">
        <v>3394</v>
      </c>
      <c r="AN2549" t="s">
        <v>3394</v>
      </c>
      <c r="AO2549" t="s">
        <v>3394</v>
      </c>
      <c r="AP2549" t="s">
        <v>3394</v>
      </c>
      <c r="AQ2549" t="s">
        <v>3394</v>
      </c>
      <c r="AR2549" t="s">
        <v>3394</v>
      </c>
      <c r="AS2549" t="s">
        <v>3394</v>
      </c>
      <c r="AT2549" t="s">
        <v>3394</v>
      </c>
      <c r="AU2549" t="s">
        <v>3394</v>
      </c>
      <c r="AV2549" t="s">
        <v>3394</v>
      </c>
      <c r="AW2549" t="s">
        <v>3394</v>
      </c>
      <c r="AX2549" t="s">
        <v>3394</v>
      </c>
      <c r="AZ2549" t="s">
        <v>3393</v>
      </c>
    </row>
    <row r="2550" spans="1:52" x14ac:dyDescent="0.3">
      <c r="A2550" s="1" t="s">
        <v>2156</v>
      </c>
      <c r="B2550" t="s">
        <v>10235</v>
      </c>
      <c r="C2550" t="s">
        <v>646</v>
      </c>
      <c r="D2550" t="s">
        <v>3392</v>
      </c>
      <c r="E2550" t="s">
        <v>2157</v>
      </c>
      <c r="F2550" t="s">
        <v>3393</v>
      </c>
      <c r="G2550" t="s">
        <v>3393</v>
      </c>
      <c r="H2550" t="s">
        <v>3393</v>
      </c>
      <c r="I2550" t="s">
        <v>4619</v>
      </c>
      <c r="J2550" t="s">
        <v>4619</v>
      </c>
      <c r="K2550" t="s">
        <v>3394</v>
      </c>
      <c r="L2550" t="s">
        <v>3396</v>
      </c>
      <c r="M2550" t="s">
        <v>3392</v>
      </c>
      <c r="N2550" t="s">
        <v>3392</v>
      </c>
      <c r="O2550" t="s">
        <v>9836</v>
      </c>
      <c r="P2550" t="s">
        <v>9837</v>
      </c>
      <c r="Q2550">
        <v>1</v>
      </c>
      <c r="R2550" t="s">
        <v>3397</v>
      </c>
      <c r="AE2550" t="s">
        <v>3394</v>
      </c>
      <c r="AK2550" t="s">
        <v>3394</v>
      </c>
      <c r="AL2550" t="s">
        <v>3394</v>
      </c>
      <c r="AM2550" t="s">
        <v>3394</v>
      </c>
      <c r="AN2550" t="s">
        <v>3394</v>
      </c>
      <c r="AO2550" t="s">
        <v>3394</v>
      </c>
      <c r="AP2550" t="s">
        <v>3394</v>
      </c>
      <c r="AQ2550" t="s">
        <v>3394</v>
      </c>
      <c r="AR2550" t="s">
        <v>3394</v>
      </c>
      <c r="AS2550" t="s">
        <v>3394</v>
      </c>
      <c r="AT2550" t="s">
        <v>3394</v>
      </c>
      <c r="AU2550" t="s">
        <v>3394</v>
      </c>
      <c r="AV2550" t="s">
        <v>3394</v>
      </c>
      <c r="AW2550" t="s">
        <v>3394</v>
      </c>
      <c r="AX2550" t="s">
        <v>3394</v>
      </c>
      <c r="AZ2550" t="s">
        <v>3393</v>
      </c>
    </row>
    <row r="2551" spans="1:52" x14ac:dyDescent="0.3">
      <c r="A2551" s="1" t="s">
        <v>2158</v>
      </c>
      <c r="B2551" t="s">
        <v>11047</v>
      </c>
      <c r="C2551" t="s">
        <v>646</v>
      </c>
      <c r="D2551" t="s">
        <v>3392</v>
      </c>
      <c r="E2551" t="s">
        <v>2159</v>
      </c>
      <c r="F2551" t="s">
        <v>3393</v>
      </c>
      <c r="G2551" t="s">
        <v>3394</v>
      </c>
      <c r="H2551" t="s">
        <v>3393</v>
      </c>
      <c r="I2551" t="s">
        <v>9853</v>
      </c>
      <c r="J2551" t="s">
        <v>9853</v>
      </c>
      <c r="K2551" t="s">
        <v>3394</v>
      </c>
      <c r="L2551" t="s">
        <v>3396</v>
      </c>
      <c r="M2551" t="s">
        <v>3392</v>
      </c>
      <c r="N2551" t="s">
        <v>3392</v>
      </c>
      <c r="O2551" t="s">
        <v>9836</v>
      </c>
      <c r="P2551" t="s">
        <v>9837</v>
      </c>
      <c r="Q2551">
        <v>1</v>
      </c>
      <c r="R2551" t="s">
        <v>3397</v>
      </c>
      <c r="AE2551" t="s">
        <v>3394</v>
      </c>
      <c r="AK2551" t="s">
        <v>3394</v>
      </c>
      <c r="AL2551" t="s">
        <v>3394</v>
      </c>
      <c r="AM2551" t="s">
        <v>3394</v>
      </c>
      <c r="AN2551" t="s">
        <v>3394</v>
      </c>
      <c r="AO2551" t="s">
        <v>3394</v>
      </c>
      <c r="AP2551" t="s">
        <v>3394</v>
      </c>
      <c r="AQ2551" t="s">
        <v>3394</v>
      </c>
      <c r="AR2551" t="s">
        <v>3394</v>
      </c>
      <c r="AS2551" t="s">
        <v>3394</v>
      </c>
      <c r="AT2551" t="s">
        <v>3394</v>
      </c>
      <c r="AU2551" t="s">
        <v>3394</v>
      </c>
      <c r="AV2551" t="s">
        <v>3394</v>
      </c>
      <c r="AW2551" t="s">
        <v>3394</v>
      </c>
      <c r="AX2551" t="s">
        <v>3394</v>
      </c>
      <c r="AZ2551" t="s">
        <v>3393</v>
      </c>
    </row>
    <row r="2552" spans="1:52" x14ac:dyDescent="0.3">
      <c r="A2552" s="1" t="s">
        <v>2175</v>
      </c>
      <c r="B2552" t="s">
        <v>2176</v>
      </c>
      <c r="C2552" t="s">
        <v>646</v>
      </c>
      <c r="D2552" t="s">
        <v>3392</v>
      </c>
      <c r="E2552" t="s">
        <v>2177</v>
      </c>
      <c r="F2552" t="s">
        <v>3393</v>
      </c>
      <c r="G2552" t="s">
        <v>3394</v>
      </c>
      <c r="H2552" t="s">
        <v>3393</v>
      </c>
      <c r="I2552" t="s">
        <v>11048</v>
      </c>
      <c r="J2552" t="s">
        <v>11049</v>
      </c>
      <c r="K2552" t="s">
        <v>3394</v>
      </c>
      <c r="L2552" t="s">
        <v>3396</v>
      </c>
      <c r="M2552" t="s">
        <v>3392</v>
      </c>
      <c r="N2552" t="s">
        <v>3392</v>
      </c>
      <c r="O2552" t="s">
        <v>9836</v>
      </c>
      <c r="P2552" t="s">
        <v>9821</v>
      </c>
      <c r="Q2552">
        <v>1</v>
      </c>
      <c r="R2552" t="s">
        <v>3397</v>
      </c>
      <c r="AE2552" t="s">
        <v>3394</v>
      </c>
      <c r="AK2552" t="s">
        <v>3394</v>
      </c>
      <c r="AL2552" t="s">
        <v>3394</v>
      </c>
      <c r="AM2552" t="s">
        <v>3394</v>
      </c>
      <c r="AN2552" t="s">
        <v>3394</v>
      </c>
      <c r="AO2552" t="s">
        <v>3394</v>
      </c>
      <c r="AP2552" t="s">
        <v>3394</v>
      </c>
      <c r="AQ2552" t="s">
        <v>3394</v>
      </c>
      <c r="AR2552" t="s">
        <v>3394</v>
      </c>
      <c r="AS2552" t="s">
        <v>3394</v>
      </c>
      <c r="AT2552" t="s">
        <v>3394</v>
      </c>
      <c r="AU2552" t="s">
        <v>3394</v>
      </c>
      <c r="AV2552" t="s">
        <v>3394</v>
      </c>
      <c r="AW2552" t="s">
        <v>3394</v>
      </c>
      <c r="AX2552" t="s">
        <v>3394</v>
      </c>
      <c r="AZ2552" t="s">
        <v>3393</v>
      </c>
    </row>
    <row r="2553" spans="1:52" x14ac:dyDescent="0.3">
      <c r="A2553" s="1" t="s">
        <v>2188</v>
      </c>
      <c r="B2553" t="s">
        <v>2189</v>
      </c>
      <c r="C2553" t="s">
        <v>646</v>
      </c>
      <c r="D2553" t="s">
        <v>3392</v>
      </c>
      <c r="E2553" t="s">
        <v>2190</v>
      </c>
      <c r="F2553" t="s">
        <v>3393</v>
      </c>
      <c r="G2553" t="s">
        <v>3394</v>
      </c>
      <c r="H2553" t="s">
        <v>3393</v>
      </c>
      <c r="I2553" t="s">
        <v>7140</v>
      </c>
      <c r="J2553" t="s">
        <v>7140</v>
      </c>
      <c r="K2553" t="s">
        <v>3394</v>
      </c>
      <c r="L2553" t="s">
        <v>3396</v>
      </c>
      <c r="M2553" t="s">
        <v>9820</v>
      </c>
      <c r="N2553" t="s">
        <v>9820</v>
      </c>
      <c r="O2553" t="s">
        <v>9820</v>
      </c>
      <c r="P2553" t="s">
        <v>9821</v>
      </c>
      <c r="Q2553">
        <v>1</v>
      </c>
      <c r="R2553" t="s">
        <v>3397</v>
      </c>
      <c r="AE2553" t="s">
        <v>3394</v>
      </c>
      <c r="AK2553" t="s">
        <v>3394</v>
      </c>
      <c r="AL2553" t="s">
        <v>3394</v>
      </c>
      <c r="AM2553" t="s">
        <v>3394</v>
      </c>
      <c r="AN2553" t="s">
        <v>3394</v>
      </c>
      <c r="AO2553" t="s">
        <v>3394</v>
      </c>
      <c r="AP2553" t="s">
        <v>3394</v>
      </c>
      <c r="AQ2553" t="s">
        <v>3394</v>
      </c>
      <c r="AR2553" t="s">
        <v>3394</v>
      </c>
      <c r="AS2553" t="s">
        <v>3394</v>
      </c>
      <c r="AT2553" t="s">
        <v>3394</v>
      </c>
      <c r="AU2553" t="s">
        <v>3394</v>
      </c>
      <c r="AV2553" t="s">
        <v>3394</v>
      </c>
      <c r="AW2553" t="s">
        <v>3394</v>
      </c>
      <c r="AX2553" t="s">
        <v>3394</v>
      </c>
      <c r="AZ2553" t="s">
        <v>3394</v>
      </c>
    </row>
    <row r="2554" spans="1:52" x14ac:dyDescent="0.3">
      <c r="A2554" s="1" t="s">
        <v>2191</v>
      </c>
      <c r="B2554" t="s">
        <v>2192</v>
      </c>
      <c r="C2554" t="s">
        <v>646</v>
      </c>
      <c r="D2554" t="s">
        <v>3392</v>
      </c>
      <c r="E2554" t="s">
        <v>2193</v>
      </c>
      <c r="F2554" t="s">
        <v>3393</v>
      </c>
      <c r="G2554" t="s">
        <v>3394</v>
      </c>
      <c r="H2554" t="s">
        <v>3393</v>
      </c>
      <c r="I2554" t="s">
        <v>7140</v>
      </c>
      <c r="J2554" t="s">
        <v>7140</v>
      </c>
      <c r="K2554" t="s">
        <v>3394</v>
      </c>
      <c r="L2554" t="s">
        <v>3396</v>
      </c>
      <c r="M2554" t="s">
        <v>9820</v>
      </c>
      <c r="N2554" t="s">
        <v>9820</v>
      </c>
      <c r="O2554" t="s">
        <v>9820</v>
      </c>
      <c r="P2554" t="s">
        <v>9821</v>
      </c>
      <c r="Q2554">
        <v>1</v>
      </c>
      <c r="R2554" t="s">
        <v>3397</v>
      </c>
      <c r="AE2554" t="s">
        <v>3394</v>
      </c>
      <c r="AK2554" t="s">
        <v>3394</v>
      </c>
      <c r="AL2554" t="s">
        <v>3394</v>
      </c>
      <c r="AM2554" t="s">
        <v>3394</v>
      </c>
      <c r="AN2554" t="s">
        <v>3394</v>
      </c>
      <c r="AO2554" t="s">
        <v>3394</v>
      </c>
      <c r="AP2554" t="s">
        <v>3394</v>
      </c>
      <c r="AQ2554" t="s">
        <v>3394</v>
      </c>
      <c r="AR2554" t="s">
        <v>3394</v>
      </c>
      <c r="AS2554" t="s">
        <v>3394</v>
      </c>
      <c r="AT2554" t="s">
        <v>3394</v>
      </c>
      <c r="AU2554" t="s">
        <v>3394</v>
      </c>
      <c r="AV2554" t="s">
        <v>3394</v>
      </c>
      <c r="AW2554" t="s">
        <v>3394</v>
      </c>
      <c r="AX2554" t="s">
        <v>3394</v>
      </c>
      <c r="AZ2554" t="s">
        <v>3394</v>
      </c>
    </row>
    <row r="2555" spans="1:52" x14ac:dyDescent="0.3">
      <c r="A2555" s="1" t="s">
        <v>2194</v>
      </c>
      <c r="B2555" t="s">
        <v>2195</v>
      </c>
      <c r="C2555" t="s">
        <v>646</v>
      </c>
      <c r="D2555" t="s">
        <v>3392</v>
      </c>
      <c r="E2555" t="s">
        <v>2196</v>
      </c>
      <c r="F2555" t="s">
        <v>3393</v>
      </c>
      <c r="G2555" t="s">
        <v>3394</v>
      </c>
      <c r="H2555" t="s">
        <v>3393</v>
      </c>
      <c r="I2555" t="s">
        <v>7140</v>
      </c>
      <c r="J2555" t="s">
        <v>7140</v>
      </c>
      <c r="K2555" t="s">
        <v>3394</v>
      </c>
      <c r="L2555" t="s">
        <v>3396</v>
      </c>
      <c r="M2555" t="s">
        <v>9820</v>
      </c>
      <c r="N2555" t="s">
        <v>9820</v>
      </c>
      <c r="O2555" t="s">
        <v>9820</v>
      </c>
      <c r="P2555" t="s">
        <v>9821</v>
      </c>
      <c r="Q2555">
        <v>1</v>
      </c>
      <c r="R2555" t="s">
        <v>3397</v>
      </c>
      <c r="AE2555" t="s">
        <v>3394</v>
      </c>
      <c r="AK2555" t="s">
        <v>3394</v>
      </c>
      <c r="AL2555" t="s">
        <v>3394</v>
      </c>
      <c r="AM2555" t="s">
        <v>3394</v>
      </c>
      <c r="AN2555" t="s">
        <v>3394</v>
      </c>
      <c r="AO2555" t="s">
        <v>3394</v>
      </c>
      <c r="AP2555" t="s">
        <v>3394</v>
      </c>
      <c r="AQ2555" t="s">
        <v>3394</v>
      </c>
      <c r="AR2555" t="s">
        <v>3394</v>
      </c>
      <c r="AS2555" t="s">
        <v>3394</v>
      </c>
      <c r="AT2555" t="s">
        <v>3394</v>
      </c>
      <c r="AU2555" t="s">
        <v>3394</v>
      </c>
      <c r="AV2555" t="s">
        <v>3394</v>
      </c>
      <c r="AW2555" t="s">
        <v>3394</v>
      </c>
      <c r="AX2555" t="s">
        <v>3394</v>
      </c>
      <c r="AZ2555" t="s">
        <v>3394</v>
      </c>
    </row>
    <row r="2556" spans="1:52" x14ac:dyDescent="0.3">
      <c r="A2556" s="1" t="s">
        <v>9342</v>
      </c>
      <c r="B2556" t="s">
        <v>9343</v>
      </c>
      <c r="C2556" t="s">
        <v>646</v>
      </c>
      <c r="D2556" t="s">
        <v>3392</v>
      </c>
      <c r="F2556" t="s">
        <v>3393</v>
      </c>
      <c r="G2556" t="s">
        <v>3394</v>
      </c>
      <c r="H2556" t="s">
        <v>3393</v>
      </c>
      <c r="I2556" t="s">
        <v>9344</v>
      </c>
      <c r="J2556" t="s">
        <v>9345</v>
      </c>
      <c r="K2556" t="s">
        <v>3394</v>
      </c>
      <c r="L2556" t="s">
        <v>3396</v>
      </c>
      <c r="M2556" t="s">
        <v>9820</v>
      </c>
      <c r="N2556" t="s">
        <v>9820</v>
      </c>
      <c r="O2556" t="s">
        <v>9820</v>
      </c>
      <c r="P2556" t="s">
        <v>9821</v>
      </c>
      <c r="Q2556">
        <v>1</v>
      </c>
      <c r="R2556" t="s">
        <v>3397</v>
      </c>
      <c r="AE2556" t="s">
        <v>3394</v>
      </c>
      <c r="AK2556" t="s">
        <v>3394</v>
      </c>
      <c r="AL2556" t="s">
        <v>3394</v>
      </c>
      <c r="AM2556" t="s">
        <v>3394</v>
      </c>
      <c r="AN2556" t="s">
        <v>3394</v>
      </c>
      <c r="AO2556" t="s">
        <v>3394</v>
      </c>
      <c r="AP2556" t="s">
        <v>3394</v>
      </c>
      <c r="AQ2556" t="s">
        <v>3394</v>
      </c>
      <c r="AR2556" t="s">
        <v>3394</v>
      </c>
      <c r="AS2556" t="s">
        <v>3394</v>
      </c>
      <c r="AT2556" t="s">
        <v>3394</v>
      </c>
      <c r="AU2556" t="s">
        <v>3394</v>
      </c>
      <c r="AV2556" t="s">
        <v>3394</v>
      </c>
      <c r="AW2556" t="s">
        <v>3394</v>
      </c>
      <c r="AX2556" t="s">
        <v>3394</v>
      </c>
      <c r="AZ2556" t="s">
        <v>3394</v>
      </c>
    </row>
    <row r="2557" spans="1:52" x14ac:dyDescent="0.3">
      <c r="A2557" s="1" t="s">
        <v>9346</v>
      </c>
      <c r="B2557" t="s">
        <v>9347</v>
      </c>
      <c r="C2557" t="s">
        <v>4221</v>
      </c>
      <c r="D2557" t="s">
        <v>4222</v>
      </c>
      <c r="F2557" t="s">
        <v>3393</v>
      </c>
      <c r="G2557" t="s">
        <v>3394</v>
      </c>
      <c r="H2557" t="s">
        <v>3393</v>
      </c>
      <c r="I2557" t="s">
        <v>9348</v>
      </c>
      <c r="J2557" t="s">
        <v>11050</v>
      </c>
      <c r="K2557" t="s">
        <v>3394</v>
      </c>
      <c r="L2557" t="s">
        <v>3396</v>
      </c>
      <c r="M2557" t="s">
        <v>9820</v>
      </c>
      <c r="N2557" t="s">
        <v>9820</v>
      </c>
      <c r="O2557" t="s">
        <v>9820</v>
      </c>
      <c r="P2557" t="s">
        <v>9821</v>
      </c>
      <c r="Q2557">
        <v>1</v>
      </c>
      <c r="R2557" t="s">
        <v>3397</v>
      </c>
      <c r="AE2557" t="s">
        <v>3394</v>
      </c>
      <c r="AK2557" t="s">
        <v>3394</v>
      </c>
      <c r="AL2557" t="s">
        <v>3394</v>
      </c>
      <c r="AM2557" t="s">
        <v>3394</v>
      </c>
      <c r="AN2557" t="s">
        <v>3394</v>
      </c>
      <c r="AO2557" t="s">
        <v>3394</v>
      </c>
      <c r="AP2557" t="s">
        <v>3394</v>
      </c>
      <c r="AQ2557" t="s">
        <v>3394</v>
      </c>
      <c r="AR2557" t="s">
        <v>3394</v>
      </c>
      <c r="AS2557" t="s">
        <v>3394</v>
      </c>
      <c r="AT2557" t="s">
        <v>3394</v>
      </c>
      <c r="AU2557" t="s">
        <v>3394</v>
      </c>
      <c r="AV2557" t="s">
        <v>3394</v>
      </c>
      <c r="AW2557" t="s">
        <v>3394</v>
      </c>
      <c r="AX2557" t="s">
        <v>3394</v>
      </c>
      <c r="AZ2557" t="s">
        <v>3394</v>
      </c>
    </row>
    <row r="2558" spans="1:52" x14ac:dyDescent="0.3">
      <c r="A2558" s="1" t="s">
        <v>9353</v>
      </c>
      <c r="B2558" t="s">
        <v>9354</v>
      </c>
      <c r="C2558" t="s">
        <v>492</v>
      </c>
      <c r="D2558" t="s">
        <v>69</v>
      </c>
      <c r="F2558" t="s">
        <v>3393</v>
      </c>
      <c r="G2558" t="s">
        <v>3394</v>
      </c>
      <c r="H2558" t="s">
        <v>3393</v>
      </c>
      <c r="I2558" t="s">
        <v>9355</v>
      </c>
      <c r="J2558" t="s">
        <v>9355</v>
      </c>
      <c r="K2558" t="s">
        <v>3394</v>
      </c>
      <c r="L2558" t="s">
        <v>3396</v>
      </c>
      <c r="M2558" t="s">
        <v>9820</v>
      </c>
      <c r="N2558" t="s">
        <v>9820</v>
      </c>
      <c r="O2558" t="s">
        <v>9820</v>
      </c>
      <c r="P2558" t="s">
        <v>9821</v>
      </c>
      <c r="Q2558">
        <v>1</v>
      </c>
      <c r="R2558" t="s">
        <v>3397</v>
      </c>
      <c r="AE2558" t="s">
        <v>3394</v>
      </c>
      <c r="AK2558" t="s">
        <v>3394</v>
      </c>
      <c r="AL2558" t="s">
        <v>3394</v>
      </c>
      <c r="AM2558" t="s">
        <v>3394</v>
      </c>
      <c r="AN2558" t="s">
        <v>3394</v>
      </c>
      <c r="AO2558" t="s">
        <v>3394</v>
      </c>
      <c r="AP2558" t="s">
        <v>3394</v>
      </c>
      <c r="AQ2558" t="s">
        <v>3394</v>
      </c>
      <c r="AR2558" t="s">
        <v>3394</v>
      </c>
      <c r="AS2558" t="s">
        <v>3394</v>
      </c>
      <c r="AT2558" t="s">
        <v>3394</v>
      </c>
      <c r="AU2558" t="s">
        <v>3394</v>
      </c>
      <c r="AV2558" t="s">
        <v>3394</v>
      </c>
      <c r="AW2558" t="s">
        <v>3394</v>
      </c>
      <c r="AX2558" t="s">
        <v>3394</v>
      </c>
      <c r="AZ2558" t="s">
        <v>3394</v>
      </c>
    </row>
    <row r="2559" spans="1:52" x14ac:dyDescent="0.3">
      <c r="A2559" s="1" t="s">
        <v>9356</v>
      </c>
      <c r="B2559" t="s">
        <v>10236</v>
      </c>
      <c r="C2559" t="s">
        <v>492</v>
      </c>
      <c r="D2559" t="s">
        <v>69</v>
      </c>
      <c r="F2559" t="s">
        <v>3393</v>
      </c>
      <c r="G2559" t="s">
        <v>3394</v>
      </c>
      <c r="H2559" t="s">
        <v>3393</v>
      </c>
      <c r="I2559" t="s">
        <v>5048</v>
      </c>
      <c r="J2559" t="s">
        <v>5048</v>
      </c>
      <c r="K2559" t="s">
        <v>3394</v>
      </c>
      <c r="L2559" t="s">
        <v>3396</v>
      </c>
      <c r="M2559" t="s">
        <v>69</v>
      </c>
      <c r="N2559" t="s">
        <v>69</v>
      </c>
      <c r="O2559" t="s">
        <v>9836</v>
      </c>
      <c r="P2559" t="s">
        <v>9821</v>
      </c>
      <c r="Q2559">
        <v>1</v>
      </c>
      <c r="R2559" t="s">
        <v>3397</v>
      </c>
      <c r="AE2559" t="s">
        <v>3394</v>
      </c>
      <c r="AK2559" t="s">
        <v>3394</v>
      </c>
      <c r="AL2559" t="s">
        <v>3394</v>
      </c>
      <c r="AM2559" t="s">
        <v>3394</v>
      </c>
      <c r="AN2559" t="s">
        <v>3394</v>
      </c>
      <c r="AO2559" t="s">
        <v>3394</v>
      </c>
      <c r="AP2559" t="s">
        <v>3394</v>
      </c>
      <c r="AQ2559" t="s">
        <v>3394</v>
      </c>
      <c r="AR2559" t="s">
        <v>3394</v>
      </c>
      <c r="AS2559" t="s">
        <v>3394</v>
      </c>
      <c r="AT2559" t="s">
        <v>3394</v>
      </c>
      <c r="AU2559" t="s">
        <v>3394</v>
      </c>
      <c r="AV2559" t="s">
        <v>3394</v>
      </c>
      <c r="AW2559" t="s">
        <v>3394</v>
      </c>
      <c r="AX2559" t="s">
        <v>3394</v>
      </c>
      <c r="AZ2559" t="s">
        <v>3394</v>
      </c>
    </row>
    <row r="2560" spans="1:52" x14ac:dyDescent="0.3">
      <c r="A2560" s="1" t="s">
        <v>9357</v>
      </c>
      <c r="B2560" t="s">
        <v>9358</v>
      </c>
      <c r="C2560" t="s">
        <v>492</v>
      </c>
      <c r="D2560" t="s">
        <v>69</v>
      </c>
      <c r="F2560" t="s">
        <v>3393</v>
      </c>
      <c r="G2560" t="s">
        <v>3394</v>
      </c>
      <c r="H2560" t="s">
        <v>3393</v>
      </c>
      <c r="I2560" t="s">
        <v>9359</v>
      </c>
      <c r="J2560" t="s">
        <v>9359</v>
      </c>
      <c r="K2560" t="s">
        <v>3394</v>
      </c>
      <c r="L2560" t="s">
        <v>3396</v>
      </c>
      <c r="M2560" t="s">
        <v>9820</v>
      </c>
      <c r="N2560" t="s">
        <v>9820</v>
      </c>
      <c r="O2560" t="s">
        <v>9820</v>
      </c>
      <c r="P2560" t="s">
        <v>9821</v>
      </c>
      <c r="Q2560">
        <v>1</v>
      </c>
      <c r="R2560" t="s">
        <v>3397</v>
      </c>
      <c r="AE2560" t="s">
        <v>3394</v>
      </c>
      <c r="AK2560" t="s">
        <v>3394</v>
      </c>
      <c r="AL2560" t="s">
        <v>3394</v>
      </c>
      <c r="AM2560" t="s">
        <v>3394</v>
      </c>
      <c r="AN2560" t="s">
        <v>3394</v>
      </c>
      <c r="AO2560" t="s">
        <v>3394</v>
      </c>
      <c r="AP2560" t="s">
        <v>3394</v>
      </c>
      <c r="AQ2560" t="s">
        <v>3394</v>
      </c>
      <c r="AR2560" t="s">
        <v>3394</v>
      </c>
      <c r="AS2560" t="s">
        <v>3394</v>
      </c>
      <c r="AT2560" t="s">
        <v>3394</v>
      </c>
      <c r="AU2560" t="s">
        <v>3394</v>
      </c>
      <c r="AV2560" t="s">
        <v>3394</v>
      </c>
      <c r="AW2560" t="s">
        <v>3394</v>
      </c>
      <c r="AX2560" t="s">
        <v>3394</v>
      </c>
      <c r="AZ2560" t="s">
        <v>3394</v>
      </c>
    </row>
    <row r="2561" spans="1:52" x14ac:dyDescent="0.3">
      <c r="A2561" s="1" t="s">
        <v>9360</v>
      </c>
      <c r="B2561" t="s">
        <v>9361</v>
      </c>
      <c r="C2561" t="s">
        <v>492</v>
      </c>
      <c r="D2561" t="s">
        <v>69</v>
      </c>
      <c r="F2561" t="s">
        <v>3393</v>
      </c>
      <c r="G2561" t="s">
        <v>3394</v>
      </c>
      <c r="H2561" t="s">
        <v>3393</v>
      </c>
      <c r="I2561" t="s">
        <v>9362</v>
      </c>
      <c r="J2561" t="s">
        <v>9362</v>
      </c>
      <c r="K2561" t="s">
        <v>3394</v>
      </c>
      <c r="L2561" t="s">
        <v>3396</v>
      </c>
      <c r="M2561" t="s">
        <v>9820</v>
      </c>
      <c r="N2561" t="s">
        <v>9820</v>
      </c>
      <c r="O2561" t="s">
        <v>9820</v>
      </c>
      <c r="P2561" t="s">
        <v>9821</v>
      </c>
      <c r="Q2561">
        <v>1</v>
      </c>
      <c r="R2561" t="s">
        <v>3397</v>
      </c>
      <c r="AE2561" t="s">
        <v>3394</v>
      </c>
      <c r="AK2561" t="s">
        <v>3394</v>
      </c>
      <c r="AL2561" t="s">
        <v>3394</v>
      </c>
      <c r="AM2561" t="s">
        <v>3394</v>
      </c>
      <c r="AN2561" t="s">
        <v>3394</v>
      </c>
      <c r="AO2561" t="s">
        <v>3394</v>
      </c>
      <c r="AP2561" t="s">
        <v>3394</v>
      </c>
      <c r="AQ2561" t="s">
        <v>3394</v>
      </c>
      <c r="AR2561" t="s">
        <v>3394</v>
      </c>
      <c r="AS2561" t="s">
        <v>3394</v>
      </c>
      <c r="AT2561" t="s">
        <v>3394</v>
      </c>
      <c r="AU2561" t="s">
        <v>3394</v>
      </c>
      <c r="AV2561" t="s">
        <v>3394</v>
      </c>
      <c r="AW2561" t="s">
        <v>3394</v>
      </c>
      <c r="AX2561" t="s">
        <v>3394</v>
      </c>
      <c r="AZ2561" t="s">
        <v>3394</v>
      </c>
    </row>
    <row r="2562" spans="1:52" x14ac:dyDescent="0.3">
      <c r="A2562" s="1" t="s">
        <v>9363</v>
      </c>
      <c r="B2562" t="s">
        <v>9364</v>
      </c>
      <c r="C2562" t="s">
        <v>492</v>
      </c>
      <c r="D2562" t="s">
        <v>69</v>
      </c>
      <c r="F2562" t="s">
        <v>3393</v>
      </c>
      <c r="G2562" t="s">
        <v>3394</v>
      </c>
      <c r="H2562" t="s">
        <v>3393</v>
      </c>
      <c r="I2562" t="s">
        <v>9365</v>
      </c>
      <c r="J2562" t="s">
        <v>9365</v>
      </c>
      <c r="K2562" t="s">
        <v>3394</v>
      </c>
      <c r="L2562" t="s">
        <v>3396</v>
      </c>
      <c r="M2562" t="s">
        <v>9820</v>
      </c>
      <c r="N2562" t="s">
        <v>9820</v>
      </c>
      <c r="O2562" t="s">
        <v>9820</v>
      </c>
      <c r="P2562" t="s">
        <v>9821</v>
      </c>
      <c r="Q2562">
        <v>1</v>
      </c>
      <c r="R2562" t="s">
        <v>3397</v>
      </c>
      <c r="AE2562" t="s">
        <v>3394</v>
      </c>
      <c r="AK2562" t="s">
        <v>3394</v>
      </c>
      <c r="AL2562" t="s">
        <v>3394</v>
      </c>
      <c r="AM2562" t="s">
        <v>3394</v>
      </c>
      <c r="AN2562" t="s">
        <v>3394</v>
      </c>
      <c r="AO2562" t="s">
        <v>3394</v>
      </c>
      <c r="AP2562" t="s">
        <v>3394</v>
      </c>
      <c r="AQ2562" t="s">
        <v>3394</v>
      </c>
      <c r="AR2562" t="s">
        <v>3394</v>
      </c>
      <c r="AS2562" t="s">
        <v>3394</v>
      </c>
      <c r="AT2562" t="s">
        <v>3394</v>
      </c>
      <c r="AU2562" t="s">
        <v>3394</v>
      </c>
      <c r="AV2562" t="s">
        <v>3394</v>
      </c>
      <c r="AW2562" t="s">
        <v>3394</v>
      </c>
      <c r="AX2562" t="s">
        <v>3394</v>
      </c>
      <c r="AZ2562" t="s">
        <v>3394</v>
      </c>
    </row>
    <row r="2563" spans="1:52" x14ac:dyDescent="0.3">
      <c r="A2563" s="1" t="s">
        <v>2354</v>
      </c>
      <c r="B2563" t="s">
        <v>2355</v>
      </c>
      <c r="C2563" t="s">
        <v>1517</v>
      </c>
      <c r="D2563" t="s">
        <v>5908</v>
      </c>
      <c r="E2563" t="s">
        <v>2356</v>
      </c>
      <c r="F2563" t="s">
        <v>3393</v>
      </c>
      <c r="G2563" t="s">
        <v>3394</v>
      </c>
      <c r="H2563" t="s">
        <v>3393</v>
      </c>
      <c r="I2563" t="s">
        <v>9366</v>
      </c>
      <c r="J2563" t="s">
        <v>9366</v>
      </c>
      <c r="K2563" t="s">
        <v>3394</v>
      </c>
      <c r="L2563" t="s">
        <v>3396</v>
      </c>
      <c r="M2563" t="s">
        <v>9820</v>
      </c>
      <c r="N2563" t="s">
        <v>9820</v>
      </c>
      <c r="O2563" t="s">
        <v>9820</v>
      </c>
      <c r="P2563" t="s">
        <v>9821</v>
      </c>
      <c r="Q2563">
        <v>1</v>
      </c>
      <c r="R2563" t="s">
        <v>3397</v>
      </c>
      <c r="AE2563" t="s">
        <v>3394</v>
      </c>
      <c r="AK2563" t="s">
        <v>3394</v>
      </c>
      <c r="AL2563" t="s">
        <v>3394</v>
      </c>
      <c r="AM2563" t="s">
        <v>3394</v>
      </c>
      <c r="AN2563" t="s">
        <v>3394</v>
      </c>
      <c r="AO2563" t="s">
        <v>3394</v>
      </c>
      <c r="AP2563" t="s">
        <v>3394</v>
      </c>
      <c r="AQ2563" t="s">
        <v>3394</v>
      </c>
      <c r="AR2563" t="s">
        <v>3394</v>
      </c>
      <c r="AS2563" t="s">
        <v>3394</v>
      </c>
      <c r="AT2563" t="s">
        <v>3394</v>
      </c>
      <c r="AU2563" t="s">
        <v>3394</v>
      </c>
      <c r="AV2563" t="s">
        <v>3394</v>
      </c>
      <c r="AW2563" t="s">
        <v>3394</v>
      </c>
      <c r="AX2563" t="s">
        <v>3394</v>
      </c>
      <c r="AZ2563" t="s">
        <v>3394</v>
      </c>
    </row>
    <row r="2564" spans="1:52" x14ac:dyDescent="0.3">
      <c r="A2564" s="1" t="s">
        <v>9367</v>
      </c>
      <c r="B2564" t="s">
        <v>9368</v>
      </c>
      <c r="C2564" t="s">
        <v>492</v>
      </c>
      <c r="D2564" t="s">
        <v>69</v>
      </c>
      <c r="F2564" t="s">
        <v>3393</v>
      </c>
      <c r="G2564" t="s">
        <v>3393</v>
      </c>
      <c r="H2564" t="s">
        <v>3393</v>
      </c>
      <c r="I2564" t="s">
        <v>9369</v>
      </c>
      <c r="J2564" t="s">
        <v>9369</v>
      </c>
      <c r="K2564" t="s">
        <v>3394</v>
      </c>
      <c r="L2564" t="s">
        <v>3396</v>
      </c>
      <c r="M2564" t="s">
        <v>9820</v>
      </c>
      <c r="N2564" t="s">
        <v>9820</v>
      </c>
      <c r="O2564" t="s">
        <v>9820</v>
      </c>
      <c r="P2564" t="s">
        <v>9821</v>
      </c>
      <c r="Q2564">
        <v>1</v>
      </c>
      <c r="R2564" t="s">
        <v>3397</v>
      </c>
      <c r="AE2564" t="s">
        <v>3394</v>
      </c>
      <c r="AK2564" t="s">
        <v>3394</v>
      </c>
      <c r="AL2564" t="s">
        <v>3394</v>
      </c>
      <c r="AM2564" t="s">
        <v>3394</v>
      </c>
      <c r="AN2564" t="s">
        <v>3394</v>
      </c>
      <c r="AO2564" t="s">
        <v>3394</v>
      </c>
      <c r="AP2564" t="s">
        <v>3394</v>
      </c>
      <c r="AQ2564" t="s">
        <v>3394</v>
      </c>
      <c r="AR2564" t="s">
        <v>3394</v>
      </c>
      <c r="AS2564" t="s">
        <v>3394</v>
      </c>
      <c r="AT2564" t="s">
        <v>3394</v>
      </c>
      <c r="AU2564" t="s">
        <v>3394</v>
      </c>
      <c r="AV2564" t="s">
        <v>3394</v>
      </c>
      <c r="AW2564" t="s">
        <v>3394</v>
      </c>
      <c r="AX2564" t="s">
        <v>3394</v>
      </c>
      <c r="AZ2564" t="s">
        <v>3394</v>
      </c>
    </row>
    <row r="2565" spans="1:52" x14ac:dyDescent="0.3">
      <c r="A2565" s="1" t="s">
        <v>2363</v>
      </c>
      <c r="B2565" t="s">
        <v>2364</v>
      </c>
      <c r="C2565" t="s">
        <v>1517</v>
      </c>
      <c r="D2565" t="s">
        <v>5908</v>
      </c>
      <c r="E2565" t="s">
        <v>2365</v>
      </c>
      <c r="F2565" t="s">
        <v>3393</v>
      </c>
      <c r="G2565" t="s">
        <v>3394</v>
      </c>
      <c r="H2565" t="s">
        <v>3393</v>
      </c>
      <c r="I2565" t="s">
        <v>9371</v>
      </c>
      <c r="J2565" t="s">
        <v>11054</v>
      </c>
      <c r="K2565" t="s">
        <v>3394</v>
      </c>
      <c r="L2565" t="s">
        <v>3396</v>
      </c>
      <c r="M2565" t="s">
        <v>9820</v>
      </c>
      <c r="N2565" t="s">
        <v>9820</v>
      </c>
      <c r="O2565" t="s">
        <v>9820</v>
      </c>
      <c r="P2565" t="s">
        <v>9821</v>
      </c>
      <c r="Q2565">
        <v>1</v>
      </c>
      <c r="R2565" t="s">
        <v>3397</v>
      </c>
      <c r="AE2565" t="s">
        <v>3394</v>
      </c>
      <c r="AK2565" t="s">
        <v>3394</v>
      </c>
      <c r="AL2565" t="s">
        <v>3394</v>
      </c>
      <c r="AM2565" t="s">
        <v>3394</v>
      </c>
      <c r="AN2565" t="s">
        <v>3394</v>
      </c>
      <c r="AO2565" t="s">
        <v>3394</v>
      </c>
      <c r="AP2565" t="s">
        <v>3394</v>
      </c>
      <c r="AQ2565" t="s">
        <v>3394</v>
      </c>
      <c r="AR2565" t="s">
        <v>3394</v>
      </c>
      <c r="AS2565" t="s">
        <v>3394</v>
      </c>
      <c r="AT2565" t="s">
        <v>3394</v>
      </c>
      <c r="AU2565" t="s">
        <v>3394</v>
      </c>
      <c r="AV2565" t="s">
        <v>3394</v>
      </c>
      <c r="AW2565" t="s">
        <v>3394</v>
      </c>
      <c r="AX2565" t="s">
        <v>3394</v>
      </c>
      <c r="AZ2565" t="s">
        <v>3393</v>
      </c>
    </row>
    <row r="2566" spans="1:52" x14ac:dyDescent="0.3">
      <c r="A2566" s="1" t="s">
        <v>2366</v>
      </c>
      <c r="B2566" t="s">
        <v>2367</v>
      </c>
      <c r="C2566" t="s">
        <v>646</v>
      </c>
      <c r="D2566" t="s">
        <v>3392</v>
      </c>
      <c r="E2566" t="s">
        <v>2368</v>
      </c>
      <c r="F2566" t="s">
        <v>3393</v>
      </c>
      <c r="G2566" t="s">
        <v>3394</v>
      </c>
      <c r="H2566" t="s">
        <v>3393</v>
      </c>
      <c r="I2566" t="s">
        <v>11080</v>
      </c>
      <c r="J2566" t="s">
        <v>9273</v>
      </c>
      <c r="K2566" t="s">
        <v>3394</v>
      </c>
      <c r="L2566" t="s">
        <v>3396</v>
      </c>
      <c r="M2566" t="s">
        <v>3392</v>
      </c>
      <c r="N2566" t="s">
        <v>3392</v>
      </c>
      <c r="O2566" t="s">
        <v>9836</v>
      </c>
      <c r="P2566" t="s">
        <v>9821</v>
      </c>
      <c r="Q2566">
        <v>1</v>
      </c>
      <c r="R2566" t="s">
        <v>3397</v>
      </c>
      <c r="AE2566" t="s">
        <v>3394</v>
      </c>
      <c r="AK2566" t="s">
        <v>3394</v>
      </c>
      <c r="AL2566" t="s">
        <v>3394</v>
      </c>
      <c r="AM2566" t="s">
        <v>3394</v>
      </c>
      <c r="AN2566" t="s">
        <v>3394</v>
      </c>
      <c r="AO2566" t="s">
        <v>3394</v>
      </c>
      <c r="AP2566" t="s">
        <v>3394</v>
      </c>
      <c r="AQ2566" t="s">
        <v>3394</v>
      </c>
      <c r="AR2566" t="s">
        <v>3394</v>
      </c>
      <c r="AS2566" t="s">
        <v>3394</v>
      </c>
      <c r="AT2566" t="s">
        <v>3394</v>
      </c>
      <c r="AU2566" t="s">
        <v>3394</v>
      </c>
      <c r="AV2566" t="s">
        <v>3394</v>
      </c>
      <c r="AW2566" t="s">
        <v>3394</v>
      </c>
      <c r="AX2566" t="s">
        <v>3394</v>
      </c>
      <c r="AZ2566" t="s">
        <v>3393</v>
      </c>
    </row>
    <row r="2567" spans="1:52" x14ac:dyDescent="0.3">
      <c r="A2567" s="1" t="s">
        <v>2369</v>
      </c>
      <c r="B2567" t="s">
        <v>2370</v>
      </c>
      <c r="C2567" t="s">
        <v>646</v>
      </c>
      <c r="D2567" t="s">
        <v>3392</v>
      </c>
      <c r="E2567" t="s">
        <v>2371</v>
      </c>
      <c r="F2567" t="s">
        <v>3393</v>
      </c>
      <c r="G2567" t="s">
        <v>3394</v>
      </c>
      <c r="H2567" t="s">
        <v>3393</v>
      </c>
      <c r="I2567" t="s">
        <v>9372</v>
      </c>
      <c r="J2567" t="s">
        <v>9372</v>
      </c>
      <c r="K2567" t="s">
        <v>3394</v>
      </c>
      <c r="L2567" t="s">
        <v>3396</v>
      </c>
      <c r="M2567" t="s">
        <v>3392</v>
      </c>
      <c r="N2567" t="s">
        <v>3392</v>
      </c>
      <c r="O2567" t="s">
        <v>9836</v>
      </c>
      <c r="P2567" t="s">
        <v>9821</v>
      </c>
      <c r="Q2567">
        <v>1</v>
      </c>
      <c r="R2567" t="s">
        <v>3397</v>
      </c>
      <c r="AE2567" t="s">
        <v>3394</v>
      </c>
      <c r="AK2567" t="s">
        <v>3394</v>
      </c>
      <c r="AL2567" t="s">
        <v>3394</v>
      </c>
      <c r="AM2567" t="s">
        <v>3394</v>
      </c>
      <c r="AN2567" t="s">
        <v>3394</v>
      </c>
      <c r="AO2567" t="s">
        <v>3394</v>
      </c>
      <c r="AP2567" t="s">
        <v>3394</v>
      </c>
      <c r="AQ2567" t="s">
        <v>3394</v>
      </c>
      <c r="AR2567" t="s">
        <v>3394</v>
      </c>
      <c r="AS2567" t="s">
        <v>3394</v>
      </c>
      <c r="AT2567" t="s">
        <v>3394</v>
      </c>
      <c r="AU2567" t="s">
        <v>3394</v>
      </c>
      <c r="AV2567" t="s">
        <v>3394</v>
      </c>
      <c r="AW2567" t="s">
        <v>3394</v>
      </c>
      <c r="AX2567" t="s">
        <v>3394</v>
      </c>
      <c r="AZ2567" t="s">
        <v>3393</v>
      </c>
    </row>
    <row r="2568" spans="1:52" x14ac:dyDescent="0.3">
      <c r="A2568" s="1" t="s">
        <v>2372</v>
      </c>
      <c r="B2568" t="s">
        <v>2373</v>
      </c>
      <c r="C2568" t="s">
        <v>1517</v>
      </c>
      <c r="D2568" t="s">
        <v>5908</v>
      </c>
      <c r="E2568" t="s">
        <v>2374</v>
      </c>
      <c r="F2568" t="s">
        <v>3393</v>
      </c>
      <c r="G2568" t="s">
        <v>3394</v>
      </c>
      <c r="H2568" t="s">
        <v>3393</v>
      </c>
      <c r="I2568" t="s">
        <v>4640</v>
      </c>
      <c r="J2568" t="s">
        <v>4640</v>
      </c>
      <c r="K2568" t="s">
        <v>3394</v>
      </c>
      <c r="L2568" t="s">
        <v>3396</v>
      </c>
      <c r="M2568" t="s">
        <v>9820</v>
      </c>
      <c r="N2568" t="s">
        <v>9820</v>
      </c>
      <c r="O2568" t="s">
        <v>9820</v>
      </c>
      <c r="P2568" t="s">
        <v>9821</v>
      </c>
      <c r="Q2568">
        <v>1</v>
      </c>
      <c r="R2568" t="s">
        <v>3397</v>
      </c>
      <c r="AE2568" t="s">
        <v>3394</v>
      </c>
      <c r="AK2568" t="s">
        <v>3394</v>
      </c>
      <c r="AL2568" t="s">
        <v>3394</v>
      </c>
      <c r="AM2568" t="s">
        <v>3394</v>
      </c>
      <c r="AN2568" t="s">
        <v>3394</v>
      </c>
      <c r="AO2568" t="s">
        <v>3394</v>
      </c>
      <c r="AP2568" t="s">
        <v>3394</v>
      </c>
      <c r="AQ2568" t="s">
        <v>3394</v>
      </c>
      <c r="AR2568" t="s">
        <v>3394</v>
      </c>
      <c r="AS2568" t="s">
        <v>3394</v>
      </c>
      <c r="AT2568" t="s">
        <v>3394</v>
      </c>
      <c r="AU2568" t="s">
        <v>3394</v>
      </c>
      <c r="AV2568" t="s">
        <v>3394</v>
      </c>
      <c r="AW2568" t="s">
        <v>3394</v>
      </c>
      <c r="AX2568" t="s">
        <v>3394</v>
      </c>
      <c r="AZ2568" t="s">
        <v>3393</v>
      </c>
    </row>
    <row r="2569" spans="1:52" x14ac:dyDescent="0.3">
      <c r="A2569" s="1" t="s">
        <v>2378</v>
      </c>
      <c r="B2569" t="s">
        <v>2379</v>
      </c>
      <c r="C2569" t="s">
        <v>646</v>
      </c>
      <c r="D2569" t="s">
        <v>3392</v>
      </c>
      <c r="E2569" t="s">
        <v>2380</v>
      </c>
      <c r="F2569" t="s">
        <v>3393</v>
      </c>
      <c r="G2569" t="s">
        <v>3394</v>
      </c>
      <c r="H2569" t="s">
        <v>3393</v>
      </c>
      <c r="I2569" t="s">
        <v>9080</v>
      </c>
      <c r="J2569" t="s">
        <v>9080</v>
      </c>
      <c r="K2569" t="s">
        <v>3394</v>
      </c>
      <c r="L2569" t="s">
        <v>3396</v>
      </c>
      <c r="M2569" t="s">
        <v>3392</v>
      </c>
      <c r="N2569" t="s">
        <v>3392</v>
      </c>
      <c r="O2569" t="s">
        <v>9836</v>
      </c>
      <c r="P2569" t="s">
        <v>9837</v>
      </c>
      <c r="Q2569">
        <v>1</v>
      </c>
      <c r="R2569" t="s">
        <v>3397</v>
      </c>
      <c r="AE2569" t="s">
        <v>3394</v>
      </c>
      <c r="AK2569" t="s">
        <v>3394</v>
      </c>
      <c r="AL2569" t="s">
        <v>3394</v>
      </c>
      <c r="AM2569" t="s">
        <v>3394</v>
      </c>
      <c r="AN2569" t="s">
        <v>3394</v>
      </c>
      <c r="AO2569" t="s">
        <v>3394</v>
      </c>
      <c r="AP2569" t="s">
        <v>3394</v>
      </c>
      <c r="AQ2569" t="s">
        <v>3394</v>
      </c>
      <c r="AR2569" t="s">
        <v>3394</v>
      </c>
      <c r="AS2569" t="s">
        <v>3394</v>
      </c>
      <c r="AT2569" t="s">
        <v>3394</v>
      </c>
      <c r="AU2569" t="s">
        <v>3394</v>
      </c>
      <c r="AV2569" t="s">
        <v>3394</v>
      </c>
      <c r="AW2569" t="s">
        <v>3394</v>
      </c>
      <c r="AX2569" t="s">
        <v>3394</v>
      </c>
      <c r="AZ2569" t="s">
        <v>3393</v>
      </c>
    </row>
    <row r="2570" spans="1:52" x14ac:dyDescent="0.3">
      <c r="A2570" s="1" t="s">
        <v>2381</v>
      </c>
      <c r="B2570" t="s">
        <v>2382</v>
      </c>
      <c r="C2570" t="s">
        <v>646</v>
      </c>
      <c r="D2570" t="s">
        <v>3392</v>
      </c>
      <c r="E2570" t="s">
        <v>2383</v>
      </c>
      <c r="F2570" t="s">
        <v>3393</v>
      </c>
      <c r="G2570" t="s">
        <v>3394</v>
      </c>
      <c r="H2570" t="s">
        <v>3393</v>
      </c>
      <c r="I2570" t="s">
        <v>11055</v>
      </c>
      <c r="J2570" t="s">
        <v>11055</v>
      </c>
      <c r="K2570" t="s">
        <v>3394</v>
      </c>
      <c r="L2570" t="s">
        <v>3396</v>
      </c>
      <c r="M2570" t="s">
        <v>3392</v>
      </c>
      <c r="N2570" t="s">
        <v>3392</v>
      </c>
      <c r="O2570" t="s">
        <v>9836</v>
      </c>
      <c r="P2570" t="s">
        <v>9837</v>
      </c>
      <c r="Q2570">
        <v>1</v>
      </c>
      <c r="R2570" t="s">
        <v>3397</v>
      </c>
      <c r="AE2570" t="s">
        <v>3394</v>
      </c>
      <c r="AK2570" t="s">
        <v>3394</v>
      </c>
      <c r="AL2570" t="s">
        <v>3394</v>
      </c>
      <c r="AM2570" t="s">
        <v>3394</v>
      </c>
      <c r="AN2570" t="s">
        <v>3394</v>
      </c>
      <c r="AO2570" t="s">
        <v>3394</v>
      </c>
      <c r="AP2570" t="s">
        <v>3394</v>
      </c>
      <c r="AQ2570" t="s">
        <v>3394</v>
      </c>
      <c r="AR2570" t="s">
        <v>3394</v>
      </c>
      <c r="AS2570" t="s">
        <v>3394</v>
      </c>
      <c r="AT2570" t="s">
        <v>3394</v>
      </c>
      <c r="AU2570" t="s">
        <v>3394</v>
      </c>
      <c r="AV2570" t="s">
        <v>3394</v>
      </c>
      <c r="AW2570" t="s">
        <v>3394</v>
      </c>
      <c r="AX2570" t="s">
        <v>3394</v>
      </c>
      <c r="AZ2570" t="s">
        <v>3393</v>
      </c>
    </row>
    <row r="2571" spans="1:52" x14ac:dyDescent="0.3">
      <c r="A2571" s="1" t="s">
        <v>2390</v>
      </c>
      <c r="B2571" t="s">
        <v>2391</v>
      </c>
      <c r="C2571" t="s">
        <v>646</v>
      </c>
      <c r="D2571" t="s">
        <v>3392</v>
      </c>
      <c r="E2571" t="s">
        <v>2392</v>
      </c>
      <c r="F2571" t="s">
        <v>3393</v>
      </c>
      <c r="G2571" t="s">
        <v>3394</v>
      </c>
      <c r="H2571" t="s">
        <v>3393</v>
      </c>
      <c r="I2571" t="s">
        <v>11056</v>
      </c>
      <c r="J2571" t="s">
        <v>11056</v>
      </c>
      <c r="K2571" t="s">
        <v>3394</v>
      </c>
      <c r="L2571" t="s">
        <v>3396</v>
      </c>
      <c r="M2571" t="s">
        <v>3392</v>
      </c>
      <c r="N2571" t="s">
        <v>3392</v>
      </c>
      <c r="O2571" t="s">
        <v>9836</v>
      </c>
      <c r="P2571" t="s">
        <v>9837</v>
      </c>
      <c r="Q2571">
        <v>1</v>
      </c>
      <c r="R2571" t="s">
        <v>3397</v>
      </c>
      <c r="AE2571" t="s">
        <v>3394</v>
      </c>
      <c r="AK2571" t="s">
        <v>3394</v>
      </c>
      <c r="AL2571" t="s">
        <v>3394</v>
      </c>
      <c r="AM2571" t="s">
        <v>3394</v>
      </c>
      <c r="AN2571" t="s">
        <v>3394</v>
      </c>
      <c r="AO2571" t="s">
        <v>3394</v>
      </c>
      <c r="AP2571" t="s">
        <v>3394</v>
      </c>
      <c r="AQ2571" t="s">
        <v>3394</v>
      </c>
      <c r="AR2571" t="s">
        <v>3394</v>
      </c>
      <c r="AS2571" t="s">
        <v>3394</v>
      </c>
      <c r="AT2571" t="s">
        <v>3394</v>
      </c>
      <c r="AU2571" t="s">
        <v>3394</v>
      </c>
      <c r="AV2571" t="s">
        <v>3394</v>
      </c>
      <c r="AW2571" t="s">
        <v>3394</v>
      </c>
      <c r="AX2571" t="s">
        <v>3394</v>
      </c>
      <c r="AZ2571" t="s">
        <v>3393</v>
      </c>
    </row>
    <row r="2572" spans="1:52" x14ac:dyDescent="0.3">
      <c r="A2572" s="1" t="s">
        <v>2393</v>
      </c>
      <c r="B2572" t="s">
        <v>2394</v>
      </c>
      <c r="C2572" t="s">
        <v>646</v>
      </c>
      <c r="D2572" t="s">
        <v>3392</v>
      </c>
      <c r="E2572" t="s">
        <v>2395</v>
      </c>
      <c r="F2572" t="s">
        <v>3393</v>
      </c>
      <c r="G2572" t="s">
        <v>3394</v>
      </c>
      <c r="H2572" t="s">
        <v>3393</v>
      </c>
      <c r="I2572" t="s">
        <v>11056</v>
      </c>
      <c r="J2572" t="s">
        <v>11057</v>
      </c>
      <c r="K2572" t="s">
        <v>3394</v>
      </c>
      <c r="L2572" t="s">
        <v>3396</v>
      </c>
      <c r="M2572" t="s">
        <v>3392</v>
      </c>
      <c r="N2572" t="s">
        <v>3392</v>
      </c>
      <c r="O2572" t="s">
        <v>9836</v>
      </c>
      <c r="P2572" t="s">
        <v>9837</v>
      </c>
      <c r="Q2572">
        <v>1</v>
      </c>
      <c r="R2572" t="s">
        <v>3397</v>
      </c>
      <c r="AE2572" t="s">
        <v>3394</v>
      </c>
      <c r="AK2572" t="s">
        <v>3394</v>
      </c>
      <c r="AL2572" t="s">
        <v>3394</v>
      </c>
      <c r="AM2572" t="s">
        <v>3394</v>
      </c>
      <c r="AN2572" t="s">
        <v>3394</v>
      </c>
      <c r="AO2572" t="s">
        <v>3394</v>
      </c>
      <c r="AP2572" t="s">
        <v>3394</v>
      </c>
      <c r="AQ2572" t="s">
        <v>3394</v>
      </c>
      <c r="AR2572" t="s">
        <v>3394</v>
      </c>
      <c r="AS2572" t="s">
        <v>3394</v>
      </c>
      <c r="AT2572" t="s">
        <v>3394</v>
      </c>
      <c r="AU2572" t="s">
        <v>3394</v>
      </c>
      <c r="AV2572" t="s">
        <v>3394</v>
      </c>
      <c r="AW2572" t="s">
        <v>3394</v>
      </c>
      <c r="AX2572" t="s">
        <v>3394</v>
      </c>
      <c r="AZ2572" t="s">
        <v>3393</v>
      </c>
    </row>
    <row r="2573" spans="1:52" x14ac:dyDescent="0.3">
      <c r="A2573" s="1" t="s">
        <v>9373</v>
      </c>
      <c r="B2573" t="s">
        <v>9374</v>
      </c>
      <c r="C2573" t="s">
        <v>1517</v>
      </c>
      <c r="D2573" t="s">
        <v>5908</v>
      </c>
      <c r="F2573" t="s">
        <v>3393</v>
      </c>
      <c r="G2573" t="s">
        <v>3394</v>
      </c>
      <c r="H2573" t="s">
        <v>3393</v>
      </c>
      <c r="I2573" t="s">
        <v>9375</v>
      </c>
      <c r="J2573" t="s">
        <v>9375</v>
      </c>
      <c r="K2573" t="s">
        <v>3394</v>
      </c>
      <c r="L2573" t="s">
        <v>3396</v>
      </c>
      <c r="M2573" t="s">
        <v>9820</v>
      </c>
      <c r="N2573" t="s">
        <v>9820</v>
      </c>
      <c r="O2573" t="s">
        <v>9820</v>
      </c>
      <c r="P2573" t="s">
        <v>9821</v>
      </c>
      <c r="Q2573">
        <v>1</v>
      </c>
      <c r="R2573" t="s">
        <v>3397</v>
      </c>
      <c r="AE2573" t="s">
        <v>3394</v>
      </c>
      <c r="AK2573" t="s">
        <v>3394</v>
      </c>
      <c r="AL2573" t="s">
        <v>3394</v>
      </c>
      <c r="AM2573" t="s">
        <v>3394</v>
      </c>
      <c r="AN2573" t="s">
        <v>3394</v>
      </c>
      <c r="AO2573" t="s">
        <v>3394</v>
      </c>
      <c r="AP2573" t="s">
        <v>3394</v>
      </c>
      <c r="AQ2573" t="s">
        <v>3394</v>
      </c>
      <c r="AR2573" t="s">
        <v>3394</v>
      </c>
      <c r="AS2573" t="s">
        <v>3394</v>
      </c>
      <c r="AT2573" t="s">
        <v>3394</v>
      </c>
      <c r="AU2573" t="s">
        <v>3394</v>
      </c>
      <c r="AV2573" t="s">
        <v>3394</v>
      </c>
      <c r="AW2573" t="s">
        <v>3394</v>
      </c>
      <c r="AX2573" t="s">
        <v>3394</v>
      </c>
      <c r="AZ2573" t="s">
        <v>3394</v>
      </c>
    </row>
    <row r="2574" spans="1:52" x14ac:dyDescent="0.3">
      <c r="A2574" s="1" t="s">
        <v>9376</v>
      </c>
      <c r="B2574" t="s">
        <v>9377</v>
      </c>
      <c r="C2574" t="s">
        <v>1517</v>
      </c>
      <c r="D2574" t="s">
        <v>5908</v>
      </c>
      <c r="F2574" t="s">
        <v>3393</v>
      </c>
      <c r="G2574" t="s">
        <v>3394</v>
      </c>
      <c r="H2574" t="s">
        <v>3393</v>
      </c>
      <c r="I2574" t="s">
        <v>9375</v>
      </c>
      <c r="J2574" t="s">
        <v>9375</v>
      </c>
      <c r="K2574" t="s">
        <v>3394</v>
      </c>
      <c r="L2574" t="s">
        <v>3396</v>
      </c>
      <c r="M2574" t="s">
        <v>9820</v>
      </c>
      <c r="N2574" t="s">
        <v>9820</v>
      </c>
      <c r="O2574" t="s">
        <v>9820</v>
      </c>
      <c r="P2574" t="s">
        <v>9821</v>
      </c>
      <c r="Q2574">
        <v>1</v>
      </c>
      <c r="R2574" t="s">
        <v>3397</v>
      </c>
      <c r="AE2574" t="s">
        <v>3394</v>
      </c>
      <c r="AK2574" t="s">
        <v>3394</v>
      </c>
      <c r="AL2574" t="s">
        <v>3394</v>
      </c>
      <c r="AM2574" t="s">
        <v>3394</v>
      </c>
      <c r="AN2574" t="s">
        <v>3394</v>
      </c>
      <c r="AO2574" t="s">
        <v>3394</v>
      </c>
      <c r="AP2574" t="s">
        <v>3394</v>
      </c>
      <c r="AQ2574" t="s">
        <v>3394</v>
      </c>
      <c r="AR2574" t="s">
        <v>3394</v>
      </c>
      <c r="AS2574" t="s">
        <v>3394</v>
      </c>
      <c r="AT2574" t="s">
        <v>3394</v>
      </c>
      <c r="AU2574" t="s">
        <v>3394</v>
      </c>
      <c r="AV2574" t="s">
        <v>3394</v>
      </c>
      <c r="AW2574" t="s">
        <v>3394</v>
      </c>
      <c r="AX2574" t="s">
        <v>3394</v>
      </c>
      <c r="AZ2574" t="s">
        <v>3394</v>
      </c>
    </row>
    <row r="2575" spans="1:52" x14ac:dyDescent="0.3">
      <c r="A2575" s="1" t="s">
        <v>9378</v>
      </c>
      <c r="B2575" t="s">
        <v>9379</v>
      </c>
      <c r="C2575" t="s">
        <v>1517</v>
      </c>
      <c r="D2575" t="s">
        <v>5908</v>
      </c>
      <c r="F2575" t="s">
        <v>3393</v>
      </c>
      <c r="G2575" t="s">
        <v>3394</v>
      </c>
      <c r="H2575" t="s">
        <v>3393</v>
      </c>
      <c r="I2575" t="s">
        <v>9375</v>
      </c>
      <c r="J2575" t="s">
        <v>9375</v>
      </c>
      <c r="K2575" t="s">
        <v>3394</v>
      </c>
      <c r="L2575" t="s">
        <v>3396</v>
      </c>
      <c r="M2575" t="s">
        <v>9820</v>
      </c>
      <c r="N2575" t="s">
        <v>9820</v>
      </c>
      <c r="O2575" t="s">
        <v>9820</v>
      </c>
      <c r="P2575" t="s">
        <v>9821</v>
      </c>
      <c r="Q2575">
        <v>1</v>
      </c>
      <c r="R2575" t="s">
        <v>3397</v>
      </c>
      <c r="AE2575" t="s">
        <v>3394</v>
      </c>
      <c r="AK2575" t="s">
        <v>3394</v>
      </c>
      <c r="AL2575" t="s">
        <v>3394</v>
      </c>
      <c r="AM2575" t="s">
        <v>3394</v>
      </c>
      <c r="AN2575" t="s">
        <v>3394</v>
      </c>
      <c r="AO2575" t="s">
        <v>3394</v>
      </c>
      <c r="AP2575" t="s">
        <v>3394</v>
      </c>
      <c r="AQ2575" t="s">
        <v>3394</v>
      </c>
      <c r="AR2575" t="s">
        <v>3394</v>
      </c>
      <c r="AS2575" t="s">
        <v>3394</v>
      </c>
      <c r="AT2575" t="s">
        <v>3394</v>
      </c>
      <c r="AU2575" t="s">
        <v>3394</v>
      </c>
      <c r="AV2575" t="s">
        <v>3394</v>
      </c>
      <c r="AW2575" t="s">
        <v>3394</v>
      </c>
      <c r="AX2575" t="s">
        <v>3394</v>
      </c>
      <c r="AZ2575" t="s">
        <v>3394</v>
      </c>
    </row>
    <row r="2576" spans="1:52" x14ac:dyDescent="0.3">
      <c r="A2576" s="1" t="s">
        <v>9380</v>
      </c>
      <c r="B2576" t="s">
        <v>9381</v>
      </c>
      <c r="C2576" t="s">
        <v>1517</v>
      </c>
      <c r="D2576" t="s">
        <v>5908</v>
      </c>
      <c r="F2576" t="s">
        <v>3393</v>
      </c>
      <c r="G2576" t="s">
        <v>3394</v>
      </c>
      <c r="H2576" t="s">
        <v>3393</v>
      </c>
      <c r="I2576" t="s">
        <v>9375</v>
      </c>
      <c r="J2576" t="s">
        <v>9375</v>
      </c>
      <c r="K2576" t="s">
        <v>3394</v>
      </c>
      <c r="L2576" t="s">
        <v>3396</v>
      </c>
      <c r="M2576" t="s">
        <v>9820</v>
      </c>
      <c r="N2576" t="s">
        <v>9820</v>
      </c>
      <c r="O2576" t="s">
        <v>9820</v>
      </c>
      <c r="P2576" t="s">
        <v>9821</v>
      </c>
      <c r="Q2576">
        <v>1</v>
      </c>
      <c r="R2576" t="s">
        <v>3397</v>
      </c>
      <c r="AE2576" t="s">
        <v>3394</v>
      </c>
      <c r="AK2576" t="s">
        <v>3394</v>
      </c>
      <c r="AL2576" t="s">
        <v>3394</v>
      </c>
      <c r="AM2576" t="s">
        <v>3394</v>
      </c>
      <c r="AN2576" t="s">
        <v>3394</v>
      </c>
      <c r="AO2576" t="s">
        <v>3394</v>
      </c>
      <c r="AP2576" t="s">
        <v>3394</v>
      </c>
      <c r="AQ2576" t="s">
        <v>3394</v>
      </c>
      <c r="AR2576" t="s">
        <v>3394</v>
      </c>
      <c r="AS2576" t="s">
        <v>3394</v>
      </c>
      <c r="AT2576" t="s">
        <v>3394</v>
      </c>
      <c r="AU2576" t="s">
        <v>3394</v>
      </c>
      <c r="AV2576" t="s">
        <v>3394</v>
      </c>
      <c r="AW2576" t="s">
        <v>3394</v>
      </c>
      <c r="AX2576" t="s">
        <v>3394</v>
      </c>
      <c r="AZ2576" t="s">
        <v>3394</v>
      </c>
    </row>
    <row r="2577" spans="1:52" x14ac:dyDescent="0.3">
      <c r="A2577" s="1" t="s">
        <v>9382</v>
      </c>
      <c r="B2577" t="s">
        <v>9383</v>
      </c>
      <c r="C2577" t="s">
        <v>1517</v>
      </c>
      <c r="D2577" t="s">
        <v>5908</v>
      </c>
      <c r="F2577" t="s">
        <v>3393</v>
      </c>
      <c r="G2577" t="s">
        <v>3394</v>
      </c>
      <c r="H2577" t="s">
        <v>3393</v>
      </c>
      <c r="I2577" t="s">
        <v>11789</v>
      </c>
      <c r="J2577" t="s">
        <v>10237</v>
      </c>
      <c r="K2577" t="s">
        <v>3394</v>
      </c>
      <c r="L2577" t="s">
        <v>3396</v>
      </c>
      <c r="M2577" t="s">
        <v>9957</v>
      </c>
      <c r="N2577" t="s">
        <v>9957</v>
      </c>
      <c r="O2577" t="s">
        <v>9836</v>
      </c>
      <c r="P2577" t="s">
        <v>9862</v>
      </c>
      <c r="Q2577">
        <v>1</v>
      </c>
      <c r="R2577" t="s">
        <v>3397</v>
      </c>
      <c r="AE2577" t="s">
        <v>3394</v>
      </c>
      <c r="AK2577" t="s">
        <v>3394</v>
      </c>
      <c r="AL2577" t="s">
        <v>3394</v>
      </c>
      <c r="AM2577" t="s">
        <v>3394</v>
      </c>
      <c r="AN2577" t="s">
        <v>3394</v>
      </c>
      <c r="AO2577" t="s">
        <v>3394</v>
      </c>
      <c r="AP2577" t="s">
        <v>3394</v>
      </c>
      <c r="AQ2577" t="s">
        <v>3394</v>
      </c>
      <c r="AR2577" t="s">
        <v>3394</v>
      </c>
      <c r="AS2577" t="s">
        <v>3394</v>
      </c>
      <c r="AT2577" t="s">
        <v>3394</v>
      </c>
      <c r="AU2577" t="s">
        <v>3394</v>
      </c>
      <c r="AV2577" t="s">
        <v>3394</v>
      </c>
      <c r="AW2577" t="s">
        <v>3394</v>
      </c>
      <c r="AX2577" t="s">
        <v>3394</v>
      </c>
      <c r="AZ2577" t="s">
        <v>3394</v>
      </c>
    </row>
    <row r="2578" spans="1:52" x14ac:dyDescent="0.3">
      <c r="A2578" s="1" t="s">
        <v>9387</v>
      </c>
      <c r="B2578" t="s">
        <v>9388</v>
      </c>
      <c r="C2578" t="s">
        <v>1517</v>
      </c>
      <c r="D2578" t="s">
        <v>5908</v>
      </c>
      <c r="F2578" t="s">
        <v>3393</v>
      </c>
      <c r="G2578" t="s">
        <v>3394</v>
      </c>
      <c r="H2578" t="s">
        <v>3393</v>
      </c>
      <c r="I2578" t="s">
        <v>9384</v>
      </c>
      <c r="J2578" t="s">
        <v>10237</v>
      </c>
      <c r="K2578" t="s">
        <v>3394</v>
      </c>
      <c r="L2578" t="s">
        <v>3396</v>
      </c>
      <c r="M2578" t="s">
        <v>9957</v>
      </c>
      <c r="N2578" t="s">
        <v>9957</v>
      </c>
      <c r="O2578" t="s">
        <v>9836</v>
      </c>
      <c r="P2578" t="s">
        <v>9862</v>
      </c>
      <c r="Q2578">
        <v>1</v>
      </c>
      <c r="R2578" t="s">
        <v>3397</v>
      </c>
      <c r="AE2578" t="s">
        <v>3394</v>
      </c>
      <c r="AK2578" t="s">
        <v>3394</v>
      </c>
      <c r="AL2578" t="s">
        <v>3394</v>
      </c>
      <c r="AM2578" t="s">
        <v>3394</v>
      </c>
      <c r="AN2578" t="s">
        <v>3394</v>
      </c>
      <c r="AO2578" t="s">
        <v>3394</v>
      </c>
      <c r="AP2578" t="s">
        <v>3394</v>
      </c>
      <c r="AQ2578" t="s">
        <v>3394</v>
      </c>
      <c r="AR2578" t="s">
        <v>3394</v>
      </c>
      <c r="AS2578" t="s">
        <v>3394</v>
      </c>
      <c r="AT2578" t="s">
        <v>3394</v>
      </c>
      <c r="AU2578" t="s">
        <v>3394</v>
      </c>
      <c r="AV2578" t="s">
        <v>3394</v>
      </c>
      <c r="AW2578" t="s">
        <v>3394</v>
      </c>
      <c r="AX2578" t="s">
        <v>3394</v>
      </c>
      <c r="AZ2578" t="s">
        <v>3394</v>
      </c>
    </row>
    <row r="2579" spans="1:52" x14ac:dyDescent="0.3">
      <c r="A2579" s="1" t="s">
        <v>9389</v>
      </c>
      <c r="B2579" t="s">
        <v>9390</v>
      </c>
      <c r="C2579" t="s">
        <v>1517</v>
      </c>
      <c r="D2579" t="s">
        <v>5908</v>
      </c>
      <c r="F2579" t="s">
        <v>3393</v>
      </c>
      <c r="G2579" t="s">
        <v>3394</v>
      </c>
      <c r="H2579" t="s">
        <v>3393</v>
      </c>
      <c r="I2579" t="s">
        <v>9375</v>
      </c>
      <c r="J2579" t="s">
        <v>9375</v>
      </c>
      <c r="K2579" t="s">
        <v>3394</v>
      </c>
      <c r="L2579" t="s">
        <v>3396</v>
      </c>
      <c r="M2579" t="s">
        <v>9820</v>
      </c>
      <c r="N2579" t="s">
        <v>9820</v>
      </c>
      <c r="O2579" t="s">
        <v>9820</v>
      </c>
      <c r="P2579" t="s">
        <v>9821</v>
      </c>
      <c r="Q2579">
        <v>1</v>
      </c>
      <c r="R2579" t="s">
        <v>3397</v>
      </c>
      <c r="AE2579" t="s">
        <v>3394</v>
      </c>
      <c r="AK2579" t="s">
        <v>3394</v>
      </c>
      <c r="AL2579" t="s">
        <v>3394</v>
      </c>
      <c r="AM2579" t="s">
        <v>3394</v>
      </c>
      <c r="AN2579" t="s">
        <v>3394</v>
      </c>
      <c r="AO2579" t="s">
        <v>3394</v>
      </c>
      <c r="AP2579" t="s">
        <v>3394</v>
      </c>
      <c r="AQ2579" t="s">
        <v>3394</v>
      </c>
      <c r="AR2579" t="s">
        <v>3394</v>
      </c>
      <c r="AS2579" t="s">
        <v>3394</v>
      </c>
      <c r="AT2579" t="s">
        <v>3394</v>
      </c>
      <c r="AU2579" t="s">
        <v>3394</v>
      </c>
      <c r="AV2579" t="s">
        <v>3394</v>
      </c>
      <c r="AW2579" t="s">
        <v>3394</v>
      </c>
      <c r="AX2579" t="s">
        <v>3394</v>
      </c>
      <c r="AZ2579" t="s">
        <v>3394</v>
      </c>
    </row>
    <row r="2580" spans="1:52" x14ac:dyDescent="0.3">
      <c r="A2580" s="1" t="s">
        <v>2399</v>
      </c>
      <c r="B2580" t="s">
        <v>2400</v>
      </c>
      <c r="C2580" t="s">
        <v>492</v>
      </c>
      <c r="D2580" t="s">
        <v>69</v>
      </c>
      <c r="E2580" t="s">
        <v>2401</v>
      </c>
      <c r="F2580" t="s">
        <v>3393</v>
      </c>
      <c r="G2580" t="s">
        <v>3394</v>
      </c>
      <c r="H2580" t="s">
        <v>3393</v>
      </c>
      <c r="I2580" t="s">
        <v>9395</v>
      </c>
      <c r="J2580" t="s">
        <v>9395</v>
      </c>
      <c r="K2580" t="s">
        <v>3394</v>
      </c>
      <c r="L2580" t="s">
        <v>3965</v>
      </c>
      <c r="M2580" t="s">
        <v>9820</v>
      </c>
      <c r="N2580" t="s">
        <v>9820</v>
      </c>
      <c r="O2580" t="s">
        <v>9820</v>
      </c>
      <c r="P2580" t="s">
        <v>9821</v>
      </c>
      <c r="Q2580">
        <v>1</v>
      </c>
      <c r="R2580" t="s">
        <v>3397</v>
      </c>
      <c r="AE2580" t="s">
        <v>3394</v>
      </c>
      <c r="AK2580" t="s">
        <v>3394</v>
      </c>
      <c r="AL2580" t="s">
        <v>3394</v>
      </c>
      <c r="AM2580" t="s">
        <v>3394</v>
      </c>
      <c r="AN2580" t="s">
        <v>3394</v>
      </c>
      <c r="AO2580" t="s">
        <v>3394</v>
      </c>
      <c r="AP2580" t="s">
        <v>3394</v>
      </c>
      <c r="AQ2580" t="s">
        <v>3394</v>
      </c>
      <c r="AR2580" t="s">
        <v>3394</v>
      </c>
      <c r="AS2580" t="s">
        <v>3394</v>
      </c>
      <c r="AT2580" t="s">
        <v>3394</v>
      </c>
      <c r="AU2580" t="s">
        <v>3394</v>
      </c>
      <c r="AV2580" t="s">
        <v>3394</v>
      </c>
      <c r="AW2580" t="s">
        <v>3394</v>
      </c>
      <c r="AX2580" t="s">
        <v>3394</v>
      </c>
      <c r="AZ2580" t="s">
        <v>3393</v>
      </c>
    </row>
    <row r="2581" spans="1:52" x14ac:dyDescent="0.3">
      <c r="A2581" s="1" t="s">
        <v>9396</v>
      </c>
      <c r="B2581" t="s">
        <v>9397</v>
      </c>
      <c r="C2581" t="s">
        <v>492</v>
      </c>
      <c r="D2581" t="s">
        <v>69</v>
      </c>
      <c r="F2581" t="s">
        <v>3393</v>
      </c>
      <c r="G2581" t="s">
        <v>3394</v>
      </c>
      <c r="H2581" t="s">
        <v>3393</v>
      </c>
      <c r="I2581" t="s">
        <v>5750</v>
      </c>
      <c r="J2581" t="s">
        <v>5750</v>
      </c>
      <c r="K2581" t="s">
        <v>3394</v>
      </c>
      <c r="L2581" t="s">
        <v>3396</v>
      </c>
      <c r="M2581" t="s">
        <v>9820</v>
      </c>
      <c r="N2581" t="s">
        <v>9820</v>
      </c>
      <c r="O2581" t="s">
        <v>9820</v>
      </c>
      <c r="P2581" t="s">
        <v>9821</v>
      </c>
      <c r="Q2581">
        <v>1</v>
      </c>
      <c r="R2581" t="s">
        <v>3397</v>
      </c>
      <c r="AE2581" t="s">
        <v>3394</v>
      </c>
      <c r="AK2581" t="s">
        <v>3394</v>
      </c>
      <c r="AL2581" t="s">
        <v>3394</v>
      </c>
      <c r="AM2581" t="s">
        <v>3394</v>
      </c>
      <c r="AN2581" t="s">
        <v>3394</v>
      </c>
      <c r="AO2581" t="s">
        <v>3394</v>
      </c>
      <c r="AP2581" t="s">
        <v>3394</v>
      </c>
      <c r="AQ2581" t="s">
        <v>3394</v>
      </c>
      <c r="AR2581" t="s">
        <v>3394</v>
      </c>
      <c r="AS2581" t="s">
        <v>3394</v>
      </c>
      <c r="AT2581" t="s">
        <v>3394</v>
      </c>
      <c r="AU2581" t="s">
        <v>3394</v>
      </c>
      <c r="AV2581" t="s">
        <v>3394</v>
      </c>
      <c r="AW2581" t="s">
        <v>3394</v>
      </c>
      <c r="AX2581" t="s">
        <v>3394</v>
      </c>
      <c r="AZ2581" t="s">
        <v>3394</v>
      </c>
    </row>
    <row r="2582" spans="1:52" x14ac:dyDescent="0.3">
      <c r="A2582" s="1" t="s">
        <v>9398</v>
      </c>
      <c r="B2582" t="s">
        <v>9399</v>
      </c>
      <c r="C2582" t="s">
        <v>646</v>
      </c>
      <c r="D2582" t="s">
        <v>3392</v>
      </c>
      <c r="F2582" t="s">
        <v>3393</v>
      </c>
      <c r="G2582" t="s">
        <v>3394</v>
      </c>
      <c r="H2582" t="s">
        <v>3393</v>
      </c>
      <c r="I2582" t="s">
        <v>5790</v>
      </c>
      <c r="J2582" t="s">
        <v>5790</v>
      </c>
      <c r="K2582" t="s">
        <v>3394</v>
      </c>
      <c r="L2582" t="s">
        <v>3396</v>
      </c>
      <c r="M2582" t="s">
        <v>9820</v>
      </c>
      <c r="N2582" t="s">
        <v>9820</v>
      </c>
      <c r="O2582" t="s">
        <v>9820</v>
      </c>
      <c r="P2582" t="s">
        <v>9821</v>
      </c>
      <c r="Q2582">
        <v>1</v>
      </c>
      <c r="R2582" t="s">
        <v>3397</v>
      </c>
      <c r="AE2582" t="s">
        <v>3394</v>
      </c>
      <c r="AK2582" t="s">
        <v>3394</v>
      </c>
      <c r="AL2582" t="s">
        <v>3394</v>
      </c>
      <c r="AM2582" t="s">
        <v>3394</v>
      </c>
      <c r="AN2582" t="s">
        <v>3394</v>
      </c>
      <c r="AO2582" t="s">
        <v>3394</v>
      </c>
      <c r="AP2582" t="s">
        <v>3394</v>
      </c>
      <c r="AQ2582" t="s">
        <v>3394</v>
      </c>
      <c r="AR2582" t="s">
        <v>3394</v>
      </c>
      <c r="AS2582" t="s">
        <v>3394</v>
      </c>
      <c r="AT2582" t="s">
        <v>3394</v>
      </c>
      <c r="AU2582" t="s">
        <v>3394</v>
      </c>
      <c r="AV2582" t="s">
        <v>3394</v>
      </c>
      <c r="AW2582" t="s">
        <v>3394</v>
      </c>
      <c r="AX2582" t="s">
        <v>3394</v>
      </c>
      <c r="AZ2582" t="s">
        <v>3394</v>
      </c>
    </row>
    <row r="2583" spans="1:52" x14ac:dyDescent="0.3">
      <c r="A2583" s="1" t="s">
        <v>4545</v>
      </c>
      <c r="B2583" t="s">
        <v>4546</v>
      </c>
      <c r="C2583" t="s">
        <v>646</v>
      </c>
      <c r="D2583" t="s">
        <v>3392</v>
      </c>
      <c r="F2583" t="s">
        <v>3393</v>
      </c>
      <c r="G2583" t="s">
        <v>3394</v>
      </c>
      <c r="H2583" t="s">
        <v>3393</v>
      </c>
      <c r="I2583" t="s">
        <v>10238</v>
      </c>
      <c r="J2583" t="s">
        <v>10239</v>
      </c>
      <c r="K2583" t="s">
        <v>3394</v>
      </c>
      <c r="L2583" t="s">
        <v>3965</v>
      </c>
      <c r="M2583" t="s">
        <v>3392</v>
      </c>
      <c r="N2583" t="s">
        <v>3392</v>
      </c>
      <c r="O2583" t="s">
        <v>9836</v>
      </c>
      <c r="P2583" t="s">
        <v>9821</v>
      </c>
      <c r="Q2583">
        <v>1</v>
      </c>
      <c r="R2583" t="s">
        <v>3397</v>
      </c>
      <c r="AE2583" t="s">
        <v>3394</v>
      </c>
      <c r="AK2583" t="s">
        <v>3394</v>
      </c>
      <c r="AL2583" t="s">
        <v>3394</v>
      </c>
      <c r="AM2583" t="s">
        <v>3394</v>
      </c>
      <c r="AN2583" t="s">
        <v>3394</v>
      </c>
      <c r="AO2583" t="s">
        <v>3394</v>
      </c>
      <c r="AP2583" t="s">
        <v>3394</v>
      </c>
      <c r="AQ2583" t="s">
        <v>3394</v>
      </c>
      <c r="AR2583" t="s">
        <v>3394</v>
      </c>
      <c r="AS2583" t="s">
        <v>3394</v>
      </c>
      <c r="AT2583" t="s">
        <v>3394</v>
      </c>
      <c r="AU2583" t="s">
        <v>3394</v>
      </c>
      <c r="AV2583" t="s">
        <v>3394</v>
      </c>
      <c r="AW2583" t="s">
        <v>3394</v>
      </c>
      <c r="AX2583" t="s">
        <v>3394</v>
      </c>
      <c r="AZ2583" t="s">
        <v>3393</v>
      </c>
    </row>
    <row r="2584" spans="1:52" x14ac:dyDescent="0.3">
      <c r="A2584" s="1" t="s">
        <v>9400</v>
      </c>
      <c r="B2584" t="s">
        <v>9401</v>
      </c>
      <c r="C2584" t="s">
        <v>646</v>
      </c>
      <c r="D2584" t="s">
        <v>3392</v>
      </c>
      <c r="F2584" t="s">
        <v>3393</v>
      </c>
      <c r="G2584" t="s">
        <v>3394</v>
      </c>
      <c r="H2584" t="s">
        <v>3393</v>
      </c>
      <c r="I2584" t="s">
        <v>9402</v>
      </c>
      <c r="J2584" t="s">
        <v>11058</v>
      </c>
      <c r="K2584" t="s">
        <v>3394</v>
      </c>
      <c r="L2584" t="s">
        <v>3396</v>
      </c>
      <c r="M2584" t="s">
        <v>3392</v>
      </c>
      <c r="N2584" t="s">
        <v>3392</v>
      </c>
      <c r="O2584" t="s">
        <v>9836</v>
      </c>
      <c r="P2584" t="s">
        <v>9837</v>
      </c>
      <c r="Q2584">
        <v>1</v>
      </c>
      <c r="R2584" t="s">
        <v>3397</v>
      </c>
      <c r="AE2584" t="s">
        <v>3394</v>
      </c>
      <c r="AK2584" t="s">
        <v>3394</v>
      </c>
      <c r="AL2584" t="s">
        <v>3394</v>
      </c>
      <c r="AM2584" t="s">
        <v>3394</v>
      </c>
      <c r="AN2584" t="s">
        <v>3394</v>
      </c>
      <c r="AO2584" t="s">
        <v>3394</v>
      </c>
      <c r="AP2584" t="s">
        <v>3394</v>
      </c>
      <c r="AQ2584" t="s">
        <v>3394</v>
      </c>
      <c r="AR2584" t="s">
        <v>3394</v>
      </c>
      <c r="AS2584" t="s">
        <v>3394</v>
      </c>
      <c r="AT2584" t="s">
        <v>3394</v>
      </c>
      <c r="AU2584" t="s">
        <v>3394</v>
      </c>
      <c r="AV2584" t="s">
        <v>3394</v>
      </c>
      <c r="AW2584" t="s">
        <v>3394</v>
      </c>
      <c r="AX2584" t="s">
        <v>3394</v>
      </c>
      <c r="AZ2584" t="s">
        <v>3393</v>
      </c>
    </row>
    <row r="2585" spans="1:52" x14ac:dyDescent="0.3">
      <c r="A2585" s="1" t="s">
        <v>2467</v>
      </c>
      <c r="B2585" t="s">
        <v>2468</v>
      </c>
      <c r="C2585" t="s">
        <v>646</v>
      </c>
      <c r="D2585" t="s">
        <v>3392</v>
      </c>
      <c r="E2585" t="s">
        <v>2469</v>
      </c>
      <c r="F2585" t="s">
        <v>3393</v>
      </c>
      <c r="G2585" t="s">
        <v>3394</v>
      </c>
      <c r="H2585" t="s">
        <v>3393</v>
      </c>
      <c r="I2585" t="s">
        <v>4783</v>
      </c>
      <c r="J2585" t="s">
        <v>4783</v>
      </c>
      <c r="K2585" t="s">
        <v>3394</v>
      </c>
      <c r="L2585" t="s">
        <v>3965</v>
      </c>
      <c r="M2585" t="s">
        <v>3392</v>
      </c>
      <c r="N2585" t="s">
        <v>3392</v>
      </c>
      <c r="O2585" t="s">
        <v>9836</v>
      </c>
      <c r="P2585" t="s">
        <v>9862</v>
      </c>
      <c r="Q2585">
        <v>1</v>
      </c>
      <c r="R2585" t="s">
        <v>3397</v>
      </c>
      <c r="AE2585" t="s">
        <v>3394</v>
      </c>
      <c r="AK2585" t="s">
        <v>3394</v>
      </c>
      <c r="AL2585" t="s">
        <v>3394</v>
      </c>
      <c r="AM2585" t="s">
        <v>3394</v>
      </c>
      <c r="AN2585" t="s">
        <v>3394</v>
      </c>
      <c r="AO2585" t="s">
        <v>3394</v>
      </c>
      <c r="AP2585" t="s">
        <v>3394</v>
      </c>
      <c r="AQ2585" t="s">
        <v>3394</v>
      </c>
      <c r="AR2585" t="s">
        <v>3394</v>
      </c>
      <c r="AS2585" t="s">
        <v>3394</v>
      </c>
      <c r="AT2585" t="s">
        <v>3394</v>
      </c>
      <c r="AU2585" t="s">
        <v>3394</v>
      </c>
      <c r="AV2585" t="s">
        <v>3394</v>
      </c>
      <c r="AW2585" t="s">
        <v>3394</v>
      </c>
      <c r="AX2585" t="s">
        <v>3394</v>
      </c>
      <c r="AZ2585" t="s">
        <v>3393</v>
      </c>
    </row>
    <row r="2586" spans="1:52" x14ac:dyDescent="0.3">
      <c r="A2586" s="1" t="s">
        <v>2512</v>
      </c>
      <c r="B2586" t="s">
        <v>10240</v>
      </c>
      <c r="C2586" t="s">
        <v>646</v>
      </c>
      <c r="D2586" t="s">
        <v>3392</v>
      </c>
      <c r="E2586" t="s">
        <v>2513</v>
      </c>
      <c r="F2586" t="s">
        <v>3393</v>
      </c>
      <c r="G2586" t="s">
        <v>3394</v>
      </c>
      <c r="H2586" t="s">
        <v>3393</v>
      </c>
      <c r="I2586" t="s">
        <v>11059</v>
      </c>
      <c r="J2586" t="s">
        <v>11059</v>
      </c>
      <c r="K2586" t="s">
        <v>3394</v>
      </c>
      <c r="L2586" t="s">
        <v>3396</v>
      </c>
      <c r="M2586" t="s">
        <v>3392</v>
      </c>
      <c r="N2586" t="s">
        <v>3392</v>
      </c>
      <c r="O2586" t="s">
        <v>9836</v>
      </c>
      <c r="P2586" t="s">
        <v>9837</v>
      </c>
      <c r="Q2586">
        <v>1</v>
      </c>
      <c r="R2586" t="s">
        <v>3397</v>
      </c>
      <c r="AE2586" t="s">
        <v>3394</v>
      </c>
      <c r="AK2586" t="s">
        <v>3394</v>
      </c>
      <c r="AL2586" t="s">
        <v>3394</v>
      </c>
      <c r="AM2586" t="s">
        <v>3394</v>
      </c>
      <c r="AN2586" t="s">
        <v>3394</v>
      </c>
      <c r="AO2586" t="s">
        <v>3394</v>
      </c>
      <c r="AP2586" t="s">
        <v>3394</v>
      </c>
      <c r="AQ2586" t="s">
        <v>3394</v>
      </c>
      <c r="AR2586" t="s">
        <v>3394</v>
      </c>
      <c r="AS2586" t="s">
        <v>3394</v>
      </c>
      <c r="AT2586" t="s">
        <v>3394</v>
      </c>
      <c r="AU2586" t="s">
        <v>3394</v>
      </c>
      <c r="AV2586" t="s">
        <v>3394</v>
      </c>
      <c r="AW2586" t="s">
        <v>3394</v>
      </c>
      <c r="AX2586" t="s">
        <v>3394</v>
      </c>
      <c r="AZ2586" t="s">
        <v>3393</v>
      </c>
    </row>
    <row r="2587" spans="1:52" x14ac:dyDescent="0.3">
      <c r="A2587" s="1" t="s">
        <v>2514</v>
      </c>
      <c r="B2587" t="s">
        <v>2515</v>
      </c>
      <c r="C2587" t="s">
        <v>646</v>
      </c>
      <c r="D2587" t="s">
        <v>3392</v>
      </c>
      <c r="E2587" t="s">
        <v>2516</v>
      </c>
      <c r="F2587" t="s">
        <v>3393</v>
      </c>
      <c r="G2587" t="s">
        <v>3394</v>
      </c>
      <c r="H2587" t="s">
        <v>3393</v>
      </c>
      <c r="I2587" t="s">
        <v>5910</v>
      </c>
      <c r="J2587" t="s">
        <v>5910</v>
      </c>
      <c r="K2587" t="s">
        <v>3394</v>
      </c>
      <c r="L2587" t="s">
        <v>3396</v>
      </c>
      <c r="M2587" t="s">
        <v>4222</v>
      </c>
      <c r="N2587" t="s">
        <v>4222</v>
      </c>
      <c r="O2587" t="s">
        <v>9836</v>
      </c>
      <c r="P2587" t="s">
        <v>9837</v>
      </c>
      <c r="Q2587">
        <v>1</v>
      </c>
      <c r="R2587" t="s">
        <v>3397</v>
      </c>
      <c r="AE2587" t="s">
        <v>3394</v>
      </c>
      <c r="AK2587" t="s">
        <v>3394</v>
      </c>
      <c r="AL2587" t="s">
        <v>3394</v>
      </c>
      <c r="AM2587" t="s">
        <v>3394</v>
      </c>
      <c r="AN2587" t="s">
        <v>3394</v>
      </c>
      <c r="AO2587" t="s">
        <v>3394</v>
      </c>
      <c r="AP2587" t="s">
        <v>3394</v>
      </c>
      <c r="AQ2587" t="s">
        <v>3394</v>
      </c>
      <c r="AR2587" t="s">
        <v>3394</v>
      </c>
      <c r="AS2587" t="s">
        <v>3394</v>
      </c>
      <c r="AT2587" t="s">
        <v>3394</v>
      </c>
      <c r="AU2587" t="s">
        <v>3394</v>
      </c>
      <c r="AV2587" t="s">
        <v>3394</v>
      </c>
      <c r="AW2587" t="s">
        <v>3394</v>
      </c>
      <c r="AX2587" t="s">
        <v>3394</v>
      </c>
      <c r="AZ2587" t="s">
        <v>3393</v>
      </c>
    </row>
    <row r="2588" spans="1:52" x14ac:dyDescent="0.3">
      <c r="A2588" s="1" t="s">
        <v>2517</v>
      </c>
      <c r="B2588" t="s">
        <v>2518</v>
      </c>
      <c r="C2588" t="s">
        <v>646</v>
      </c>
      <c r="D2588" t="s">
        <v>3392</v>
      </c>
      <c r="E2588" t="s">
        <v>2519</v>
      </c>
      <c r="F2588" t="s">
        <v>3393</v>
      </c>
      <c r="G2588" t="s">
        <v>3394</v>
      </c>
      <c r="H2588" t="s">
        <v>3393</v>
      </c>
      <c r="I2588" t="s">
        <v>4984</v>
      </c>
      <c r="J2588" t="s">
        <v>11060</v>
      </c>
      <c r="K2588" t="s">
        <v>3394</v>
      </c>
      <c r="L2588" t="s">
        <v>3396</v>
      </c>
      <c r="M2588" t="s">
        <v>4222</v>
      </c>
      <c r="N2588" t="s">
        <v>4222</v>
      </c>
      <c r="O2588" t="s">
        <v>9836</v>
      </c>
      <c r="P2588" t="s">
        <v>9837</v>
      </c>
      <c r="Q2588">
        <v>1</v>
      </c>
      <c r="R2588" t="s">
        <v>3397</v>
      </c>
      <c r="AE2588" t="s">
        <v>3394</v>
      </c>
      <c r="AK2588" t="s">
        <v>3394</v>
      </c>
      <c r="AL2588" t="s">
        <v>3394</v>
      </c>
      <c r="AM2588" t="s">
        <v>3394</v>
      </c>
      <c r="AN2588" t="s">
        <v>3394</v>
      </c>
      <c r="AO2588" t="s">
        <v>3394</v>
      </c>
      <c r="AP2588" t="s">
        <v>3394</v>
      </c>
      <c r="AQ2588" t="s">
        <v>3394</v>
      </c>
      <c r="AR2588" t="s">
        <v>3394</v>
      </c>
      <c r="AS2588" t="s">
        <v>3394</v>
      </c>
      <c r="AT2588" t="s">
        <v>3394</v>
      </c>
      <c r="AU2588" t="s">
        <v>3394</v>
      </c>
      <c r="AV2588" t="s">
        <v>3394</v>
      </c>
      <c r="AW2588" t="s">
        <v>3394</v>
      </c>
      <c r="AX2588" t="s">
        <v>3394</v>
      </c>
      <c r="AZ2588" t="s">
        <v>3393</v>
      </c>
    </row>
    <row r="2589" spans="1:52" x14ac:dyDescent="0.3">
      <c r="A2589" s="1" t="s">
        <v>4493</v>
      </c>
      <c r="B2589" t="s">
        <v>4494</v>
      </c>
      <c r="C2589" t="s">
        <v>646</v>
      </c>
      <c r="D2589" t="s">
        <v>3392</v>
      </c>
      <c r="F2589" t="s">
        <v>3393</v>
      </c>
      <c r="G2589" t="s">
        <v>3394</v>
      </c>
      <c r="H2589" t="s">
        <v>3393</v>
      </c>
      <c r="I2589" t="s">
        <v>5906</v>
      </c>
      <c r="J2589" t="s">
        <v>5906</v>
      </c>
      <c r="K2589" t="s">
        <v>3394</v>
      </c>
      <c r="L2589" t="s">
        <v>3396</v>
      </c>
      <c r="M2589" t="s">
        <v>3392</v>
      </c>
      <c r="N2589" t="s">
        <v>3392</v>
      </c>
      <c r="O2589" t="s">
        <v>9836</v>
      </c>
      <c r="P2589" t="s">
        <v>9837</v>
      </c>
      <c r="Q2589">
        <v>1</v>
      </c>
      <c r="R2589" t="s">
        <v>3397</v>
      </c>
      <c r="AE2589" t="s">
        <v>3394</v>
      </c>
      <c r="AK2589" t="s">
        <v>3394</v>
      </c>
      <c r="AL2589" t="s">
        <v>3394</v>
      </c>
      <c r="AM2589" t="s">
        <v>3394</v>
      </c>
      <c r="AN2589" t="s">
        <v>3394</v>
      </c>
      <c r="AO2589" t="s">
        <v>3394</v>
      </c>
      <c r="AP2589" t="s">
        <v>3394</v>
      </c>
      <c r="AQ2589" t="s">
        <v>3394</v>
      </c>
      <c r="AR2589" t="s">
        <v>3394</v>
      </c>
      <c r="AS2589" t="s">
        <v>3394</v>
      </c>
      <c r="AT2589" t="s">
        <v>3394</v>
      </c>
      <c r="AU2589" t="s">
        <v>3394</v>
      </c>
      <c r="AV2589" t="s">
        <v>3394</v>
      </c>
      <c r="AW2589" t="s">
        <v>3394</v>
      </c>
      <c r="AX2589" t="s">
        <v>3394</v>
      </c>
      <c r="AZ2589" t="s">
        <v>3393</v>
      </c>
    </row>
    <row r="2590" spans="1:52" x14ac:dyDescent="0.3">
      <c r="A2590" s="1" t="s">
        <v>4495</v>
      </c>
      <c r="B2590" t="s">
        <v>4496</v>
      </c>
      <c r="C2590" t="s">
        <v>646</v>
      </c>
      <c r="D2590" t="s">
        <v>3392</v>
      </c>
      <c r="F2590" t="s">
        <v>3393</v>
      </c>
      <c r="G2590" t="s">
        <v>3394</v>
      </c>
      <c r="H2590" t="s">
        <v>3393</v>
      </c>
      <c r="I2590" t="s">
        <v>5906</v>
      </c>
      <c r="J2590" t="s">
        <v>5906</v>
      </c>
      <c r="K2590" t="s">
        <v>3394</v>
      </c>
      <c r="L2590" t="s">
        <v>3396</v>
      </c>
      <c r="M2590" t="s">
        <v>3392</v>
      </c>
      <c r="N2590" t="s">
        <v>3392</v>
      </c>
      <c r="O2590" t="s">
        <v>9836</v>
      </c>
      <c r="P2590" t="s">
        <v>9837</v>
      </c>
      <c r="Q2590">
        <v>1</v>
      </c>
      <c r="R2590" t="s">
        <v>3397</v>
      </c>
      <c r="AE2590" t="s">
        <v>3394</v>
      </c>
      <c r="AK2590" t="s">
        <v>3394</v>
      </c>
      <c r="AL2590" t="s">
        <v>3394</v>
      </c>
      <c r="AM2590" t="s">
        <v>3394</v>
      </c>
      <c r="AN2590" t="s">
        <v>3394</v>
      </c>
      <c r="AO2590" t="s">
        <v>3394</v>
      </c>
      <c r="AP2590" t="s">
        <v>3394</v>
      </c>
      <c r="AQ2590" t="s">
        <v>3394</v>
      </c>
      <c r="AR2590" t="s">
        <v>3394</v>
      </c>
      <c r="AS2590" t="s">
        <v>3394</v>
      </c>
      <c r="AT2590" t="s">
        <v>3394</v>
      </c>
      <c r="AU2590" t="s">
        <v>3394</v>
      </c>
      <c r="AV2590" t="s">
        <v>3394</v>
      </c>
      <c r="AW2590" t="s">
        <v>3394</v>
      </c>
      <c r="AX2590" t="s">
        <v>3394</v>
      </c>
      <c r="AZ2590" t="s">
        <v>3393</v>
      </c>
    </row>
    <row r="2591" spans="1:52" x14ac:dyDescent="0.3">
      <c r="A2591" s="1" t="s">
        <v>4497</v>
      </c>
      <c r="B2591" t="s">
        <v>4498</v>
      </c>
      <c r="C2591" t="s">
        <v>646</v>
      </c>
      <c r="D2591" t="s">
        <v>3392</v>
      </c>
      <c r="F2591" t="s">
        <v>3393</v>
      </c>
      <c r="G2591" t="s">
        <v>3394</v>
      </c>
      <c r="H2591" t="s">
        <v>3393</v>
      </c>
      <c r="I2591" t="s">
        <v>5906</v>
      </c>
      <c r="J2591" t="s">
        <v>5906</v>
      </c>
      <c r="K2591" t="s">
        <v>3394</v>
      </c>
      <c r="L2591" t="s">
        <v>3396</v>
      </c>
      <c r="M2591" t="s">
        <v>3392</v>
      </c>
      <c r="N2591" t="s">
        <v>3392</v>
      </c>
      <c r="O2591" t="s">
        <v>9836</v>
      </c>
      <c r="P2591" t="s">
        <v>9837</v>
      </c>
      <c r="Q2591">
        <v>1</v>
      </c>
      <c r="R2591" t="s">
        <v>3397</v>
      </c>
      <c r="AE2591" t="s">
        <v>3394</v>
      </c>
      <c r="AK2591" t="s">
        <v>3394</v>
      </c>
      <c r="AL2591" t="s">
        <v>3394</v>
      </c>
      <c r="AM2591" t="s">
        <v>3394</v>
      </c>
      <c r="AN2591" t="s">
        <v>3394</v>
      </c>
      <c r="AO2591" t="s">
        <v>3394</v>
      </c>
      <c r="AP2591" t="s">
        <v>3394</v>
      </c>
      <c r="AQ2591" t="s">
        <v>3394</v>
      </c>
      <c r="AR2591" t="s">
        <v>3394</v>
      </c>
      <c r="AS2591" t="s">
        <v>3394</v>
      </c>
      <c r="AT2591" t="s">
        <v>3394</v>
      </c>
      <c r="AU2591" t="s">
        <v>3394</v>
      </c>
      <c r="AV2591" t="s">
        <v>3394</v>
      </c>
      <c r="AW2591" t="s">
        <v>3394</v>
      </c>
      <c r="AX2591" t="s">
        <v>3394</v>
      </c>
      <c r="AZ2591" t="s">
        <v>3393</v>
      </c>
    </row>
    <row r="2592" spans="1:52" x14ac:dyDescent="0.3">
      <c r="A2592" s="1" t="s">
        <v>4499</v>
      </c>
      <c r="B2592" t="s">
        <v>4500</v>
      </c>
      <c r="C2592" t="s">
        <v>646</v>
      </c>
      <c r="D2592" t="s">
        <v>3392</v>
      </c>
      <c r="F2592" t="s">
        <v>3393</v>
      </c>
      <c r="G2592" t="s">
        <v>3394</v>
      </c>
      <c r="H2592" t="s">
        <v>3393</v>
      </c>
      <c r="I2592" t="s">
        <v>5906</v>
      </c>
      <c r="J2592" t="s">
        <v>5906</v>
      </c>
      <c r="K2592" t="s">
        <v>3394</v>
      </c>
      <c r="L2592" t="s">
        <v>3396</v>
      </c>
      <c r="M2592" t="s">
        <v>3392</v>
      </c>
      <c r="N2592" t="s">
        <v>3392</v>
      </c>
      <c r="O2592" t="s">
        <v>9836</v>
      </c>
      <c r="P2592" t="s">
        <v>9837</v>
      </c>
      <c r="Q2592">
        <v>1</v>
      </c>
      <c r="R2592" t="s">
        <v>3397</v>
      </c>
      <c r="AE2592" t="s">
        <v>3394</v>
      </c>
      <c r="AK2592" t="s">
        <v>3394</v>
      </c>
      <c r="AL2592" t="s">
        <v>3394</v>
      </c>
      <c r="AM2592" t="s">
        <v>3394</v>
      </c>
      <c r="AN2592" t="s">
        <v>3394</v>
      </c>
      <c r="AO2592" t="s">
        <v>3394</v>
      </c>
      <c r="AP2592" t="s">
        <v>3394</v>
      </c>
      <c r="AQ2592" t="s">
        <v>3394</v>
      </c>
      <c r="AR2592" t="s">
        <v>3394</v>
      </c>
      <c r="AS2592" t="s">
        <v>3394</v>
      </c>
      <c r="AT2592" t="s">
        <v>3394</v>
      </c>
      <c r="AU2592" t="s">
        <v>3394</v>
      </c>
      <c r="AV2592" t="s">
        <v>3394</v>
      </c>
      <c r="AW2592" t="s">
        <v>3394</v>
      </c>
      <c r="AX2592" t="s">
        <v>3394</v>
      </c>
      <c r="AZ2592" t="s">
        <v>3393</v>
      </c>
    </row>
    <row r="2593" spans="1:52" x14ac:dyDescent="0.3">
      <c r="A2593" s="1" t="s">
        <v>4501</v>
      </c>
      <c r="B2593" t="s">
        <v>4502</v>
      </c>
      <c r="C2593" t="s">
        <v>646</v>
      </c>
      <c r="D2593" t="s">
        <v>3392</v>
      </c>
      <c r="F2593" t="s">
        <v>3393</v>
      </c>
      <c r="G2593" t="s">
        <v>3394</v>
      </c>
      <c r="H2593" t="s">
        <v>3393</v>
      </c>
      <c r="I2593" t="s">
        <v>5906</v>
      </c>
      <c r="J2593" t="s">
        <v>5906</v>
      </c>
      <c r="K2593" t="s">
        <v>3394</v>
      </c>
      <c r="L2593" t="s">
        <v>3396</v>
      </c>
      <c r="M2593" t="s">
        <v>3392</v>
      </c>
      <c r="N2593" t="s">
        <v>3392</v>
      </c>
      <c r="O2593" t="s">
        <v>9836</v>
      </c>
      <c r="P2593" t="s">
        <v>9837</v>
      </c>
      <c r="Q2593">
        <v>1</v>
      </c>
      <c r="R2593" t="s">
        <v>3397</v>
      </c>
      <c r="AE2593" t="s">
        <v>3394</v>
      </c>
      <c r="AK2593" t="s">
        <v>3394</v>
      </c>
      <c r="AL2593" t="s">
        <v>3394</v>
      </c>
      <c r="AM2593" t="s">
        <v>3394</v>
      </c>
      <c r="AN2593" t="s">
        <v>3394</v>
      </c>
      <c r="AO2593" t="s">
        <v>3394</v>
      </c>
      <c r="AP2593" t="s">
        <v>3394</v>
      </c>
      <c r="AQ2593" t="s">
        <v>3394</v>
      </c>
      <c r="AR2593" t="s">
        <v>3394</v>
      </c>
      <c r="AS2593" t="s">
        <v>3394</v>
      </c>
      <c r="AT2593" t="s">
        <v>3394</v>
      </c>
      <c r="AU2593" t="s">
        <v>3394</v>
      </c>
      <c r="AV2593" t="s">
        <v>3394</v>
      </c>
      <c r="AW2593" t="s">
        <v>3394</v>
      </c>
      <c r="AX2593" t="s">
        <v>3394</v>
      </c>
      <c r="AZ2593" t="s">
        <v>3393</v>
      </c>
    </row>
    <row r="2594" spans="1:52" x14ac:dyDescent="0.3">
      <c r="A2594" s="1" t="s">
        <v>4505</v>
      </c>
      <c r="B2594" t="s">
        <v>4506</v>
      </c>
      <c r="C2594" t="s">
        <v>646</v>
      </c>
      <c r="D2594" t="s">
        <v>3392</v>
      </c>
      <c r="F2594" t="s">
        <v>3393</v>
      </c>
      <c r="G2594" t="s">
        <v>3394</v>
      </c>
      <c r="H2594" t="s">
        <v>3393</v>
      </c>
      <c r="I2594" t="s">
        <v>5906</v>
      </c>
      <c r="J2594" t="s">
        <v>5906</v>
      </c>
      <c r="K2594" t="s">
        <v>3394</v>
      </c>
      <c r="L2594" t="s">
        <v>3396</v>
      </c>
      <c r="M2594" t="s">
        <v>3392</v>
      </c>
      <c r="N2594" t="s">
        <v>3392</v>
      </c>
      <c r="O2594" t="s">
        <v>9836</v>
      </c>
      <c r="P2594" t="s">
        <v>9837</v>
      </c>
      <c r="Q2594">
        <v>1</v>
      </c>
      <c r="R2594" t="s">
        <v>3397</v>
      </c>
      <c r="AE2594" t="s">
        <v>3394</v>
      </c>
      <c r="AK2594" t="s">
        <v>3394</v>
      </c>
      <c r="AL2594" t="s">
        <v>3394</v>
      </c>
      <c r="AM2594" t="s">
        <v>3394</v>
      </c>
      <c r="AN2594" t="s">
        <v>3394</v>
      </c>
      <c r="AO2594" t="s">
        <v>3394</v>
      </c>
      <c r="AP2594" t="s">
        <v>3394</v>
      </c>
      <c r="AQ2594" t="s">
        <v>3394</v>
      </c>
      <c r="AR2594" t="s">
        <v>3394</v>
      </c>
      <c r="AS2594" t="s">
        <v>3394</v>
      </c>
      <c r="AT2594" t="s">
        <v>3394</v>
      </c>
      <c r="AU2594" t="s">
        <v>3394</v>
      </c>
      <c r="AV2594" t="s">
        <v>3394</v>
      </c>
      <c r="AW2594" t="s">
        <v>3394</v>
      </c>
      <c r="AX2594" t="s">
        <v>3394</v>
      </c>
      <c r="AZ2594" t="s">
        <v>3393</v>
      </c>
    </row>
    <row r="2595" spans="1:52" x14ac:dyDescent="0.3">
      <c r="A2595" s="1" t="s">
        <v>4509</v>
      </c>
      <c r="B2595" t="s">
        <v>4510</v>
      </c>
      <c r="C2595" t="s">
        <v>646</v>
      </c>
      <c r="D2595" t="s">
        <v>3392</v>
      </c>
      <c r="F2595" t="s">
        <v>3393</v>
      </c>
      <c r="G2595" t="s">
        <v>3394</v>
      </c>
      <c r="H2595" t="s">
        <v>3393</v>
      </c>
      <c r="I2595" t="s">
        <v>5906</v>
      </c>
      <c r="J2595" t="s">
        <v>5906</v>
      </c>
      <c r="K2595" t="s">
        <v>3394</v>
      </c>
      <c r="L2595" t="s">
        <v>3396</v>
      </c>
      <c r="M2595" t="s">
        <v>3392</v>
      </c>
      <c r="N2595" t="s">
        <v>3392</v>
      </c>
      <c r="O2595" t="s">
        <v>9836</v>
      </c>
      <c r="P2595" t="s">
        <v>9837</v>
      </c>
      <c r="Q2595">
        <v>1</v>
      </c>
      <c r="R2595" t="s">
        <v>3397</v>
      </c>
      <c r="AE2595" t="s">
        <v>3394</v>
      </c>
      <c r="AK2595" t="s">
        <v>3394</v>
      </c>
      <c r="AL2595" t="s">
        <v>3394</v>
      </c>
      <c r="AM2595" t="s">
        <v>3394</v>
      </c>
      <c r="AN2595" t="s">
        <v>3394</v>
      </c>
      <c r="AO2595" t="s">
        <v>3394</v>
      </c>
      <c r="AP2595" t="s">
        <v>3394</v>
      </c>
      <c r="AQ2595" t="s">
        <v>3394</v>
      </c>
      <c r="AR2595" t="s">
        <v>3394</v>
      </c>
      <c r="AS2595" t="s">
        <v>3394</v>
      </c>
      <c r="AT2595" t="s">
        <v>3394</v>
      </c>
      <c r="AU2595" t="s">
        <v>3394</v>
      </c>
      <c r="AV2595" t="s">
        <v>3394</v>
      </c>
      <c r="AW2595" t="s">
        <v>3394</v>
      </c>
      <c r="AX2595" t="s">
        <v>3394</v>
      </c>
      <c r="AZ2595" t="s">
        <v>3393</v>
      </c>
    </row>
    <row r="2596" spans="1:52" x14ac:dyDescent="0.3">
      <c r="A2596" s="1" t="s">
        <v>4515</v>
      </c>
      <c r="B2596" t="s">
        <v>4516</v>
      </c>
      <c r="C2596" t="s">
        <v>646</v>
      </c>
      <c r="D2596" t="s">
        <v>3392</v>
      </c>
      <c r="F2596" t="s">
        <v>3393</v>
      </c>
      <c r="G2596" t="s">
        <v>3394</v>
      </c>
      <c r="H2596" t="s">
        <v>3393</v>
      </c>
      <c r="I2596" t="s">
        <v>8484</v>
      </c>
      <c r="J2596" t="s">
        <v>8484</v>
      </c>
      <c r="K2596" t="s">
        <v>3394</v>
      </c>
      <c r="L2596" t="s">
        <v>3396</v>
      </c>
      <c r="M2596" t="s">
        <v>3392</v>
      </c>
      <c r="N2596" t="s">
        <v>3392</v>
      </c>
      <c r="O2596" t="s">
        <v>9836</v>
      </c>
      <c r="P2596" t="s">
        <v>9837</v>
      </c>
      <c r="Q2596">
        <v>1</v>
      </c>
      <c r="R2596" t="s">
        <v>3397</v>
      </c>
      <c r="AE2596" t="s">
        <v>3394</v>
      </c>
      <c r="AK2596" t="s">
        <v>3394</v>
      </c>
      <c r="AL2596" t="s">
        <v>3394</v>
      </c>
      <c r="AM2596" t="s">
        <v>3394</v>
      </c>
      <c r="AN2596" t="s">
        <v>3394</v>
      </c>
      <c r="AO2596" t="s">
        <v>3394</v>
      </c>
      <c r="AP2596" t="s">
        <v>3394</v>
      </c>
      <c r="AQ2596" t="s">
        <v>3394</v>
      </c>
      <c r="AR2596" t="s">
        <v>3394</v>
      </c>
      <c r="AS2596" t="s">
        <v>3394</v>
      </c>
      <c r="AT2596" t="s">
        <v>3394</v>
      </c>
      <c r="AU2596" t="s">
        <v>3394</v>
      </c>
      <c r="AV2596" t="s">
        <v>3394</v>
      </c>
      <c r="AW2596" t="s">
        <v>3394</v>
      </c>
      <c r="AX2596" t="s">
        <v>3394</v>
      </c>
      <c r="AZ2596" t="s">
        <v>3393</v>
      </c>
    </row>
    <row r="2597" spans="1:52" x14ac:dyDescent="0.3">
      <c r="A2597" s="1" t="s">
        <v>4521</v>
      </c>
      <c r="B2597" t="s">
        <v>4522</v>
      </c>
      <c r="C2597" t="s">
        <v>492</v>
      </c>
      <c r="D2597" t="s">
        <v>69</v>
      </c>
      <c r="F2597" t="s">
        <v>3393</v>
      </c>
      <c r="G2597" t="s">
        <v>3394</v>
      </c>
      <c r="H2597" t="s">
        <v>3393</v>
      </c>
      <c r="I2597" t="s">
        <v>11790</v>
      </c>
      <c r="J2597" t="s">
        <v>11061</v>
      </c>
      <c r="K2597" t="s">
        <v>3394</v>
      </c>
      <c r="L2597" t="s">
        <v>3965</v>
      </c>
      <c r="M2597" t="s">
        <v>69</v>
      </c>
      <c r="N2597" t="s">
        <v>69</v>
      </c>
      <c r="O2597" t="s">
        <v>9836</v>
      </c>
      <c r="P2597" t="s">
        <v>9821</v>
      </c>
      <c r="Q2597">
        <v>1</v>
      </c>
      <c r="R2597" t="s">
        <v>3397</v>
      </c>
      <c r="AE2597" t="s">
        <v>3394</v>
      </c>
      <c r="AK2597" t="s">
        <v>3394</v>
      </c>
      <c r="AL2597" t="s">
        <v>3394</v>
      </c>
      <c r="AM2597" t="s">
        <v>3394</v>
      </c>
      <c r="AN2597" t="s">
        <v>3394</v>
      </c>
      <c r="AO2597" t="s">
        <v>3394</v>
      </c>
      <c r="AP2597" t="s">
        <v>3394</v>
      </c>
      <c r="AQ2597" t="s">
        <v>3394</v>
      </c>
      <c r="AR2597" t="s">
        <v>3394</v>
      </c>
      <c r="AS2597" t="s">
        <v>3394</v>
      </c>
      <c r="AT2597" t="s">
        <v>3394</v>
      </c>
      <c r="AU2597" t="s">
        <v>3394</v>
      </c>
      <c r="AV2597" t="s">
        <v>3394</v>
      </c>
      <c r="AW2597" t="s">
        <v>3394</v>
      </c>
      <c r="AX2597" t="s">
        <v>3394</v>
      </c>
      <c r="AZ2597" t="s">
        <v>3393</v>
      </c>
    </row>
    <row r="2598" spans="1:52" x14ac:dyDescent="0.3">
      <c r="A2598" s="1" t="s">
        <v>9586</v>
      </c>
      <c r="B2598" t="s">
        <v>9587</v>
      </c>
      <c r="C2598" t="s">
        <v>4221</v>
      </c>
      <c r="D2598" t="s">
        <v>4222</v>
      </c>
      <c r="F2598" t="s">
        <v>3393</v>
      </c>
      <c r="G2598" t="s">
        <v>3394</v>
      </c>
      <c r="H2598" t="s">
        <v>3393</v>
      </c>
      <c r="I2598" t="s">
        <v>6152</v>
      </c>
      <c r="J2598" t="s">
        <v>11062</v>
      </c>
      <c r="K2598" t="s">
        <v>3394</v>
      </c>
      <c r="L2598" t="s">
        <v>3965</v>
      </c>
      <c r="M2598" t="s">
        <v>4222</v>
      </c>
      <c r="N2598" t="s">
        <v>4222</v>
      </c>
      <c r="O2598" t="s">
        <v>9836</v>
      </c>
      <c r="P2598" t="s">
        <v>9821</v>
      </c>
      <c r="Q2598">
        <v>1</v>
      </c>
      <c r="R2598" t="s">
        <v>3397</v>
      </c>
      <c r="AE2598" t="s">
        <v>3394</v>
      </c>
      <c r="AK2598" t="s">
        <v>3394</v>
      </c>
      <c r="AL2598" t="s">
        <v>3394</v>
      </c>
      <c r="AM2598" t="s">
        <v>3394</v>
      </c>
      <c r="AN2598" t="s">
        <v>3394</v>
      </c>
      <c r="AO2598" t="s">
        <v>3394</v>
      </c>
      <c r="AP2598" t="s">
        <v>3394</v>
      </c>
      <c r="AQ2598" t="s">
        <v>3394</v>
      </c>
      <c r="AR2598" t="s">
        <v>3394</v>
      </c>
      <c r="AS2598" t="s">
        <v>3394</v>
      </c>
      <c r="AT2598" t="s">
        <v>3394</v>
      </c>
      <c r="AU2598" t="s">
        <v>3394</v>
      </c>
      <c r="AV2598" t="s">
        <v>3394</v>
      </c>
      <c r="AW2598" t="s">
        <v>3394</v>
      </c>
      <c r="AX2598" t="s">
        <v>3394</v>
      </c>
      <c r="AZ2598" t="s">
        <v>3393</v>
      </c>
    </row>
    <row r="2599" spans="1:52" x14ac:dyDescent="0.3">
      <c r="A2599" s="1" t="s">
        <v>9565</v>
      </c>
      <c r="B2599" t="s">
        <v>9566</v>
      </c>
      <c r="C2599" t="s">
        <v>646</v>
      </c>
      <c r="D2599" t="s">
        <v>3392</v>
      </c>
      <c r="F2599" t="s">
        <v>3393</v>
      </c>
      <c r="G2599" t="s">
        <v>3394</v>
      </c>
      <c r="H2599" t="s">
        <v>3393</v>
      </c>
      <c r="I2599" t="s">
        <v>9843</v>
      </c>
      <c r="J2599" t="s">
        <v>9843</v>
      </c>
      <c r="K2599" t="s">
        <v>3394</v>
      </c>
      <c r="L2599" t="s">
        <v>3965</v>
      </c>
      <c r="M2599" t="s">
        <v>3392</v>
      </c>
      <c r="N2599" t="s">
        <v>3392</v>
      </c>
      <c r="O2599" t="s">
        <v>9836</v>
      </c>
      <c r="P2599" t="s">
        <v>9821</v>
      </c>
      <c r="Q2599">
        <v>1</v>
      </c>
      <c r="R2599" t="s">
        <v>3397</v>
      </c>
      <c r="AE2599" t="s">
        <v>3394</v>
      </c>
      <c r="AK2599" t="s">
        <v>3394</v>
      </c>
      <c r="AL2599" t="s">
        <v>3394</v>
      </c>
      <c r="AM2599" t="s">
        <v>3394</v>
      </c>
      <c r="AN2599" t="s">
        <v>3394</v>
      </c>
      <c r="AO2599" t="s">
        <v>3394</v>
      </c>
      <c r="AP2599" t="s">
        <v>3394</v>
      </c>
      <c r="AQ2599" t="s">
        <v>3394</v>
      </c>
      <c r="AR2599" t="s">
        <v>3394</v>
      </c>
      <c r="AS2599" t="s">
        <v>3394</v>
      </c>
      <c r="AT2599" t="s">
        <v>3394</v>
      </c>
      <c r="AU2599" t="s">
        <v>3394</v>
      </c>
      <c r="AV2599" t="s">
        <v>3394</v>
      </c>
      <c r="AW2599" t="s">
        <v>3394</v>
      </c>
      <c r="AX2599" t="s">
        <v>3394</v>
      </c>
      <c r="AZ2599" t="s">
        <v>3393</v>
      </c>
    </row>
    <row r="2600" spans="1:52" x14ac:dyDescent="0.3">
      <c r="A2600" s="1" t="s">
        <v>9589</v>
      </c>
      <c r="B2600" t="s">
        <v>9590</v>
      </c>
      <c r="C2600" t="s">
        <v>646</v>
      </c>
      <c r="D2600" t="s">
        <v>3392</v>
      </c>
      <c r="F2600" t="s">
        <v>3393</v>
      </c>
      <c r="G2600" t="s">
        <v>3394</v>
      </c>
      <c r="H2600" t="s">
        <v>3393</v>
      </c>
      <c r="I2600" t="s">
        <v>4640</v>
      </c>
      <c r="J2600" t="s">
        <v>4640</v>
      </c>
      <c r="K2600" t="s">
        <v>3394</v>
      </c>
      <c r="L2600" t="s">
        <v>3396</v>
      </c>
      <c r="M2600" t="s">
        <v>3392</v>
      </c>
      <c r="N2600" t="s">
        <v>3392</v>
      </c>
      <c r="O2600" t="s">
        <v>9836</v>
      </c>
      <c r="P2600" t="s">
        <v>9837</v>
      </c>
      <c r="Q2600">
        <v>1</v>
      </c>
      <c r="R2600" t="s">
        <v>3397</v>
      </c>
      <c r="AE2600" t="s">
        <v>3394</v>
      </c>
      <c r="AK2600" t="s">
        <v>3394</v>
      </c>
      <c r="AL2600" t="s">
        <v>3394</v>
      </c>
      <c r="AM2600" t="s">
        <v>3394</v>
      </c>
      <c r="AN2600" t="s">
        <v>3394</v>
      </c>
      <c r="AO2600" t="s">
        <v>3394</v>
      </c>
      <c r="AP2600" t="s">
        <v>3394</v>
      </c>
      <c r="AQ2600" t="s">
        <v>3394</v>
      </c>
      <c r="AR2600" t="s">
        <v>3394</v>
      </c>
      <c r="AS2600" t="s">
        <v>3394</v>
      </c>
      <c r="AT2600" t="s">
        <v>3394</v>
      </c>
      <c r="AU2600" t="s">
        <v>3394</v>
      </c>
      <c r="AV2600" t="s">
        <v>3394</v>
      </c>
      <c r="AW2600" t="s">
        <v>3394</v>
      </c>
      <c r="AX2600" t="s">
        <v>3394</v>
      </c>
      <c r="AZ2600" t="s">
        <v>3393</v>
      </c>
    </row>
    <row r="2601" spans="1:52" x14ac:dyDescent="0.3">
      <c r="A2601" s="1" t="s">
        <v>9822</v>
      </c>
      <c r="B2601" t="s">
        <v>9823</v>
      </c>
      <c r="C2601" t="s">
        <v>492</v>
      </c>
      <c r="D2601" t="s">
        <v>69</v>
      </c>
      <c r="F2601" t="s">
        <v>3393</v>
      </c>
      <c r="G2601" t="s">
        <v>3394</v>
      </c>
      <c r="H2601" t="s">
        <v>3393</v>
      </c>
      <c r="I2601" t="s">
        <v>10068</v>
      </c>
      <c r="J2601" t="s">
        <v>10068</v>
      </c>
      <c r="K2601" t="s">
        <v>3394</v>
      </c>
      <c r="L2601" t="s">
        <v>3396</v>
      </c>
      <c r="M2601" t="s">
        <v>69</v>
      </c>
      <c r="N2601" t="s">
        <v>69</v>
      </c>
      <c r="O2601" t="s">
        <v>9836</v>
      </c>
      <c r="P2601" t="s">
        <v>9821</v>
      </c>
      <c r="Q2601">
        <v>1</v>
      </c>
      <c r="R2601" t="s">
        <v>3397</v>
      </c>
      <c r="AE2601" t="s">
        <v>3394</v>
      </c>
      <c r="AK2601" t="s">
        <v>3394</v>
      </c>
      <c r="AL2601" t="s">
        <v>3394</v>
      </c>
      <c r="AM2601" t="s">
        <v>3394</v>
      </c>
      <c r="AN2601" t="s">
        <v>3394</v>
      </c>
      <c r="AO2601" t="s">
        <v>3394</v>
      </c>
      <c r="AP2601" t="s">
        <v>3394</v>
      </c>
      <c r="AQ2601" t="s">
        <v>3394</v>
      </c>
      <c r="AR2601" t="s">
        <v>3394</v>
      </c>
      <c r="AS2601" t="s">
        <v>3394</v>
      </c>
      <c r="AT2601" t="s">
        <v>3394</v>
      </c>
      <c r="AU2601" t="s">
        <v>3394</v>
      </c>
      <c r="AV2601" t="s">
        <v>3394</v>
      </c>
      <c r="AW2601" t="s">
        <v>3394</v>
      </c>
      <c r="AX2601" t="s">
        <v>3394</v>
      </c>
      <c r="AZ2601" t="s">
        <v>3394</v>
      </c>
    </row>
    <row r="2602" spans="1:52" x14ac:dyDescent="0.3">
      <c r="A2602" s="1" t="s">
        <v>9824</v>
      </c>
      <c r="B2602" t="s">
        <v>9825</v>
      </c>
      <c r="C2602" t="s">
        <v>492</v>
      </c>
      <c r="D2602" t="s">
        <v>69</v>
      </c>
      <c r="F2602" t="s">
        <v>3393</v>
      </c>
      <c r="G2602" t="s">
        <v>3393</v>
      </c>
      <c r="H2602" t="s">
        <v>3393</v>
      </c>
      <c r="I2602" t="s">
        <v>10936</v>
      </c>
      <c r="J2602" t="s">
        <v>10936</v>
      </c>
      <c r="K2602" t="s">
        <v>3394</v>
      </c>
      <c r="L2602" t="s">
        <v>3396</v>
      </c>
      <c r="M2602" t="s">
        <v>69</v>
      </c>
      <c r="N2602" t="s">
        <v>69</v>
      </c>
      <c r="O2602" t="s">
        <v>9836</v>
      </c>
      <c r="P2602" t="s">
        <v>9821</v>
      </c>
      <c r="Q2602">
        <v>1</v>
      </c>
      <c r="R2602" t="s">
        <v>3397</v>
      </c>
      <c r="AE2602" t="s">
        <v>3394</v>
      </c>
      <c r="AK2602" t="s">
        <v>3394</v>
      </c>
      <c r="AL2602" t="s">
        <v>3394</v>
      </c>
      <c r="AM2602" t="s">
        <v>3394</v>
      </c>
      <c r="AN2602" t="s">
        <v>3394</v>
      </c>
      <c r="AO2602" t="s">
        <v>3394</v>
      </c>
      <c r="AP2602" t="s">
        <v>3394</v>
      </c>
      <c r="AQ2602" t="s">
        <v>3394</v>
      </c>
      <c r="AR2602" t="s">
        <v>3394</v>
      </c>
      <c r="AS2602" t="s">
        <v>3394</v>
      </c>
      <c r="AT2602" t="s">
        <v>3394</v>
      </c>
      <c r="AU2602" t="s">
        <v>3394</v>
      </c>
      <c r="AV2602" t="s">
        <v>3394</v>
      </c>
      <c r="AW2602" t="s">
        <v>3394</v>
      </c>
      <c r="AX2602" t="s">
        <v>3394</v>
      </c>
      <c r="AZ2602" t="s">
        <v>3393</v>
      </c>
    </row>
    <row r="2603" spans="1:52" x14ac:dyDescent="0.3">
      <c r="A2603" s="1" t="s">
        <v>11063</v>
      </c>
      <c r="B2603" t="s">
        <v>11064</v>
      </c>
      <c r="C2603" t="s">
        <v>492</v>
      </c>
      <c r="D2603" t="s">
        <v>69</v>
      </c>
      <c r="F2603" t="s">
        <v>3393</v>
      </c>
      <c r="G2603" t="s">
        <v>3394</v>
      </c>
      <c r="H2603" t="s">
        <v>3393</v>
      </c>
      <c r="I2603" t="s">
        <v>11065</v>
      </c>
      <c r="J2603" t="s">
        <v>11065</v>
      </c>
      <c r="K2603" t="s">
        <v>3394</v>
      </c>
      <c r="L2603" t="s">
        <v>3965</v>
      </c>
      <c r="M2603" t="s">
        <v>69</v>
      </c>
      <c r="N2603" t="s">
        <v>69</v>
      </c>
      <c r="O2603" t="s">
        <v>9836</v>
      </c>
      <c r="P2603" t="s">
        <v>9842</v>
      </c>
      <c r="Q2603">
        <v>1</v>
      </c>
      <c r="R2603" t="s">
        <v>3397</v>
      </c>
      <c r="AE2603" t="s">
        <v>3394</v>
      </c>
      <c r="AK2603" t="s">
        <v>3394</v>
      </c>
      <c r="AL2603" t="s">
        <v>3394</v>
      </c>
      <c r="AM2603" t="s">
        <v>3394</v>
      </c>
      <c r="AN2603" t="s">
        <v>3394</v>
      </c>
      <c r="AO2603" t="s">
        <v>3394</v>
      </c>
      <c r="AP2603" t="s">
        <v>3394</v>
      </c>
      <c r="AQ2603" t="s">
        <v>3394</v>
      </c>
      <c r="AR2603" t="s">
        <v>3394</v>
      </c>
      <c r="AS2603" t="s">
        <v>3394</v>
      </c>
      <c r="AT2603" t="s">
        <v>3394</v>
      </c>
      <c r="AU2603" t="s">
        <v>3394</v>
      </c>
      <c r="AV2603" t="s">
        <v>3394</v>
      </c>
      <c r="AW2603" t="s">
        <v>3394</v>
      </c>
      <c r="AX2603" t="s">
        <v>3394</v>
      </c>
      <c r="AZ2603" t="s">
        <v>3394</v>
      </c>
    </row>
    <row r="2604" spans="1:52" x14ac:dyDescent="0.3">
      <c r="A2604" s="1" t="s">
        <v>2591</v>
      </c>
      <c r="B2604" t="s">
        <v>11066</v>
      </c>
      <c r="C2604" t="s">
        <v>646</v>
      </c>
      <c r="D2604" t="s">
        <v>3392</v>
      </c>
      <c r="E2604" t="s">
        <v>2592</v>
      </c>
      <c r="F2604" t="s">
        <v>3393</v>
      </c>
      <c r="G2604" t="s">
        <v>3394</v>
      </c>
      <c r="H2604" t="s">
        <v>3393</v>
      </c>
      <c r="I2604" t="s">
        <v>7929</v>
      </c>
      <c r="J2604" t="s">
        <v>7929</v>
      </c>
      <c r="K2604" t="s">
        <v>3394</v>
      </c>
      <c r="L2604" t="s">
        <v>3965</v>
      </c>
      <c r="M2604" t="s">
        <v>69</v>
      </c>
      <c r="N2604" t="s">
        <v>69</v>
      </c>
      <c r="O2604" t="s">
        <v>9836</v>
      </c>
      <c r="P2604" t="s">
        <v>9862</v>
      </c>
      <c r="Q2604">
        <v>1</v>
      </c>
      <c r="R2604" t="s">
        <v>3397</v>
      </c>
      <c r="AC2604" t="s">
        <v>4345</v>
      </c>
      <c r="AE2604" t="s">
        <v>3394</v>
      </c>
      <c r="AK2604" t="s">
        <v>3394</v>
      </c>
      <c r="AM2604" t="s">
        <v>3394</v>
      </c>
      <c r="AN2604" t="s">
        <v>3394</v>
      </c>
      <c r="AO2604" t="s">
        <v>3394</v>
      </c>
      <c r="AP2604" t="s">
        <v>3394</v>
      </c>
      <c r="AQ2604" t="s">
        <v>3394</v>
      </c>
      <c r="AR2604" t="s">
        <v>3394</v>
      </c>
      <c r="AS2604" t="s">
        <v>3394</v>
      </c>
      <c r="AT2604" t="s">
        <v>3394</v>
      </c>
      <c r="AU2604" t="s">
        <v>3394</v>
      </c>
      <c r="AV2604" t="s">
        <v>3394</v>
      </c>
      <c r="AW2604" t="s">
        <v>3394</v>
      </c>
      <c r="AX2604" t="s">
        <v>3394</v>
      </c>
      <c r="AZ2604" t="s">
        <v>3393</v>
      </c>
    </row>
    <row r="2605" spans="1:52" x14ac:dyDescent="0.3">
      <c r="A2605" s="1" t="s">
        <v>11067</v>
      </c>
      <c r="B2605" t="s">
        <v>11068</v>
      </c>
      <c r="C2605" t="s">
        <v>1517</v>
      </c>
      <c r="D2605" t="s">
        <v>5908</v>
      </c>
      <c r="F2605" t="s">
        <v>3393</v>
      </c>
      <c r="G2605" t="s">
        <v>3394</v>
      </c>
      <c r="H2605" t="s">
        <v>3393</v>
      </c>
      <c r="I2605" t="s">
        <v>5889</v>
      </c>
      <c r="J2605" t="s">
        <v>5889</v>
      </c>
      <c r="K2605" t="s">
        <v>3394</v>
      </c>
      <c r="L2605" t="s">
        <v>3396</v>
      </c>
      <c r="M2605" t="s">
        <v>9957</v>
      </c>
      <c r="N2605" t="s">
        <v>9957</v>
      </c>
      <c r="O2605" t="s">
        <v>9836</v>
      </c>
      <c r="P2605" t="s">
        <v>9842</v>
      </c>
      <c r="Q2605">
        <v>1</v>
      </c>
      <c r="R2605" t="s">
        <v>3397</v>
      </c>
      <c r="AE2605" t="s">
        <v>3394</v>
      </c>
      <c r="AK2605" t="s">
        <v>3394</v>
      </c>
      <c r="AL2605" t="s">
        <v>3394</v>
      </c>
      <c r="AM2605" t="s">
        <v>3394</v>
      </c>
      <c r="AN2605" t="s">
        <v>3394</v>
      </c>
      <c r="AO2605" t="s">
        <v>3394</v>
      </c>
      <c r="AP2605" t="s">
        <v>3394</v>
      </c>
      <c r="AQ2605" t="s">
        <v>3394</v>
      </c>
      <c r="AR2605" t="s">
        <v>3394</v>
      </c>
      <c r="AS2605" t="s">
        <v>3394</v>
      </c>
      <c r="AT2605" t="s">
        <v>3394</v>
      </c>
      <c r="AU2605" t="s">
        <v>3394</v>
      </c>
      <c r="AV2605" t="s">
        <v>3394</v>
      </c>
      <c r="AW2605" t="s">
        <v>3394</v>
      </c>
      <c r="AX2605" t="s">
        <v>3394</v>
      </c>
      <c r="AZ2605" t="s">
        <v>3393</v>
      </c>
    </row>
    <row r="2606" spans="1:52" x14ac:dyDescent="0.3">
      <c r="A2606" s="1" t="s">
        <v>10449</v>
      </c>
      <c r="B2606" t="s">
        <v>10450</v>
      </c>
      <c r="C2606" t="s">
        <v>492</v>
      </c>
      <c r="D2606" t="s">
        <v>69</v>
      </c>
      <c r="F2606" t="s">
        <v>3393</v>
      </c>
      <c r="G2606" t="s">
        <v>3394</v>
      </c>
      <c r="H2606" t="s">
        <v>3393</v>
      </c>
      <c r="I2606" t="s">
        <v>11791</v>
      </c>
      <c r="J2606" t="s">
        <v>10451</v>
      </c>
      <c r="K2606" t="s">
        <v>3394</v>
      </c>
      <c r="L2606" t="s">
        <v>3396</v>
      </c>
      <c r="M2606" t="s">
        <v>69</v>
      </c>
      <c r="N2606" t="s">
        <v>69</v>
      </c>
      <c r="O2606" t="s">
        <v>9836</v>
      </c>
      <c r="P2606" t="s">
        <v>9842</v>
      </c>
      <c r="Q2606">
        <v>1</v>
      </c>
      <c r="R2606" t="s">
        <v>3397</v>
      </c>
      <c r="AE2606" t="s">
        <v>3394</v>
      </c>
      <c r="AK2606" t="s">
        <v>3394</v>
      </c>
      <c r="AL2606" t="s">
        <v>3394</v>
      </c>
      <c r="AM2606" t="s">
        <v>3394</v>
      </c>
      <c r="AN2606" t="s">
        <v>3394</v>
      </c>
      <c r="AO2606" t="s">
        <v>3394</v>
      </c>
      <c r="AP2606" t="s">
        <v>3394</v>
      </c>
      <c r="AQ2606" t="s">
        <v>3394</v>
      </c>
      <c r="AR2606" t="s">
        <v>3394</v>
      </c>
      <c r="AS2606" t="s">
        <v>3394</v>
      </c>
      <c r="AT2606" t="s">
        <v>3394</v>
      </c>
      <c r="AU2606" t="s">
        <v>3394</v>
      </c>
      <c r="AV2606" t="s">
        <v>3394</v>
      </c>
      <c r="AW2606" t="s">
        <v>3394</v>
      </c>
      <c r="AX2606" t="s">
        <v>3394</v>
      </c>
      <c r="AZ2606" t="s">
        <v>3394</v>
      </c>
    </row>
    <row r="2607" spans="1:52" x14ac:dyDescent="0.3">
      <c r="A2607" s="1" t="s">
        <v>9403</v>
      </c>
      <c r="B2607" t="s">
        <v>9404</v>
      </c>
      <c r="C2607" t="s">
        <v>492</v>
      </c>
      <c r="D2607" t="s">
        <v>69</v>
      </c>
      <c r="F2607" t="s">
        <v>3393</v>
      </c>
      <c r="G2607" t="s">
        <v>3394</v>
      </c>
      <c r="H2607" t="s">
        <v>3393</v>
      </c>
      <c r="I2607" t="s">
        <v>9405</v>
      </c>
      <c r="J2607" t="s">
        <v>9405</v>
      </c>
      <c r="K2607" t="s">
        <v>3394</v>
      </c>
      <c r="L2607" t="s">
        <v>3965</v>
      </c>
      <c r="M2607" t="s">
        <v>9820</v>
      </c>
      <c r="N2607" t="s">
        <v>9820</v>
      </c>
      <c r="O2607" t="s">
        <v>9820</v>
      </c>
      <c r="P2607" t="s">
        <v>9821</v>
      </c>
      <c r="Q2607">
        <v>1</v>
      </c>
      <c r="R2607" t="s">
        <v>3397</v>
      </c>
      <c r="AC2607" t="s">
        <v>4345</v>
      </c>
      <c r="AE2607" t="s">
        <v>3394</v>
      </c>
      <c r="AK2607" t="s">
        <v>3394</v>
      </c>
      <c r="AM2607" t="s">
        <v>3394</v>
      </c>
      <c r="AN2607" t="s">
        <v>3394</v>
      </c>
      <c r="AO2607" t="s">
        <v>3394</v>
      </c>
      <c r="AP2607" t="s">
        <v>3394</v>
      </c>
      <c r="AQ2607" t="s">
        <v>3394</v>
      </c>
      <c r="AR2607" t="s">
        <v>3394</v>
      </c>
      <c r="AS2607" t="s">
        <v>3394</v>
      </c>
      <c r="AT2607" t="s">
        <v>3394</v>
      </c>
      <c r="AU2607" t="s">
        <v>3394</v>
      </c>
      <c r="AV2607" t="s">
        <v>3394</v>
      </c>
      <c r="AW2607" t="s">
        <v>3394</v>
      </c>
      <c r="AX2607" t="s">
        <v>3394</v>
      </c>
      <c r="AZ2607" t="s">
        <v>3394</v>
      </c>
    </row>
    <row r="2608" spans="1:52" x14ac:dyDescent="0.3">
      <c r="A2608" s="1" t="s">
        <v>9406</v>
      </c>
      <c r="B2608" t="s">
        <v>9407</v>
      </c>
      <c r="C2608" t="s">
        <v>492</v>
      </c>
      <c r="D2608" t="s">
        <v>69</v>
      </c>
      <c r="F2608" t="s">
        <v>3393</v>
      </c>
      <c r="G2608" t="s">
        <v>3394</v>
      </c>
      <c r="H2608" t="s">
        <v>3393</v>
      </c>
      <c r="I2608" t="s">
        <v>9408</v>
      </c>
      <c r="J2608" t="s">
        <v>9409</v>
      </c>
      <c r="K2608" t="s">
        <v>3394</v>
      </c>
      <c r="L2608" t="s">
        <v>3965</v>
      </c>
      <c r="M2608" t="s">
        <v>9820</v>
      </c>
      <c r="N2608" t="s">
        <v>9820</v>
      </c>
      <c r="O2608" t="s">
        <v>9820</v>
      </c>
      <c r="P2608" t="s">
        <v>9821</v>
      </c>
      <c r="Q2608">
        <v>1</v>
      </c>
      <c r="R2608" t="s">
        <v>3397</v>
      </c>
      <c r="AC2608" t="s">
        <v>4345</v>
      </c>
      <c r="AE2608" t="s">
        <v>3394</v>
      </c>
      <c r="AK2608" t="s">
        <v>3394</v>
      </c>
      <c r="AM2608" t="s">
        <v>3394</v>
      </c>
      <c r="AN2608" t="s">
        <v>3394</v>
      </c>
      <c r="AO2608" t="s">
        <v>3394</v>
      </c>
      <c r="AP2608" t="s">
        <v>3394</v>
      </c>
      <c r="AQ2608" t="s">
        <v>3394</v>
      </c>
      <c r="AR2608" t="s">
        <v>3394</v>
      </c>
      <c r="AS2608" t="s">
        <v>3394</v>
      </c>
      <c r="AT2608" t="s">
        <v>3394</v>
      </c>
      <c r="AU2608" t="s">
        <v>3394</v>
      </c>
      <c r="AV2608" t="s">
        <v>3394</v>
      </c>
      <c r="AW2608" t="s">
        <v>3394</v>
      </c>
      <c r="AX2608" t="s">
        <v>3394</v>
      </c>
      <c r="AZ2608" t="s">
        <v>3394</v>
      </c>
    </row>
    <row r="2609" spans="1:52" x14ac:dyDescent="0.3">
      <c r="A2609" s="1" t="s">
        <v>9410</v>
      </c>
      <c r="B2609" t="s">
        <v>9411</v>
      </c>
      <c r="C2609" t="s">
        <v>448</v>
      </c>
      <c r="D2609" t="s">
        <v>73</v>
      </c>
      <c r="F2609" t="s">
        <v>3393</v>
      </c>
      <c r="G2609" t="s">
        <v>3394</v>
      </c>
      <c r="H2609" t="s">
        <v>3393</v>
      </c>
      <c r="I2609" t="s">
        <v>7780</v>
      </c>
      <c r="J2609" t="s">
        <v>7780</v>
      </c>
      <c r="K2609" t="s">
        <v>3394</v>
      </c>
      <c r="L2609" t="s">
        <v>3965</v>
      </c>
      <c r="M2609" t="s">
        <v>9820</v>
      </c>
      <c r="N2609" t="s">
        <v>9820</v>
      </c>
      <c r="O2609" t="s">
        <v>9820</v>
      </c>
      <c r="P2609" t="s">
        <v>9821</v>
      </c>
      <c r="Q2609">
        <v>1</v>
      </c>
      <c r="R2609" t="s">
        <v>3397</v>
      </c>
      <c r="AC2609" t="s">
        <v>4345</v>
      </c>
      <c r="AE2609" t="s">
        <v>3394</v>
      </c>
      <c r="AK2609" t="s">
        <v>3394</v>
      </c>
      <c r="AM2609" t="s">
        <v>3394</v>
      </c>
      <c r="AN2609" t="s">
        <v>3394</v>
      </c>
      <c r="AO2609" t="s">
        <v>3394</v>
      </c>
      <c r="AP2609" t="s">
        <v>3394</v>
      </c>
      <c r="AQ2609" t="s">
        <v>3394</v>
      </c>
      <c r="AR2609" t="s">
        <v>3394</v>
      </c>
      <c r="AS2609" t="s">
        <v>3394</v>
      </c>
      <c r="AT2609" t="s">
        <v>3394</v>
      </c>
      <c r="AU2609" t="s">
        <v>3394</v>
      </c>
      <c r="AV2609" t="s">
        <v>3394</v>
      </c>
      <c r="AW2609" t="s">
        <v>3394</v>
      </c>
      <c r="AX2609" t="s">
        <v>3394</v>
      </c>
      <c r="AZ2609" t="s">
        <v>3394</v>
      </c>
    </row>
    <row r="2610" spans="1:52" x14ac:dyDescent="0.3">
      <c r="A2610" s="1" t="s">
        <v>9412</v>
      </c>
      <c r="B2610" t="s">
        <v>9413</v>
      </c>
      <c r="C2610" t="s">
        <v>492</v>
      </c>
      <c r="D2610" t="s">
        <v>69</v>
      </c>
      <c r="F2610" t="s">
        <v>3393</v>
      </c>
      <c r="G2610" t="s">
        <v>3394</v>
      </c>
      <c r="H2610" t="s">
        <v>3393</v>
      </c>
      <c r="I2610" t="s">
        <v>9414</v>
      </c>
      <c r="J2610" t="s">
        <v>9414</v>
      </c>
      <c r="K2610" t="s">
        <v>3394</v>
      </c>
      <c r="L2610" t="s">
        <v>3965</v>
      </c>
      <c r="M2610" t="s">
        <v>9820</v>
      </c>
      <c r="N2610" t="s">
        <v>9820</v>
      </c>
      <c r="O2610" t="s">
        <v>9820</v>
      </c>
      <c r="P2610" t="s">
        <v>9821</v>
      </c>
      <c r="Q2610">
        <v>1</v>
      </c>
      <c r="R2610" t="s">
        <v>3397</v>
      </c>
      <c r="AC2610" t="s">
        <v>4345</v>
      </c>
      <c r="AE2610" t="s">
        <v>3394</v>
      </c>
      <c r="AK2610" t="s">
        <v>3394</v>
      </c>
      <c r="AM2610" t="s">
        <v>3394</v>
      </c>
      <c r="AN2610" t="s">
        <v>3394</v>
      </c>
      <c r="AO2610" t="s">
        <v>3394</v>
      </c>
      <c r="AP2610" t="s">
        <v>3394</v>
      </c>
      <c r="AQ2610" t="s">
        <v>3394</v>
      </c>
      <c r="AR2610" t="s">
        <v>3394</v>
      </c>
      <c r="AS2610" t="s">
        <v>3394</v>
      </c>
      <c r="AT2610" t="s">
        <v>3394</v>
      </c>
      <c r="AU2610" t="s">
        <v>3394</v>
      </c>
      <c r="AV2610" t="s">
        <v>3394</v>
      </c>
      <c r="AW2610" t="s">
        <v>3394</v>
      </c>
      <c r="AX2610" t="s">
        <v>3394</v>
      </c>
      <c r="AZ2610" t="s">
        <v>3394</v>
      </c>
    </row>
    <row r="2611" spans="1:52" x14ac:dyDescent="0.3">
      <c r="A2611" s="1" t="s">
        <v>9415</v>
      </c>
      <c r="B2611" t="s">
        <v>9416</v>
      </c>
      <c r="C2611" t="s">
        <v>492</v>
      </c>
      <c r="D2611" t="s">
        <v>69</v>
      </c>
      <c r="F2611" t="s">
        <v>3393</v>
      </c>
      <c r="G2611" t="s">
        <v>3394</v>
      </c>
      <c r="H2611" t="s">
        <v>3393</v>
      </c>
      <c r="I2611" t="s">
        <v>9417</v>
      </c>
      <c r="J2611" t="s">
        <v>11069</v>
      </c>
      <c r="K2611" t="s">
        <v>3394</v>
      </c>
      <c r="L2611" t="s">
        <v>3965</v>
      </c>
      <c r="M2611" t="s">
        <v>9820</v>
      </c>
      <c r="N2611" t="s">
        <v>9820</v>
      </c>
      <c r="O2611" t="s">
        <v>9820</v>
      </c>
      <c r="P2611" t="s">
        <v>9821</v>
      </c>
      <c r="Q2611">
        <v>1</v>
      </c>
      <c r="R2611" t="s">
        <v>3397</v>
      </c>
      <c r="AC2611" t="s">
        <v>4345</v>
      </c>
      <c r="AE2611" t="s">
        <v>3394</v>
      </c>
      <c r="AK2611" t="s">
        <v>3394</v>
      </c>
      <c r="AM2611" t="s">
        <v>3394</v>
      </c>
      <c r="AN2611" t="s">
        <v>3394</v>
      </c>
      <c r="AO2611" t="s">
        <v>3394</v>
      </c>
      <c r="AP2611" t="s">
        <v>3394</v>
      </c>
      <c r="AQ2611" t="s">
        <v>3394</v>
      </c>
      <c r="AR2611" t="s">
        <v>3394</v>
      </c>
      <c r="AS2611" t="s">
        <v>3394</v>
      </c>
      <c r="AT2611" t="s">
        <v>3394</v>
      </c>
      <c r="AU2611" t="s">
        <v>3394</v>
      </c>
      <c r="AV2611" t="s">
        <v>3394</v>
      </c>
      <c r="AW2611" t="s">
        <v>3394</v>
      </c>
      <c r="AX2611" t="s">
        <v>3394</v>
      </c>
      <c r="AZ2611" t="s">
        <v>3394</v>
      </c>
    </row>
    <row r="2612" spans="1:52" x14ac:dyDescent="0.3">
      <c r="A2612" s="1" t="s">
        <v>2828</v>
      </c>
      <c r="B2612" t="s">
        <v>10241</v>
      </c>
      <c r="C2612" t="s">
        <v>4221</v>
      </c>
      <c r="D2612" t="s">
        <v>4222</v>
      </c>
      <c r="E2612" t="s">
        <v>2829</v>
      </c>
      <c r="F2612" t="s">
        <v>3393</v>
      </c>
      <c r="G2612" t="s">
        <v>3394</v>
      </c>
      <c r="H2612" t="s">
        <v>3393</v>
      </c>
      <c r="I2612" t="s">
        <v>11792</v>
      </c>
      <c r="J2612" t="s">
        <v>11070</v>
      </c>
      <c r="K2612" t="s">
        <v>3394</v>
      </c>
      <c r="L2612" t="s">
        <v>3965</v>
      </c>
      <c r="M2612" t="s">
        <v>4222</v>
      </c>
      <c r="N2612" t="s">
        <v>4222</v>
      </c>
      <c r="O2612" t="s">
        <v>9836</v>
      </c>
      <c r="P2612" t="s">
        <v>9821</v>
      </c>
      <c r="Q2612">
        <v>1</v>
      </c>
      <c r="R2612" t="s">
        <v>3397</v>
      </c>
      <c r="AC2612" t="s">
        <v>4345</v>
      </c>
      <c r="AE2612" t="s">
        <v>3394</v>
      </c>
      <c r="AK2612" t="s">
        <v>3394</v>
      </c>
      <c r="AM2612" t="s">
        <v>3394</v>
      </c>
      <c r="AN2612" t="s">
        <v>3394</v>
      </c>
      <c r="AO2612" t="s">
        <v>3394</v>
      </c>
      <c r="AP2612" t="s">
        <v>3394</v>
      </c>
      <c r="AQ2612" t="s">
        <v>3394</v>
      </c>
      <c r="AR2612" t="s">
        <v>3394</v>
      </c>
      <c r="AS2612" t="s">
        <v>3394</v>
      </c>
      <c r="AT2612" t="s">
        <v>3394</v>
      </c>
      <c r="AU2612" t="s">
        <v>3394</v>
      </c>
      <c r="AV2612" t="s">
        <v>3394</v>
      </c>
      <c r="AW2612" t="s">
        <v>3394</v>
      </c>
      <c r="AX2612" t="s">
        <v>3394</v>
      </c>
      <c r="AZ2612" t="s">
        <v>3393</v>
      </c>
    </row>
    <row r="2613" spans="1:52" x14ac:dyDescent="0.3">
      <c r="A2613" s="1" t="s">
        <v>9418</v>
      </c>
      <c r="B2613" t="s">
        <v>9419</v>
      </c>
      <c r="C2613" t="s">
        <v>894</v>
      </c>
      <c r="D2613" t="s">
        <v>8915</v>
      </c>
      <c r="F2613" t="s">
        <v>3393</v>
      </c>
      <c r="G2613" t="s">
        <v>3393</v>
      </c>
      <c r="H2613" t="s">
        <v>3393</v>
      </c>
      <c r="I2613" t="s">
        <v>9420</v>
      </c>
      <c r="J2613" t="s">
        <v>9421</v>
      </c>
      <c r="K2613" t="s">
        <v>3394</v>
      </c>
      <c r="L2613" t="s">
        <v>3965</v>
      </c>
      <c r="M2613" t="s">
        <v>9820</v>
      </c>
      <c r="N2613" t="s">
        <v>9820</v>
      </c>
      <c r="O2613" t="s">
        <v>9820</v>
      </c>
      <c r="P2613" t="s">
        <v>9821</v>
      </c>
      <c r="Q2613">
        <v>1</v>
      </c>
      <c r="R2613" t="s">
        <v>3397</v>
      </c>
      <c r="AC2613" t="s">
        <v>4345</v>
      </c>
      <c r="AE2613" t="s">
        <v>3394</v>
      </c>
      <c r="AK2613" t="s">
        <v>3394</v>
      </c>
      <c r="AM2613" t="s">
        <v>3394</v>
      </c>
      <c r="AN2613" t="s">
        <v>3394</v>
      </c>
      <c r="AO2613" t="s">
        <v>3394</v>
      </c>
      <c r="AP2613" t="s">
        <v>3394</v>
      </c>
      <c r="AQ2613" t="s">
        <v>3394</v>
      </c>
      <c r="AR2613" t="s">
        <v>3394</v>
      </c>
      <c r="AS2613" t="s">
        <v>3394</v>
      </c>
      <c r="AT2613" t="s">
        <v>3394</v>
      </c>
      <c r="AU2613" t="s">
        <v>3394</v>
      </c>
      <c r="AV2613" t="s">
        <v>3394</v>
      </c>
      <c r="AW2613" t="s">
        <v>3394</v>
      </c>
      <c r="AX2613" t="s">
        <v>3394</v>
      </c>
      <c r="AZ2613" t="s">
        <v>3394</v>
      </c>
    </row>
    <row r="2614" spans="1:52" x14ac:dyDescent="0.3">
      <c r="A2614" s="1" t="s">
        <v>9422</v>
      </c>
      <c r="B2614" t="s">
        <v>9423</v>
      </c>
      <c r="C2614" t="s">
        <v>448</v>
      </c>
      <c r="D2614" t="s">
        <v>73</v>
      </c>
      <c r="F2614" t="s">
        <v>3393</v>
      </c>
      <c r="G2614" t="s">
        <v>3393</v>
      </c>
      <c r="H2614" t="s">
        <v>3393</v>
      </c>
      <c r="I2614" t="s">
        <v>9424</v>
      </c>
      <c r="J2614" t="s">
        <v>7780</v>
      </c>
      <c r="K2614" t="s">
        <v>3394</v>
      </c>
      <c r="L2614" t="s">
        <v>3965</v>
      </c>
      <c r="M2614" t="s">
        <v>9820</v>
      </c>
      <c r="N2614" t="s">
        <v>9820</v>
      </c>
      <c r="O2614" t="s">
        <v>9820</v>
      </c>
      <c r="P2614" t="s">
        <v>9821</v>
      </c>
      <c r="Q2614">
        <v>1</v>
      </c>
      <c r="R2614" t="s">
        <v>3397</v>
      </c>
      <c r="AC2614" t="s">
        <v>4345</v>
      </c>
      <c r="AE2614" t="s">
        <v>3394</v>
      </c>
      <c r="AK2614" t="s">
        <v>3394</v>
      </c>
      <c r="AM2614" t="s">
        <v>3394</v>
      </c>
      <c r="AN2614" t="s">
        <v>3394</v>
      </c>
      <c r="AO2614" t="s">
        <v>3394</v>
      </c>
      <c r="AP2614" t="s">
        <v>3394</v>
      </c>
      <c r="AQ2614" t="s">
        <v>3394</v>
      </c>
      <c r="AR2614" t="s">
        <v>3394</v>
      </c>
      <c r="AS2614" t="s">
        <v>3394</v>
      </c>
      <c r="AT2614" t="s">
        <v>3394</v>
      </c>
      <c r="AU2614" t="s">
        <v>3394</v>
      </c>
      <c r="AV2614" t="s">
        <v>3394</v>
      </c>
      <c r="AW2614" t="s">
        <v>3394</v>
      </c>
      <c r="AX2614" t="s">
        <v>3394</v>
      </c>
      <c r="AZ2614" t="s">
        <v>3394</v>
      </c>
    </row>
    <row r="2615" spans="1:52" x14ac:dyDescent="0.3">
      <c r="A2615" s="1" t="s">
        <v>9425</v>
      </c>
      <c r="B2615" t="s">
        <v>9426</v>
      </c>
      <c r="C2615" t="s">
        <v>492</v>
      </c>
      <c r="D2615" t="s">
        <v>69</v>
      </c>
      <c r="F2615" t="s">
        <v>3393</v>
      </c>
      <c r="G2615" t="s">
        <v>3394</v>
      </c>
      <c r="H2615" t="s">
        <v>3393</v>
      </c>
      <c r="I2615" t="s">
        <v>9427</v>
      </c>
      <c r="J2615" t="s">
        <v>9428</v>
      </c>
      <c r="K2615" t="s">
        <v>3394</v>
      </c>
      <c r="L2615" t="s">
        <v>3965</v>
      </c>
      <c r="M2615" t="s">
        <v>9820</v>
      </c>
      <c r="N2615" t="s">
        <v>9820</v>
      </c>
      <c r="O2615" t="s">
        <v>9820</v>
      </c>
      <c r="P2615" t="s">
        <v>9821</v>
      </c>
      <c r="Q2615">
        <v>1</v>
      </c>
      <c r="R2615" t="s">
        <v>3397</v>
      </c>
      <c r="AC2615" t="s">
        <v>4345</v>
      </c>
      <c r="AE2615" t="s">
        <v>3394</v>
      </c>
      <c r="AK2615" t="s">
        <v>3394</v>
      </c>
      <c r="AM2615" t="s">
        <v>3394</v>
      </c>
      <c r="AN2615" t="s">
        <v>3394</v>
      </c>
      <c r="AO2615" t="s">
        <v>3394</v>
      </c>
      <c r="AP2615" t="s">
        <v>3394</v>
      </c>
      <c r="AQ2615" t="s">
        <v>3394</v>
      </c>
      <c r="AR2615" t="s">
        <v>3394</v>
      </c>
      <c r="AS2615" t="s">
        <v>3394</v>
      </c>
      <c r="AT2615" t="s">
        <v>3394</v>
      </c>
      <c r="AU2615" t="s">
        <v>3394</v>
      </c>
      <c r="AV2615" t="s">
        <v>3394</v>
      </c>
      <c r="AW2615" t="s">
        <v>3394</v>
      </c>
      <c r="AX2615" t="s">
        <v>3394</v>
      </c>
      <c r="AZ2615" t="s">
        <v>3394</v>
      </c>
    </row>
    <row r="2616" spans="1:52" x14ac:dyDescent="0.3">
      <c r="A2616" s="1" t="s">
        <v>2881</v>
      </c>
      <c r="B2616" t="s">
        <v>10242</v>
      </c>
      <c r="C2616" t="s">
        <v>4221</v>
      </c>
      <c r="D2616" t="s">
        <v>4222</v>
      </c>
      <c r="E2616" t="s">
        <v>2882</v>
      </c>
      <c r="F2616" t="s">
        <v>3393</v>
      </c>
      <c r="G2616" t="s">
        <v>3394</v>
      </c>
      <c r="H2616" t="s">
        <v>3393</v>
      </c>
      <c r="I2616" t="s">
        <v>11793</v>
      </c>
      <c r="J2616" t="s">
        <v>5806</v>
      </c>
      <c r="K2616" t="s">
        <v>3394</v>
      </c>
      <c r="L2616" t="s">
        <v>3965</v>
      </c>
      <c r="M2616" t="s">
        <v>4222</v>
      </c>
      <c r="N2616" t="s">
        <v>4222</v>
      </c>
      <c r="O2616" t="s">
        <v>9836</v>
      </c>
      <c r="P2616" t="s">
        <v>9821</v>
      </c>
      <c r="Q2616">
        <v>1</v>
      </c>
      <c r="R2616" t="s">
        <v>3397</v>
      </c>
      <c r="AC2616" t="s">
        <v>4345</v>
      </c>
      <c r="AE2616" t="s">
        <v>3394</v>
      </c>
      <c r="AK2616" t="s">
        <v>3394</v>
      </c>
      <c r="AM2616" t="s">
        <v>3394</v>
      </c>
      <c r="AN2616" t="s">
        <v>3394</v>
      </c>
      <c r="AO2616" t="s">
        <v>3394</v>
      </c>
      <c r="AP2616" t="s">
        <v>3394</v>
      </c>
      <c r="AQ2616" t="s">
        <v>3394</v>
      </c>
      <c r="AR2616" t="s">
        <v>3394</v>
      </c>
      <c r="AS2616" t="s">
        <v>3394</v>
      </c>
      <c r="AT2616" t="s">
        <v>3394</v>
      </c>
      <c r="AU2616" t="s">
        <v>3394</v>
      </c>
      <c r="AV2616" t="s">
        <v>3394</v>
      </c>
      <c r="AW2616" t="s">
        <v>3394</v>
      </c>
      <c r="AX2616" t="s">
        <v>3394</v>
      </c>
      <c r="AZ2616" t="s">
        <v>3393</v>
      </c>
    </row>
    <row r="2617" spans="1:52" x14ac:dyDescent="0.3">
      <c r="A2617" s="1" t="s">
        <v>9429</v>
      </c>
      <c r="B2617" t="s">
        <v>9430</v>
      </c>
      <c r="C2617" t="s">
        <v>492</v>
      </c>
      <c r="D2617" t="s">
        <v>69</v>
      </c>
      <c r="F2617" t="s">
        <v>3393</v>
      </c>
      <c r="G2617" t="s">
        <v>3394</v>
      </c>
      <c r="H2617" t="s">
        <v>3393</v>
      </c>
      <c r="I2617" t="s">
        <v>9431</v>
      </c>
      <c r="J2617" t="s">
        <v>9432</v>
      </c>
      <c r="K2617" t="s">
        <v>3394</v>
      </c>
      <c r="L2617" t="s">
        <v>3965</v>
      </c>
      <c r="M2617" t="s">
        <v>9820</v>
      </c>
      <c r="N2617" t="s">
        <v>9820</v>
      </c>
      <c r="O2617" t="s">
        <v>9820</v>
      </c>
      <c r="P2617" t="s">
        <v>9821</v>
      </c>
      <c r="Q2617">
        <v>1</v>
      </c>
      <c r="R2617" t="s">
        <v>3397</v>
      </c>
      <c r="AC2617" t="s">
        <v>4345</v>
      </c>
      <c r="AE2617" t="s">
        <v>3394</v>
      </c>
      <c r="AK2617" t="s">
        <v>3394</v>
      </c>
      <c r="AM2617" t="s">
        <v>3394</v>
      </c>
      <c r="AN2617" t="s">
        <v>3394</v>
      </c>
      <c r="AO2617" t="s">
        <v>3394</v>
      </c>
      <c r="AP2617" t="s">
        <v>3394</v>
      </c>
      <c r="AQ2617" t="s">
        <v>3394</v>
      </c>
      <c r="AR2617" t="s">
        <v>3394</v>
      </c>
      <c r="AS2617" t="s">
        <v>3394</v>
      </c>
      <c r="AT2617" t="s">
        <v>3394</v>
      </c>
      <c r="AU2617" t="s">
        <v>3394</v>
      </c>
      <c r="AV2617" t="s">
        <v>3394</v>
      </c>
      <c r="AW2617" t="s">
        <v>3394</v>
      </c>
      <c r="AX2617" t="s">
        <v>3394</v>
      </c>
      <c r="AZ2617" t="s">
        <v>3394</v>
      </c>
    </row>
    <row r="2618" spans="1:52" x14ac:dyDescent="0.3">
      <c r="A2618" s="1" t="s">
        <v>9433</v>
      </c>
      <c r="B2618" t="s">
        <v>9434</v>
      </c>
      <c r="C2618" t="s">
        <v>492</v>
      </c>
      <c r="D2618" t="s">
        <v>69</v>
      </c>
      <c r="F2618" t="s">
        <v>3393</v>
      </c>
      <c r="G2618" t="s">
        <v>3394</v>
      </c>
      <c r="H2618" t="s">
        <v>3393</v>
      </c>
      <c r="I2618" t="s">
        <v>9431</v>
      </c>
      <c r="J2618" t="s">
        <v>9431</v>
      </c>
      <c r="K2618" t="s">
        <v>3394</v>
      </c>
      <c r="L2618" t="s">
        <v>3965</v>
      </c>
      <c r="M2618" t="s">
        <v>9820</v>
      </c>
      <c r="N2618" t="s">
        <v>9820</v>
      </c>
      <c r="O2618" t="s">
        <v>9820</v>
      </c>
      <c r="P2618" t="s">
        <v>9821</v>
      </c>
      <c r="Q2618">
        <v>1</v>
      </c>
      <c r="R2618" t="s">
        <v>3397</v>
      </c>
      <c r="AC2618" t="s">
        <v>4345</v>
      </c>
      <c r="AE2618" t="s">
        <v>3394</v>
      </c>
      <c r="AK2618" t="s">
        <v>3394</v>
      </c>
      <c r="AM2618" t="s">
        <v>3394</v>
      </c>
      <c r="AN2618" t="s">
        <v>3394</v>
      </c>
      <c r="AO2618" t="s">
        <v>3394</v>
      </c>
      <c r="AP2618" t="s">
        <v>3394</v>
      </c>
      <c r="AQ2618" t="s">
        <v>3394</v>
      </c>
      <c r="AR2618" t="s">
        <v>3394</v>
      </c>
      <c r="AS2618" t="s">
        <v>3394</v>
      </c>
      <c r="AT2618" t="s">
        <v>3394</v>
      </c>
      <c r="AU2618" t="s">
        <v>3394</v>
      </c>
      <c r="AV2618" t="s">
        <v>3394</v>
      </c>
      <c r="AW2618" t="s">
        <v>3394</v>
      </c>
      <c r="AX2618" t="s">
        <v>3394</v>
      </c>
      <c r="AZ2618" t="s">
        <v>3394</v>
      </c>
    </row>
    <row r="2619" spans="1:52" x14ac:dyDescent="0.3">
      <c r="A2619" s="1" t="s">
        <v>9435</v>
      </c>
      <c r="B2619" t="s">
        <v>11071</v>
      </c>
      <c r="C2619" t="s">
        <v>492</v>
      </c>
      <c r="D2619" t="s">
        <v>69</v>
      </c>
      <c r="F2619" t="s">
        <v>3393</v>
      </c>
      <c r="G2619" t="s">
        <v>3394</v>
      </c>
      <c r="H2619" t="s">
        <v>3393</v>
      </c>
      <c r="I2619" t="s">
        <v>9436</v>
      </c>
      <c r="J2619" t="s">
        <v>9436</v>
      </c>
      <c r="K2619" t="s">
        <v>3394</v>
      </c>
      <c r="L2619" t="s">
        <v>3965</v>
      </c>
      <c r="M2619" t="s">
        <v>9820</v>
      </c>
      <c r="N2619" t="s">
        <v>9820</v>
      </c>
      <c r="O2619" t="s">
        <v>9820</v>
      </c>
      <c r="P2619" t="s">
        <v>9821</v>
      </c>
      <c r="Q2619">
        <v>1</v>
      </c>
      <c r="R2619" t="s">
        <v>3397</v>
      </c>
      <c r="AC2619" t="s">
        <v>4345</v>
      </c>
      <c r="AE2619" t="s">
        <v>3394</v>
      </c>
      <c r="AK2619" t="s">
        <v>3394</v>
      </c>
      <c r="AM2619" t="s">
        <v>3394</v>
      </c>
      <c r="AN2619" t="s">
        <v>3394</v>
      </c>
      <c r="AO2619" t="s">
        <v>3394</v>
      </c>
      <c r="AP2619" t="s">
        <v>3394</v>
      </c>
      <c r="AQ2619" t="s">
        <v>3394</v>
      </c>
      <c r="AR2619" t="s">
        <v>3394</v>
      </c>
      <c r="AS2619" t="s">
        <v>3394</v>
      </c>
      <c r="AT2619" t="s">
        <v>3394</v>
      </c>
      <c r="AU2619" t="s">
        <v>3394</v>
      </c>
      <c r="AV2619" t="s">
        <v>3394</v>
      </c>
      <c r="AW2619" t="s">
        <v>3394</v>
      </c>
      <c r="AX2619" t="s">
        <v>3394</v>
      </c>
      <c r="AZ2619" t="s">
        <v>3394</v>
      </c>
    </row>
    <row r="2620" spans="1:52" x14ac:dyDescent="0.3">
      <c r="A2620" s="1" t="s">
        <v>9437</v>
      </c>
      <c r="B2620" t="s">
        <v>9438</v>
      </c>
      <c r="C2620" t="s">
        <v>492</v>
      </c>
      <c r="D2620" t="s">
        <v>69</v>
      </c>
      <c r="F2620" t="s">
        <v>3393</v>
      </c>
      <c r="G2620" t="s">
        <v>3394</v>
      </c>
      <c r="H2620" t="s">
        <v>3393</v>
      </c>
      <c r="I2620" t="s">
        <v>9439</v>
      </c>
      <c r="J2620" t="s">
        <v>9439</v>
      </c>
      <c r="K2620" t="s">
        <v>3394</v>
      </c>
      <c r="L2620" t="s">
        <v>3965</v>
      </c>
      <c r="M2620" t="s">
        <v>9820</v>
      </c>
      <c r="N2620" t="s">
        <v>9820</v>
      </c>
      <c r="O2620" t="s">
        <v>9820</v>
      </c>
      <c r="P2620" t="s">
        <v>9821</v>
      </c>
      <c r="Q2620">
        <v>1</v>
      </c>
      <c r="R2620" t="s">
        <v>3397</v>
      </c>
      <c r="AC2620" t="s">
        <v>4345</v>
      </c>
      <c r="AE2620" t="s">
        <v>3394</v>
      </c>
      <c r="AK2620" t="s">
        <v>3394</v>
      </c>
      <c r="AM2620" t="s">
        <v>3394</v>
      </c>
      <c r="AN2620" t="s">
        <v>3394</v>
      </c>
      <c r="AO2620" t="s">
        <v>3394</v>
      </c>
      <c r="AP2620" t="s">
        <v>3394</v>
      </c>
      <c r="AQ2620" t="s">
        <v>3394</v>
      </c>
      <c r="AR2620" t="s">
        <v>3394</v>
      </c>
      <c r="AS2620" t="s">
        <v>3394</v>
      </c>
      <c r="AT2620" t="s">
        <v>3394</v>
      </c>
      <c r="AU2620" t="s">
        <v>3394</v>
      </c>
      <c r="AV2620" t="s">
        <v>3394</v>
      </c>
      <c r="AW2620" t="s">
        <v>3394</v>
      </c>
      <c r="AX2620" t="s">
        <v>3394</v>
      </c>
      <c r="AZ2620" t="s">
        <v>3394</v>
      </c>
    </row>
    <row r="2621" spans="1:52" x14ac:dyDescent="0.3">
      <c r="A2621" s="1" t="s">
        <v>9440</v>
      </c>
      <c r="B2621" t="s">
        <v>9441</v>
      </c>
      <c r="C2621" t="s">
        <v>492</v>
      </c>
      <c r="D2621" t="s">
        <v>69</v>
      </c>
      <c r="F2621" t="s">
        <v>3393</v>
      </c>
      <c r="G2621" t="s">
        <v>3394</v>
      </c>
      <c r="H2621" t="s">
        <v>3393</v>
      </c>
      <c r="I2621" t="s">
        <v>9442</v>
      </c>
      <c r="J2621" t="s">
        <v>9442</v>
      </c>
      <c r="K2621" t="s">
        <v>3394</v>
      </c>
      <c r="L2621" t="s">
        <v>3396</v>
      </c>
      <c r="M2621" t="s">
        <v>9820</v>
      </c>
      <c r="N2621" t="s">
        <v>9820</v>
      </c>
      <c r="O2621" t="s">
        <v>9820</v>
      </c>
      <c r="P2621" t="s">
        <v>9821</v>
      </c>
      <c r="Q2621">
        <v>1</v>
      </c>
      <c r="R2621" t="s">
        <v>3397</v>
      </c>
      <c r="AE2621" t="s">
        <v>3394</v>
      </c>
      <c r="AK2621" t="s">
        <v>3394</v>
      </c>
      <c r="AM2621" t="s">
        <v>3394</v>
      </c>
      <c r="AN2621" t="s">
        <v>3394</v>
      </c>
      <c r="AO2621" t="s">
        <v>3394</v>
      </c>
      <c r="AP2621" t="s">
        <v>3394</v>
      </c>
      <c r="AQ2621" t="s">
        <v>3394</v>
      </c>
      <c r="AR2621" t="s">
        <v>3394</v>
      </c>
      <c r="AS2621" t="s">
        <v>3394</v>
      </c>
      <c r="AT2621" t="s">
        <v>3394</v>
      </c>
      <c r="AU2621" t="s">
        <v>3394</v>
      </c>
      <c r="AV2621" t="s">
        <v>3394</v>
      </c>
      <c r="AW2621" t="s">
        <v>3394</v>
      </c>
      <c r="AX2621" t="s">
        <v>3394</v>
      </c>
      <c r="AZ2621" t="s">
        <v>3394</v>
      </c>
    </row>
    <row r="2622" spans="1:52" x14ac:dyDescent="0.3">
      <c r="A2622" s="1" t="s">
        <v>2976</v>
      </c>
      <c r="B2622" t="s">
        <v>2977</v>
      </c>
      <c r="C2622" t="s">
        <v>492</v>
      </c>
      <c r="D2622" t="s">
        <v>69</v>
      </c>
      <c r="E2622" t="s">
        <v>2978</v>
      </c>
      <c r="F2622" t="s">
        <v>3393</v>
      </c>
      <c r="G2622" t="s">
        <v>3393</v>
      </c>
      <c r="H2622" t="s">
        <v>3393</v>
      </c>
      <c r="I2622" t="s">
        <v>7417</v>
      </c>
      <c r="J2622" t="s">
        <v>7417</v>
      </c>
      <c r="K2622" t="s">
        <v>3394</v>
      </c>
      <c r="L2622" t="s">
        <v>3965</v>
      </c>
      <c r="M2622" t="s">
        <v>9820</v>
      </c>
      <c r="N2622" t="s">
        <v>9820</v>
      </c>
      <c r="O2622" t="s">
        <v>9820</v>
      </c>
      <c r="P2622" t="s">
        <v>9821</v>
      </c>
      <c r="Q2622">
        <v>1</v>
      </c>
      <c r="R2622" t="s">
        <v>3397</v>
      </c>
      <c r="AC2622" t="s">
        <v>4345</v>
      </c>
      <c r="AE2622" t="s">
        <v>3394</v>
      </c>
      <c r="AK2622" t="s">
        <v>3394</v>
      </c>
      <c r="AM2622" t="s">
        <v>3394</v>
      </c>
      <c r="AN2622" t="s">
        <v>3394</v>
      </c>
      <c r="AO2622" t="s">
        <v>3394</v>
      </c>
      <c r="AP2622" t="s">
        <v>3394</v>
      </c>
      <c r="AQ2622" t="s">
        <v>3394</v>
      </c>
      <c r="AR2622" t="s">
        <v>3394</v>
      </c>
      <c r="AS2622" t="s">
        <v>3394</v>
      </c>
      <c r="AT2622" t="s">
        <v>3394</v>
      </c>
      <c r="AU2622" t="s">
        <v>3394</v>
      </c>
      <c r="AV2622" t="s">
        <v>3394</v>
      </c>
      <c r="AW2622" t="s">
        <v>3394</v>
      </c>
      <c r="AX2622" t="s">
        <v>3394</v>
      </c>
      <c r="AZ2622" t="s">
        <v>3394</v>
      </c>
    </row>
    <row r="2623" spans="1:52" x14ac:dyDescent="0.3">
      <c r="A2623" s="1" t="s">
        <v>2979</v>
      </c>
      <c r="B2623" t="s">
        <v>2980</v>
      </c>
      <c r="C2623" t="s">
        <v>492</v>
      </c>
      <c r="D2623" t="s">
        <v>69</v>
      </c>
      <c r="E2623" t="s">
        <v>2981</v>
      </c>
      <c r="F2623" t="s">
        <v>3393</v>
      </c>
      <c r="G2623" t="s">
        <v>3393</v>
      </c>
      <c r="H2623" t="s">
        <v>3393</v>
      </c>
      <c r="I2623" t="s">
        <v>5837</v>
      </c>
      <c r="J2623" t="s">
        <v>5837</v>
      </c>
      <c r="K2623" t="s">
        <v>3394</v>
      </c>
      <c r="L2623" t="s">
        <v>3965</v>
      </c>
      <c r="M2623" t="s">
        <v>9820</v>
      </c>
      <c r="N2623" t="s">
        <v>9820</v>
      </c>
      <c r="O2623" t="s">
        <v>9820</v>
      </c>
      <c r="P2623" t="s">
        <v>9821</v>
      </c>
      <c r="Q2623">
        <v>1</v>
      </c>
      <c r="R2623" t="s">
        <v>3397</v>
      </c>
      <c r="AC2623" t="s">
        <v>4345</v>
      </c>
      <c r="AE2623" t="s">
        <v>3394</v>
      </c>
      <c r="AK2623" t="s">
        <v>3394</v>
      </c>
      <c r="AM2623" t="s">
        <v>3394</v>
      </c>
      <c r="AN2623" t="s">
        <v>3394</v>
      </c>
      <c r="AO2623" t="s">
        <v>3394</v>
      </c>
      <c r="AP2623" t="s">
        <v>3394</v>
      </c>
      <c r="AQ2623" t="s">
        <v>3394</v>
      </c>
      <c r="AR2623" t="s">
        <v>3394</v>
      </c>
      <c r="AS2623" t="s">
        <v>3394</v>
      </c>
      <c r="AT2623" t="s">
        <v>3394</v>
      </c>
      <c r="AU2623" t="s">
        <v>3394</v>
      </c>
      <c r="AV2623" t="s">
        <v>3394</v>
      </c>
      <c r="AW2623" t="s">
        <v>3394</v>
      </c>
      <c r="AX2623" t="s">
        <v>3394</v>
      </c>
      <c r="AZ2623" t="s">
        <v>3394</v>
      </c>
    </row>
    <row r="2624" spans="1:52" x14ac:dyDescent="0.3">
      <c r="A2624" s="1" t="s">
        <v>9443</v>
      </c>
      <c r="B2624" t="s">
        <v>9444</v>
      </c>
      <c r="C2624" t="s">
        <v>492</v>
      </c>
      <c r="D2624" t="s">
        <v>69</v>
      </c>
      <c r="F2624" t="s">
        <v>3393</v>
      </c>
      <c r="G2624" t="s">
        <v>3394</v>
      </c>
      <c r="H2624" t="s">
        <v>3393</v>
      </c>
      <c r="I2624" t="s">
        <v>9445</v>
      </c>
      <c r="J2624" t="s">
        <v>11072</v>
      </c>
      <c r="K2624" t="s">
        <v>3394</v>
      </c>
      <c r="L2624" t="s">
        <v>3965</v>
      </c>
      <c r="M2624" t="s">
        <v>9820</v>
      </c>
      <c r="N2624" t="s">
        <v>9820</v>
      </c>
      <c r="O2624" t="s">
        <v>9820</v>
      </c>
      <c r="P2624" t="s">
        <v>9821</v>
      </c>
      <c r="Q2624">
        <v>1</v>
      </c>
      <c r="R2624" t="s">
        <v>3397</v>
      </c>
      <c r="AC2624" t="s">
        <v>4345</v>
      </c>
      <c r="AE2624" t="s">
        <v>3394</v>
      </c>
      <c r="AK2624" t="s">
        <v>3394</v>
      </c>
      <c r="AM2624" t="s">
        <v>3394</v>
      </c>
      <c r="AN2624" t="s">
        <v>3394</v>
      </c>
      <c r="AO2624" t="s">
        <v>3394</v>
      </c>
      <c r="AP2624" t="s">
        <v>3394</v>
      </c>
      <c r="AQ2624" t="s">
        <v>3394</v>
      </c>
      <c r="AR2624" t="s">
        <v>3394</v>
      </c>
      <c r="AS2624" t="s">
        <v>3394</v>
      </c>
      <c r="AT2624" t="s">
        <v>3394</v>
      </c>
      <c r="AU2624" t="s">
        <v>3394</v>
      </c>
      <c r="AV2624" t="s">
        <v>3394</v>
      </c>
      <c r="AW2624" t="s">
        <v>3394</v>
      </c>
      <c r="AX2624" t="s">
        <v>3394</v>
      </c>
      <c r="AZ2624" t="s">
        <v>3394</v>
      </c>
    </row>
    <row r="2625" spans="1:52" x14ac:dyDescent="0.3">
      <c r="A2625" s="1" t="s">
        <v>9446</v>
      </c>
      <c r="B2625" t="s">
        <v>9447</v>
      </c>
      <c r="C2625" t="s">
        <v>4221</v>
      </c>
      <c r="D2625" t="s">
        <v>4222</v>
      </c>
      <c r="F2625" t="s">
        <v>3393</v>
      </c>
      <c r="G2625" t="s">
        <v>3394</v>
      </c>
      <c r="H2625" t="s">
        <v>3393</v>
      </c>
      <c r="I2625" t="s">
        <v>9086</v>
      </c>
      <c r="J2625" t="s">
        <v>5971</v>
      </c>
      <c r="K2625" t="s">
        <v>3394</v>
      </c>
      <c r="L2625" t="s">
        <v>3965</v>
      </c>
      <c r="M2625" t="s">
        <v>9820</v>
      </c>
      <c r="N2625" t="s">
        <v>9820</v>
      </c>
      <c r="O2625" t="s">
        <v>9820</v>
      </c>
      <c r="P2625" t="s">
        <v>9821</v>
      </c>
      <c r="Q2625">
        <v>1</v>
      </c>
      <c r="R2625" t="s">
        <v>3397</v>
      </c>
      <c r="AC2625" t="s">
        <v>4345</v>
      </c>
      <c r="AE2625" t="s">
        <v>3394</v>
      </c>
      <c r="AK2625" t="s">
        <v>3394</v>
      </c>
      <c r="AM2625" t="s">
        <v>3394</v>
      </c>
      <c r="AN2625" t="s">
        <v>3394</v>
      </c>
      <c r="AO2625" t="s">
        <v>3394</v>
      </c>
      <c r="AP2625" t="s">
        <v>3394</v>
      </c>
      <c r="AQ2625" t="s">
        <v>3394</v>
      </c>
      <c r="AR2625" t="s">
        <v>3394</v>
      </c>
      <c r="AS2625" t="s">
        <v>3394</v>
      </c>
      <c r="AT2625" t="s">
        <v>3394</v>
      </c>
      <c r="AU2625" t="s">
        <v>3394</v>
      </c>
      <c r="AV2625" t="s">
        <v>3394</v>
      </c>
      <c r="AW2625" t="s">
        <v>3394</v>
      </c>
      <c r="AX2625" t="s">
        <v>3394</v>
      </c>
      <c r="AZ2625" t="s">
        <v>3394</v>
      </c>
    </row>
    <row r="2626" spans="1:52" x14ac:dyDescent="0.3">
      <c r="A2626" s="1" t="s">
        <v>3089</v>
      </c>
      <c r="B2626" t="s">
        <v>10243</v>
      </c>
      <c r="C2626" t="s">
        <v>4221</v>
      </c>
      <c r="D2626" t="s">
        <v>4222</v>
      </c>
      <c r="E2626" t="s">
        <v>3090</v>
      </c>
      <c r="F2626" t="s">
        <v>3393</v>
      </c>
      <c r="G2626" t="s">
        <v>3394</v>
      </c>
      <c r="H2626" t="s">
        <v>3393</v>
      </c>
      <c r="I2626" t="s">
        <v>11073</v>
      </c>
      <c r="J2626" t="s">
        <v>11074</v>
      </c>
      <c r="K2626" t="s">
        <v>3394</v>
      </c>
      <c r="L2626" t="s">
        <v>3965</v>
      </c>
      <c r="M2626" t="s">
        <v>4222</v>
      </c>
      <c r="N2626" t="s">
        <v>4222</v>
      </c>
      <c r="O2626" t="s">
        <v>9836</v>
      </c>
      <c r="P2626" t="s">
        <v>9821</v>
      </c>
      <c r="Q2626">
        <v>1</v>
      </c>
      <c r="R2626" t="s">
        <v>3397</v>
      </c>
      <c r="AC2626" t="s">
        <v>4345</v>
      </c>
      <c r="AE2626" t="s">
        <v>3394</v>
      </c>
      <c r="AK2626" t="s">
        <v>3394</v>
      </c>
      <c r="AM2626" t="s">
        <v>3394</v>
      </c>
      <c r="AN2626" t="s">
        <v>3394</v>
      </c>
      <c r="AO2626" t="s">
        <v>3394</v>
      </c>
      <c r="AP2626" t="s">
        <v>3394</v>
      </c>
      <c r="AQ2626" t="s">
        <v>3394</v>
      </c>
      <c r="AR2626" t="s">
        <v>3394</v>
      </c>
      <c r="AS2626" t="s">
        <v>3394</v>
      </c>
      <c r="AT2626" t="s">
        <v>3394</v>
      </c>
      <c r="AU2626" t="s">
        <v>3394</v>
      </c>
      <c r="AV2626" t="s">
        <v>3394</v>
      </c>
      <c r="AW2626" t="s">
        <v>3394</v>
      </c>
      <c r="AX2626" t="s">
        <v>3394</v>
      </c>
      <c r="AZ2626" t="s">
        <v>3393</v>
      </c>
    </row>
    <row r="2627" spans="1:52" x14ac:dyDescent="0.3">
      <c r="A2627" s="1" t="s">
        <v>3178</v>
      </c>
      <c r="B2627" t="s">
        <v>10244</v>
      </c>
      <c r="C2627" t="s">
        <v>4221</v>
      </c>
      <c r="D2627" t="s">
        <v>4222</v>
      </c>
      <c r="E2627" t="s">
        <v>3179</v>
      </c>
      <c r="F2627" t="s">
        <v>3393</v>
      </c>
      <c r="G2627" t="s">
        <v>3394</v>
      </c>
      <c r="H2627" t="s">
        <v>3393</v>
      </c>
      <c r="I2627" t="s">
        <v>11794</v>
      </c>
      <c r="J2627" t="s">
        <v>11075</v>
      </c>
      <c r="K2627" t="s">
        <v>3394</v>
      </c>
      <c r="L2627" t="s">
        <v>3965</v>
      </c>
      <c r="M2627" t="s">
        <v>4222</v>
      </c>
      <c r="N2627" t="s">
        <v>4222</v>
      </c>
      <c r="O2627" t="s">
        <v>9836</v>
      </c>
      <c r="P2627" t="s">
        <v>9837</v>
      </c>
      <c r="Q2627">
        <v>1</v>
      </c>
      <c r="R2627" t="s">
        <v>3397</v>
      </c>
      <c r="AC2627" t="s">
        <v>4345</v>
      </c>
      <c r="AE2627" t="s">
        <v>3394</v>
      </c>
      <c r="AK2627" t="s">
        <v>3394</v>
      </c>
      <c r="AM2627" t="s">
        <v>3394</v>
      </c>
      <c r="AN2627" t="s">
        <v>3394</v>
      </c>
      <c r="AO2627" t="s">
        <v>3394</v>
      </c>
      <c r="AP2627" t="s">
        <v>3394</v>
      </c>
      <c r="AQ2627" t="s">
        <v>3394</v>
      </c>
      <c r="AR2627" t="s">
        <v>3394</v>
      </c>
      <c r="AS2627" t="s">
        <v>3394</v>
      </c>
      <c r="AT2627" t="s">
        <v>3394</v>
      </c>
      <c r="AU2627" t="s">
        <v>3394</v>
      </c>
      <c r="AV2627" t="s">
        <v>3394</v>
      </c>
      <c r="AW2627" t="s">
        <v>3394</v>
      </c>
      <c r="AX2627" t="s">
        <v>3394</v>
      </c>
      <c r="AZ2627" t="s">
        <v>3393</v>
      </c>
    </row>
    <row r="2628" spans="1:52" x14ac:dyDescent="0.3">
      <c r="A2628" s="1" t="s">
        <v>3183</v>
      </c>
      <c r="B2628" t="s">
        <v>10245</v>
      </c>
      <c r="C2628" t="s">
        <v>4221</v>
      </c>
      <c r="D2628" t="s">
        <v>4222</v>
      </c>
      <c r="E2628" t="s">
        <v>3184</v>
      </c>
      <c r="F2628" t="s">
        <v>3393</v>
      </c>
      <c r="G2628" t="s">
        <v>3394</v>
      </c>
      <c r="H2628" t="s">
        <v>3393</v>
      </c>
      <c r="I2628" t="s">
        <v>11795</v>
      </c>
      <c r="J2628" t="s">
        <v>10895</v>
      </c>
      <c r="K2628" t="s">
        <v>3394</v>
      </c>
      <c r="L2628" t="s">
        <v>3965</v>
      </c>
      <c r="M2628" t="s">
        <v>4222</v>
      </c>
      <c r="N2628" t="s">
        <v>4222</v>
      </c>
      <c r="O2628" t="s">
        <v>9836</v>
      </c>
      <c r="P2628" t="s">
        <v>9821</v>
      </c>
      <c r="Q2628">
        <v>1</v>
      </c>
      <c r="R2628" t="s">
        <v>3397</v>
      </c>
      <c r="AC2628" t="s">
        <v>4345</v>
      </c>
      <c r="AE2628" t="s">
        <v>3394</v>
      </c>
      <c r="AK2628" t="s">
        <v>3394</v>
      </c>
      <c r="AM2628" t="s">
        <v>3394</v>
      </c>
      <c r="AN2628" t="s">
        <v>3394</v>
      </c>
      <c r="AO2628" t="s">
        <v>3394</v>
      </c>
      <c r="AP2628" t="s">
        <v>3394</v>
      </c>
      <c r="AQ2628" t="s">
        <v>3394</v>
      </c>
      <c r="AR2628" t="s">
        <v>3394</v>
      </c>
      <c r="AS2628" t="s">
        <v>3394</v>
      </c>
      <c r="AT2628" t="s">
        <v>3394</v>
      </c>
      <c r="AU2628" t="s">
        <v>3394</v>
      </c>
      <c r="AV2628" t="s">
        <v>3394</v>
      </c>
      <c r="AW2628" t="s">
        <v>3394</v>
      </c>
      <c r="AX2628" t="s">
        <v>3394</v>
      </c>
      <c r="AZ2628" t="s">
        <v>3393</v>
      </c>
    </row>
    <row r="2629" spans="1:52" x14ac:dyDescent="0.3">
      <c r="A2629" s="1" t="s">
        <v>3185</v>
      </c>
      <c r="B2629" t="s">
        <v>10246</v>
      </c>
      <c r="C2629" t="s">
        <v>4221</v>
      </c>
      <c r="D2629" t="s">
        <v>4222</v>
      </c>
      <c r="E2629" t="s">
        <v>3186</v>
      </c>
      <c r="F2629" t="s">
        <v>3393</v>
      </c>
      <c r="G2629" t="s">
        <v>3394</v>
      </c>
      <c r="H2629" t="s">
        <v>3393</v>
      </c>
      <c r="I2629" t="s">
        <v>11077</v>
      </c>
      <c r="J2629" t="s">
        <v>11076</v>
      </c>
      <c r="K2629" t="s">
        <v>3394</v>
      </c>
      <c r="L2629" t="s">
        <v>3965</v>
      </c>
      <c r="M2629" t="s">
        <v>4222</v>
      </c>
      <c r="N2629" t="s">
        <v>4222</v>
      </c>
      <c r="O2629" t="s">
        <v>9836</v>
      </c>
      <c r="P2629" t="s">
        <v>9837</v>
      </c>
      <c r="Q2629">
        <v>1</v>
      </c>
      <c r="R2629" t="s">
        <v>3397</v>
      </c>
      <c r="AC2629" t="s">
        <v>4345</v>
      </c>
      <c r="AE2629" t="s">
        <v>3394</v>
      </c>
      <c r="AK2629" t="s">
        <v>3394</v>
      </c>
      <c r="AM2629" t="s">
        <v>3394</v>
      </c>
      <c r="AN2629" t="s">
        <v>3394</v>
      </c>
      <c r="AO2629" t="s">
        <v>3394</v>
      </c>
      <c r="AP2629" t="s">
        <v>3394</v>
      </c>
      <c r="AQ2629" t="s">
        <v>3394</v>
      </c>
      <c r="AR2629" t="s">
        <v>3394</v>
      </c>
      <c r="AS2629" t="s">
        <v>3394</v>
      </c>
      <c r="AT2629" t="s">
        <v>3394</v>
      </c>
      <c r="AU2629" t="s">
        <v>3394</v>
      </c>
      <c r="AV2629" t="s">
        <v>3394</v>
      </c>
      <c r="AW2629" t="s">
        <v>3394</v>
      </c>
      <c r="AX2629" t="s">
        <v>3394</v>
      </c>
      <c r="AZ2629" t="s">
        <v>3393</v>
      </c>
    </row>
    <row r="2630" spans="1:52" x14ac:dyDescent="0.3">
      <c r="A2630" s="1" t="s">
        <v>3187</v>
      </c>
      <c r="B2630" t="s">
        <v>10247</v>
      </c>
      <c r="C2630" t="s">
        <v>4221</v>
      </c>
      <c r="D2630" t="s">
        <v>4222</v>
      </c>
      <c r="E2630" t="s">
        <v>3188</v>
      </c>
      <c r="F2630" t="s">
        <v>3393</v>
      </c>
      <c r="G2630" t="s">
        <v>3394</v>
      </c>
      <c r="H2630" t="s">
        <v>3393</v>
      </c>
      <c r="I2630" t="s">
        <v>11796</v>
      </c>
      <c r="J2630" t="s">
        <v>11078</v>
      </c>
      <c r="K2630" t="s">
        <v>3394</v>
      </c>
      <c r="L2630" t="s">
        <v>3965</v>
      </c>
      <c r="M2630" t="s">
        <v>4222</v>
      </c>
      <c r="N2630" t="s">
        <v>4222</v>
      </c>
      <c r="O2630" t="s">
        <v>9836</v>
      </c>
      <c r="P2630" t="s">
        <v>9821</v>
      </c>
      <c r="Q2630">
        <v>1</v>
      </c>
      <c r="R2630" t="s">
        <v>3397</v>
      </c>
      <c r="AC2630" t="s">
        <v>4345</v>
      </c>
      <c r="AE2630" t="s">
        <v>3394</v>
      </c>
      <c r="AK2630" t="s">
        <v>3394</v>
      </c>
      <c r="AM2630" t="s">
        <v>3394</v>
      </c>
      <c r="AN2630" t="s">
        <v>3394</v>
      </c>
      <c r="AO2630" t="s">
        <v>3394</v>
      </c>
      <c r="AP2630" t="s">
        <v>3394</v>
      </c>
      <c r="AQ2630" t="s">
        <v>3394</v>
      </c>
      <c r="AR2630" t="s">
        <v>3394</v>
      </c>
      <c r="AS2630" t="s">
        <v>3394</v>
      </c>
      <c r="AT2630" t="s">
        <v>3394</v>
      </c>
      <c r="AU2630" t="s">
        <v>3394</v>
      </c>
      <c r="AV2630" t="s">
        <v>3394</v>
      </c>
      <c r="AW2630" t="s">
        <v>3394</v>
      </c>
      <c r="AX2630" t="s">
        <v>3394</v>
      </c>
      <c r="AZ2630" t="s">
        <v>3393</v>
      </c>
    </row>
    <row r="2631" spans="1:52" x14ac:dyDescent="0.3">
      <c r="A2631" s="1" t="s">
        <v>9448</v>
      </c>
      <c r="B2631" t="s">
        <v>9449</v>
      </c>
      <c r="C2631" t="s">
        <v>4221</v>
      </c>
      <c r="D2631" t="s">
        <v>4222</v>
      </c>
      <c r="F2631" t="s">
        <v>3393</v>
      </c>
      <c r="G2631" t="s">
        <v>3394</v>
      </c>
      <c r="H2631" t="s">
        <v>3393</v>
      </c>
      <c r="I2631" t="s">
        <v>9450</v>
      </c>
      <c r="J2631" t="s">
        <v>9450</v>
      </c>
      <c r="K2631" t="s">
        <v>3394</v>
      </c>
      <c r="L2631" t="s">
        <v>3965</v>
      </c>
      <c r="M2631" t="s">
        <v>9820</v>
      </c>
      <c r="N2631" t="s">
        <v>9820</v>
      </c>
      <c r="O2631" t="s">
        <v>9820</v>
      </c>
      <c r="P2631" t="s">
        <v>9821</v>
      </c>
      <c r="Q2631">
        <v>1</v>
      </c>
      <c r="R2631" t="s">
        <v>3397</v>
      </c>
      <c r="AC2631" t="s">
        <v>4345</v>
      </c>
      <c r="AE2631" t="s">
        <v>3394</v>
      </c>
      <c r="AK2631" t="s">
        <v>3394</v>
      </c>
      <c r="AM2631" t="s">
        <v>3394</v>
      </c>
      <c r="AN2631" t="s">
        <v>3394</v>
      </c>
      <c r="AO2631" t="s">
        <v>3394</v>
      </c>
      <c r="AP2631" t="s">
        <v>3394</v>
      </c>
      <c r="AQ2631" t="s">
        <v>3394</v>
      </c>
      <c r="AR2631" t="s">
        <v>3394</v>
      </c>
      <c r="AS2631" t="s">
        <v>3394</v>
      </c>
      <c r="AT2631" t="s">
        <v>3394</v>
      </c>
      <c r="AU2631" t="s">
        <v>3394</v>
      </c>
      <c r="AV2631" t="s">
        <v>3394</v>
      </c>
      <c r="AW2631" t="s">
        <v>3394</v>
      </c>
      <c r="AX2631" t="s">
        <v>3394</v>
      </c>
      <c r="AZ2631" t="s">
        <v>3394</v>
      </c>
    </row>
    <row r="2632" spans="1:52" x14ac:dyDescent="0.3">
      <c r="A2632" s="1" t="s">
        <v>9451</v>
      </c>
      <c r="B2632" t="s">
        <v>9452</v>
      </c>
      <c r="C2632" t="s">
        <v>4221</v>
      </c>
      <c r="D2632" t="s">
        <v>4222</v>
      </c>
      <c r="F2632" t="s">
        <v>3393</v>
      </c>
      <c r="G2632" t="s">
        <v>3394</v>
      </c>
      <c r="H2632" t="s">
        <v>3393</v>
      </c>
      <c r="I2632" t="s">
        <v>9453</v>
      </c>
      <c r="J2632" t="s">
        <v>9453</v>
      </c>
      <c r="K2632" t="s">
        <v>3394</v>
      </c>
      <c r="L2632" t="s">
        <v>3965</v>
      </c>
      <c r="M2632" t="s">
        <v>9820</v>
      </c>
      <c r="N2632" t="s">
        <v>9820</v>
      </c>
      <c r="O2632" t="s">
        <v>9820</v>
      </c>
      <c r="P2632" t="s">
        <v>9821</v>
      </c>
      <c r="Q2632">
        <v>1</v>
      </c>
      <c r="R2632" t="s">
        <v>3397</v>
      </c>
      <c r="AC2632" t="s">
        <v>4345</v>
      </c>
      <c r="AE2632" t="s">
        <v>3394</v>
      </c>
      <c r="AK2632" t="s">
        <v>3394</v>
      </c>
      <c r="AM2632" t="s">
        <v>3394</v>
      </c>
      <c r="AN2632" t="s">
        <v>3394</v>
      </c>
      <c r="AO2632" t="s">
        <v>3394</v>
      </c>
      <c r="AP2632" t="s">
        <v>3394</v>
      </c>
      <c r="AQ2632" t="s">
        <v>3394</v>
      </c>
      <c r="AR2632" t="s">
        <v>3394</v>
      </c>
      <c r="AS2632" t="s">
        <v>3394</v>
      </c>
      <c r="AT2632" t="s">
        <v>3394</v>
      </c>
      <c r="AU2632" t="s">
        <v>3394</v>
      </c>
      <c r="AV2632" t="s">
        <v>3394</v>
      </c>
      <c r="AW2632" t="s">
        <v>3394</v>
      </c>
      <c r="AX2632" t="s">
        <v>3394</v>
      </c>
      <c r="AZ2632" t="s">
        <v>3394</v>
      </c>
    </row>
    <row r="2633" spans="1:52" x14ac:dyDescent="0.3">
      <c r="A2633" s="1" t="s">
        <v>3189</v>
      </c>
      <c r="B2633" t="s">
        <v>10248</v>
      </c>
      <c r="C2633" t="s">
        <v>4221</v>
      </c>
      <c r="D2633" t="s">
        <v>4222</v>
      </c>
      <c r="E2633" t="s">
        <v>3190</v>
      </c>
      <c r="F2633" t="s">
        <v>3393</v>
      </c>
      <c r="G2633" t="s">
        <v>3394</v>
      </c>
      <c r="H2633" t="s">
        <v>3393</v>
      </c>
      <c r="I2633" t="s">
        <v>11797</v>
      </c>
      <c r="J2633" t="s">
        <v>11079</v>
      </c>
      <c r="K2633" t="s">
        <v>3394</v>
      </c>
      <c r="L2633" t="s">
        <v>3965</v>
      </c>
      <c r="M2633" t="s">
        <v>4222</v>
      </c>
      <c r="N2633" t="s">
        <v>4222</v>
      </c>
      <c r="O2633" t="s">
        <v>9836</v>
      </c>
      <c r="P2633" t="s">
        <v>9821</v>
      </c>
      <c r="Q2633">
        <v>1</v>
      </c>
      <c r="R2633" t="s">
        <v>3397</v>
      </c>
      <c r="AC2633" t="s">
        <v>4345</v>
      </c>
      <c r="AE2633" t="s">
        <v>3394</v>
      </c>
      <c r="AK2633" t="s">
        <v>3394</v>
      </c>
      <c r="AM2633" t="s">
        <v>3394</v>
      </c>
      <c r="AN2633" t="s">
        <v>3394</v>
      </c>
      <c r="AO2633" t="s">
        <v>3394</v>
      </c>
      <c r="AP2633" t="s">
        <v>3394</v>
      </c>
      <c r="AQ2633" t="s">
        <v>3394</v>
      </c>
      <c r="AR2633" t="s">
        <v>3394</v>
      </c>
      <c r="AS2633" t="s">
        <v>3394</v>
      </c>
      <c r="AT2633" t="s">
        <v>3394</v>
      </c>
      <c r="AU2633" t="s">
        <v>3394</v>
      </c>
      <c r="AV2633" t="s">
        <v>3394</v>
      </c>
      <c r="AW2633" t="s">
        <v>3394</v>
      </c>
      <c r="AX2633" t="s">
        <v>3394</v>
      </c>
      <c r="AZ2633" t="s">
        <v>3393</v>
      </c>
    </row>
    <row r="2634" spans="1:52" x14ac:dyDescent="0.3">
      <c r="A2634" s="1" t="s">
        <v>3191</v>
      </c>
      <c r="B2634" t="s">
        <v>10200</v>
      </c>
      <c r="C2634" t="s">
        <v>4221</v>
      </c>
      <c r="D2634" t="s">
        <v>4222</v>
      </c>
      <c r="E2634" t="s">
        <v>3192</v>
      </c>
      <c r="F2634" t="s">
        <v>3393</v>
      </c>
      <c r="G2634" t="s">
        <v>3394</v>
      </c>
      <c r="H2634" t="s">
        <v>3393</v>
      </c>
      <c r="I2634" t="s">
        <v>11798</v>
      </c>
      <c r="J2634" t="s">
        <v>11081</v>
      </c>
      <c r="K2634" t="s">
        <v>3394</v>
      </c>
      <c r="L2634" t="s">
        <v>3965</v>
      </c>
      <c r="M2634" t="s">
        <v>4222</v>
      </c>
      <c r="N2634" t="s">
        <v>4222</v>
      </c>
      <c r="O2634" t="s">
        <v>9836</v>
      </c>
      <c r="P2634" t="s">
        <v>9821</v>
      </c>
      <c r="Q2634">
        <v>1</v>
      </c>
      <c r="R2634" t="s">
        <v>3397</v>
      </c>
      <c r="AC2634" t="s">
        <v>4345</v>
      </c>
      <c r="AE2634" t="s">
        <v>3394</v>
      </c>
      <c r="AK2634" t="s">
        <v>3394</v>
      </c>
      <c r="AM2634" t="s">
        <v>3394</v>
      </c>
      <c r="AN2634" t="s">
        <v>3394</v>
      </c>
      <c r="AO2634" t="s">
        <v>3394</v>
      </c>
      <c r="AP2634" t="s">
        <v>3394</v>
      </c>
      <c r="AQ2634" t="s">
        <v>3394</v>
      </c>
      <c r="AR2634" t="s">
        <v>3394</v>
      </c>
      <c r="AS2634" t="s">
        <v>3394</v>
      </c>
      <c r="AT2634" t="s">
        <v>3394</v>
      </c>
      <c r="AU2634" t="s">
        <v>3394</v>
      </c>
      <c r="AV2634" t="s">
        <v>3394</v>
      </c>
      <c r="AW2634" t="s">
        <v>3394</v>
      </c>
      <c r="AX2634" t="s">
        <v>3394</v>
      </c>
      <c r="AZ2634" t="s">
        <v>3393</v>
      </c>
    </row>
    <row r="2635" spans="1:52" x14ac:dyDescent="0.3">
      <c r="A2635" s="1" t="s">
        <v>3196</v>
      </c>
      <c r="B2635" t="s">
        <v>10249</v>
      </c>
      <c r="C2635" t="s">
        <v>4221</v>
      </c>
      <c r="D2635" t="s">
        <v>4222</v>
      </c>
      <c r="E2635" t="s">
        <v>3197</v>
      </c>
      <c r="F2635" t="s">
        <v>3393</v>
      </c>
      <c r="G2635" t="s">
        <v>3394</v>
      </c>
      <c r="H2635" t="s">
        <v>3393</v>
      </c>
      <c r="I2635" t="s">
        <v>11799</v>
      </c>
      <c r="J2635" t="s">
        <v>5834</v>
      </c>
      <c r="K2635" t="s">
        <v>3394</v>
      </c>
      <c r="L2635" t="s">
        <v>3965</v>
      </c>
      <c r="M2635" t="s">
        <v>4222</v>
      </c>
      <c r="N2635" t="s">
        <v>4222</v>
      </c>
      <c r="O2635" t="s">
        <v>9836</v>
      </c>
      <c r="P2635" t="s">
        <v>9837</v>
      </c>
      <c r="Q2635">
        <v>1</v>
      </c>
      <c r="R2635" t="s">
        <v>3397</v>
      </c>
      <c r="AC2635" t="s">
        <v>4345</v>
      </c>
      <c r="AE2635" t="s">
        <v>3394</v>
      </c>
      <c r="AK2635" t="s">
        <v>3394</v>
      </c>
      <c r="AM2635" t="s">
        <v>3394</v>
      </c>
      <c r="AN2635" t="s">
        <v>3394</v>
      </c>
      <c r="AO2635" t="s">
        <v>3394</v>
      </c>
      <c r="AP2635" t="s">
        <v>3394</v>
      </c>
      <c r="AQ2635" t="s">
        <v>3394</v>
      </c>
      <c r="AR2635" t="s">
        <v>3394</v>
      </c>
      <c r="AS2635" t="s">
        <v>3394</v>
      </c>
      <c r="AT2635" t="s">
        <v>3394</v>
      </c>
      <c r="AU2635" t="s">
        <v>3394</v>
      </c>
      <c r="AV2635" t="s">
        <v>3394</v>
      </c>
      <c r="AW2635" t="s">
        <v>3394</v>
      </c>
      <c r="AX2635" t="s">
        <v>3394</v>
      </c>
      <c r="AZ2635" t="s">
        <v>3393</v>
      </c>
    </row>
    <row r="2636" spans="1:52" x14ac:dyDescent="0.3">
      <c r="A2636" s="1" t="s">
        <v>3198</v>
      </c>
      <c r="B2636" t="s">
        <v>10250</v>
      </c>
      <c r="C2636" t="s">
        <v>4221</v>
      </c>
      <c r="D2636" t="s">
        <v>4222</v>
      </c>
      <c r="E2636" t="s">
        <v>3199</v>
      </c>
      <c r="F2636" t="s">
        <v>3393</v>
      </c>
      <c r="G2636" t="s">
        <v>3394</v>
      </c>
      <c r="H2636" t="s">
        <v>3393</v>
      </c>
      <c r="I2636" t="s">
        <v>11800</v>
      </c>
      <c r="J2636" t="s">
        <v>11082</v>
      </c>
      <c r="K2636" t="s">
        <v>3394</v>
      </c>
      <c r="L2636" t="s">
        <v>3965</v>
      </c>
      <c r="M2636" t="s">
        <v>4222</v>
      </c>
      <c r="N2636" t="s">
        <v>4222</v>
      </c>
      <c r="O2636" t="s">
        <v>9836</v>
      </c>
      <c r="P2636" t="s">
        <v>9821</v>
      </c>
      <c r="Q2636">
        <v>1</v>
      </c>
      <c r="R2636" t="s">
        <v>3397</v>
      </c>
      <c r="AC2636" t="s">
        <v>4345</v>
      </c>
      <c r="AE2636" t="s">
        <v>3394</v>
      </c>
      <c r="AK2636" t="s">
        <v>3394</v>
      </c>
      <c r="AM2636" t="s">
        <v>3394</v>
      </c>
      <c r="AN2636" t="s">
        <v>3394</v>
      </c>
      <c r="AO2636" t="s">
        <v>3394</v>
      </c>
      <c r="AP2636" t="s">
        <v>3394</v>
      </c>
      <c r="AQ2636" t="s">
        <v>3394</v>
      </c>
      <c r="AR2636" t="s">
        <v>3394</v>
      </c>
      <c r="AS2636" t="s">
        <v>3394</v>
      </c>
      <c r="AT2636" t="s">
        <v>3394</v>
      </c>
      <c r="AU2636" t="s">
        <v>3394</v>
      </c>
      <c r="AV2636" t="s">
        <v>3394</v>
      </c>
      <c r="AW2636" t="s">
        <v>3394</v>
      </c>
      <c r="AX2636" t="s">
        <v>3394</v>
      </c>
      <c r="AZ2636" t="s">
        <v>3393</v>
      </c>
    </row>
    <row r="2637" spans="1:52" x14ac:dyDescent="0.3">
      <c r="A2637" s="1" t="s">
        <v>3209</v>
      </c>
      <c r="B2637" t="s">
        <v>10251</v>
      </c>
      <c r="C2637" t="s">
        <v>4221</v>
      </c>
      <c r="D2637" t="s">
        <v>4222</v>
      </c>
      <c r="E2637" t="s">
        <v>3210</v>
      </c>
      <c r="F2637" t="s">
        <v>3393</v>
      </c>
      <c r="G2637" t="s">
        <v>3394</v>
      </c>
      <c r="H2637" t="s">
        <v>3393</v>
      </c>
      <c r="I2637" t="s">
        <v>9454</v>
      </c>
      <c r="J2637" t="s">
        <v>11083</v>
      </c>
      <c r="K2637" t="s">
        <v>3394</v>
      </c>
      <c r="L2637" t="s">
        <v>3965</v>
      </c>
      <c r="M2637" t="s">
        <v>4222</v>
      </c>
      <c r="N2637" t="s">
        <v>4222</v>
      </c>
      <c r="O2637" t="s">
        <v>9836</v>
      </c>
      <c r="P2637" t="s">
        <v>9821</v>
      </c>
      <c r="Q2637">
        <v>1</v>
      </c>
      <c r="R2637" t="s">
        <v>3397</v>
      </c>
      <c r="AC2637" t="s">
        <v>4345</v>
      </c>
      <c r="AE2637" t="s">
        <v>3394</v>
      </c>
      <c r="AK2637" t="s">
        <v>3394</v>
      </c>
      <c r="AM2637" t="s">
        <v>3394</v>
      </c>
      <c r="AN2637" t="s">
        <v>3394</v>
      </c>
      <c r="AO2637" t="s">
        <v>3394</v>
      </c>
      <c r="AP2637" t="s">
        <v>3394</v>
      </c>
      <c r="AQ2637" t="s">
        <v>3394</v>
      </c>
      <c r="AR2637" t="s">
        <v>3394</v>
      </c>
      <c r="AS2637" t="s">
        <v>3394</v>
      </c>
      <c r="AT2637" t="s">
        <v>3394</v>
      </c>
      <c r="AU2637" t="s">
        <v>3394</v>
      </c>
      <c r="AV2637" t="s">
        <v>3394</v>
      </c>
      <c r="AW2637" t="s">
        <v>3394</v>
      </c>
      <c r="AX2637" t="s">
        <v>3394</v>
      </c>
      <c r="AZ2637" t="s">
        <v>3393</v>
      </c>
    </row>
    <row r="2638" spans="1:52" x14ac:dyDescent="0.3">
      <c r="A2638" s="1" t="s">
        <v>3214</v>
      </c>
      <c r="B2638" t="s">
        <v>9758</v>
      </c>
      <c r="C2638" t="s">
        <v>4221</v>
      </c>
      <c r="D2638" t="s">
        <v>4222</v>
      </c>
      <c r="E2638" t="s">
        <v>3215</v>
      </c>
      <c r="F2638" t="s">
        <v>3393</v>
      </c>
      <c r="G2638" t="s">
        <v>3394</v>
      </c>
      <c r="H2638" t="s">
        <v>3393</v>
      </c>
      <c r="I2638" t="s">
        <v>10228</v>
      </c>
      <c r="J2638" t="s">
        <v>10943</v>
      </c>
      <c r="K2638" t="s">
        <v>3394</v>
      </c>
      <c r="L2638" t="s">
        <v>3965</v>
      </c>
      <c r="M2638" t="s">
        <v>4222</v>
      </c>
      <c r="N2638" t="s">
        <v>4222</v>
      </c>
      <c r="O2638" t="s">
        <v>9836</v>
      </c>
      <c r="P2638" t="s">
        <v>9821</v>
      </c>
      <c r="Q2638">
        <v>1</v>
      </c>
      <c r="R2638" t="s">
        <v>3397</v>
      </c>
      <c r="AC2638" t="s">
        <v>4345</v>
      </c>
      <c r="AE2638" t="s">
        <v>3394</v>
      </c>
      <c r="AK2638" t="s">
        <v>3394</v>
      </c>
      <c r="AM2638" t="s">
        <v>3394</v>
      </c>
      <c r="AN2638" t="s">
        <v>3394</v>
      </c>
      <c r="AO2638" t="s">
        <v>3394</v>
      </c>
      <c r="AP2638" t="s">
        <v>3394</v>
      </c>
      <c r="AQ2638" t="s">
        <v>3394</v>
      </c>
      <c r="AR2638" t="s">
        <v>3394</v>
      </c>
      <c r="AS2638" t="s">
        <v>3394</v>
      </c>
      <c r="AT2638" t="s">
        <v>3394</v>
      </c>
      <c r="AU2638" t="s">
        <v>3394</v>
      </c>
      <c r="AV2638" t="s">
        <v>3394</v>
      </c>
      <c r="AW2638" t="s">
        <v>3394</v>
      </c>
      <c r="AX2638" t="s">
        <v>3394</v>
      </c>
      <c r="AZ2638" t="s">
        <v>3393</v>
      </c>
    </row>
    <row r="2639" spans="1:52" x14ac:dyDescent="0.3">
      <c r="A2639" s="1" t="s">
        <v>3216</v>
      </c>
      <c r="B2639" t="s">
        <v>10252</v>
      </c>
      <c r="C2639" t="s">
        <v>4221</v>
      </c>
      <c r="D2639" t="s">
        <v>4222</v>
      </c>
      <c r="E2639" t="s">
        <v>3217</v>
      </c>
      <c r="F2639" t="s">
        <v>3393</v>
      </c>
      <c r="G2639" t="s">
        <v>3394</v>
      </c>
      <c r="H2639" t="s">
        <v>3393</v>
      </c>
      <c r="I2639" t="s">
        <v>9428</v>
      </c>
      <c r="J2639" t="s">
        <v>9039</v>
      </c>
      <c r="K2639" t="s">
        <v>3394</v>
      </c>
      <c r="L2639" t="s">
        <v>3965</v>
      </c>
      <c r="M2639" t="s">
        <v>4222</v>
      </c>
      <c r="N2639" t="s">
        <v>4222</v>
      </c>
      <c r="O2639" t="s">
        <v>9836</v>
      </c>
      <c r="P2639" t="s">
        <v>9821</v>
      </c>
      <c r="Q2639">
        <v>1</v>
      </c>
      <c r="R2639" t="s">
        <v>3397</v>
      </c>
      <c r="AC2639" t="s">
        <v>4345</v>
      </c>
      <c r="AE2639" t="s">
        <v>3394</v>
      </c>
      <c r="AK2639" t="s">
        <v>3394</v>
      </c>
      <c r="AM2639" t="s">
        <v>3394</v>
      </c>
      <c r="AN2639" t="s">
        <v>3394</v>
      </c>
      <c r="AO2639" t="s">
        <v>3394</v>
      </c>
      <c r="AP2639" t="s">
        <v>3394</v>
      </c>
      <c r="AQ2639" t="s">
        <v>3394</v>
      </c>
      <c r="AR2639" t="s">
        <v>3394</v>
      </c>
      <c r="AS2639" t="s">
        <v>3394</v>
      </c>
      <c r="AT2639" t="s">
        <v>3394</v>
      </c>
      <c r="AU2639" t="s">
        <v>3394</v>
      </c>
      <c r="AV2639" t="s">
        <v>3394</v>
      </c>
      <c r="AW2639" t="s">
        <v>3394</v>
      </c>
      <c r="AX2639" t="s">
        <v>3394</v>
      </c>
      <c r="AZ2639" t="s">
        <v>3393</v>
      </c>
    </row>
    <row r="2640" spans="1:52" x14ac:dyDescent="0.3">
      <c r="A2640" s="1" t="s">
        <v>3226</v>
      </c>
      <c r="B2640" t="s">
        <v>10253</v>
      </c>
      <c r="C2640" t="s">
        <v>4221</v>
      </c>
      <c r="D2640" t="s">
        <v>4222</v>
      </c>
      <c r="E2640" t="s">
        <v>3227</v>
      </c>
      <c r="F2640" t="s">
        <v>3393</v>
      </c>
      <c r="G2640" t="s">
        <v>3394</v>
      </c>
      <c r="H2640" t="s">
        <v>3393</v>
      </c>
      <c r="I2640" t="s">
        <v>11084</v>
      </c>
      <c r="J2640" t="s">
        <v>9341</v>
      </c>
      <c r="K2640" t="s">
        <v>3394</v>
      </c>
      <c r="L2640" t="s">
        <v>3965</v>
      </c>
      <c r="M2640" t="s">
        <v>4222</v>
      </c>
      <c r="N2640" t="s">
        <v>4222</v>
      </c>
      <c r="O2640" t="s">
        <v>9836</v>
      </c>
      <c r="P2640" t="s">
        <v>9821</v>
      </c>
      <c r="Q2640">
        <v>1</v>
      </c>
      <c r="R2640" t="s">
        <v>3397</v>
      </c>
      <c r="AC2640" t="s">
        <v>4345</v>
      </c>
      <c r="AE2640" t="s">
        <v>3394</v>
      </c>
      <c r="AK2640" t="s">
        <v>3394</v>
      </c>
      <c r="AM2640" t="s">
        <v>3394</v>
      </c>
      <c r="AN2640" t="s">
        <v>3394</v>
      </c>
      <c r="AO2640" t="s">
        <v>3394</v>
      </c>
      <c r="AP2640" t="s">
        <v>3394</v>
      </c>
      <c r="AQ2640" t="s">
        <v>3394</v>
      </c>
      <c r="AR2640" t="s">
        <v>3394</v>
      </c>
      <c r="AS2640" t="s">
        <v>3394</v>
      </c>
      <c r="AT2640" t="s">
        <v>3394</v>
      </c>
      <c r="AU2640" t="s">
        <v>3394</v>
      </c>
      <c r="AV2640" t="s">
        <v>3394</v>
      </c>
      <c r="AW2640" t="s">
        <v>3394</v>
      </c>
      <c r="AX2640" t="s">
        <v>3394</v>
      </c>
      <c r="AZ2640" t="s">
        <v>3393</v>
      </c>
    </row>
    <row r="2641" spans="1:52" x14ac:dyDescent="0.3">
      <c r="A2641" s="1" t="s">
        <v>3228</v>
      </c>
      <c r="B2641" t="s">
        <v>10254</v>
      </c>
      <c r="C2641" t="s">
        <v>4221</v>
      </c>
      <c r="D2641" t="s">
        <v>4222</v>
      </c>
      <c r="E2641" t="s">
        <v>3229</v>
      </c>
      <c r="F2641" t="s">
        <v>3393</v>
      </c>
      <c r="G2641" t="s">
        <v>3394</v>
      </c>
      <c r="H2641" t="s">
        <v>3393</v>
      </c>
      <c r="I2641" t="s">
        <v>11801</v>
      </c>
      <c r="J2641" t="s">
        <v>9087</v>
      </c>
      <c r="K2641" t="s">
        <v>3394</v>
      </c>
      <c r="L2641" t="s">
        <v>3965</v>
      </c>
      <c r="M2641" t="s">
        <v>4222</v>
      </c>
      <c r="N2641" t="s">
        <v>4222</v>
      </c>
      <c r="O2641" t="s">
        <v>9836</v>
      </c>
      <c r="P2641" t="s">
        <v>9821</v>
      </c>
      <c r="Q2641">
        <v>1</v>
      </c>
      <c r="R2641" t="s">
        <v>3397</v>
      </c>
      <c r="AC2641" t="s">
        <v>4345</v>
      </c>
      <c r="AE2641" t="s">
        <v>3394</v>
      </c>
      <c r="AK2641" t="s">
        <v>3394</v>
      </c>
      <c r="AM2641" t="s">
        <v>3394</v>
      </c>
      <c r="AN2641" t="s">
        <v>3394</v>
      </c>
      <c r="AO2641" t="s">
        <v>3394</v>
      </c>
      <c r="AP2641" t="s">
        <v>3394</v>
      </c>
      <c r="AQ2641" t="s">
        <v>3394</v>
      </c>
      <c r="AR2641" t="s">
        <v>3394</v>
      </c>
      <c r="AS2641" t="s">
        <v>3394</v>
      </c>
      <c r="AT2641" t="s">
        <v>3394</v>
      </c>
      <c r="AU2641" t="s">
        <v>3394</v>
      </c>
      <c r="AV2641" t="s">
        <v>3394</v>
      </c>
      <c r="AW2641" t="s">
        <v>3394</v>
      </c>
      <c r="AX2641" t="s">
        <v>3394</v>
      </c>
      <c r="AZ2641" t="s">
        <v>3393</v>
      </c>
    </row>
    <row r="2642" spans="1:52" x14ac:dyDescent="0.3">
      <c r="A2642" s="1" t="s">
        <v>3242</v>
      </c>
      <c r="B2642" t="s">
        <v>10255</v>
      </c>
      <c r="C2642" t="s">
        <v>4221</v>
      </c>
      <c r="D2642" t="s">
        <v>4222</v>
      </c>
      <c r="E2642" t="s">
        <v>3243</v>
      </c>
      <c r="F2642" t="s">
        <v>3393</v>
      </c>
      <c r="G2642" t="s">
        <v>3394</v>
      </c>
      <c r="H2642" t="s">
        <v>3393</v>
      </c>
      <c r="I2642" t="s">
        <v>10256</v>
      </c>
      <c r="J2642" t="s">
        <v>10256</v>
      </c>
      <c r="K2642" t="s">
        <v>3394</v>
      </c>
      <c r="L2642" t="s">
        <v>3965</v>
      </c>
      <c r="M2642" t="s">
        <v>4222</v>
      </c>
      <c r="N2642" t="s">
        <v>4222</v>
      </c>
      <c r="O2642" t="s">
        <v>9836</v>
      </c>
      <c r="P2642" t="s">
        <v>9821</v>
      </c>
      <c r="Q2642">
        <v>1</v>
      </c>
      <c r="R2642" t="s">
        <v>3397</v>
      </c>
      <c r="AC2642" t="s">
        <v>4345</v>
      </c>
      <c r="AE2642" t="s">
        <v>3394</v>
      </c>
      <c r="AK2642" t="s">
        <v>3394</v>
      </c>
      <c r="AM2642" t="s">
        <v>3394</v>
      </c>
      <c r="AN2642" t="s">
        <v>3394</v>
      </c>
      <c r="AO2642" t="s">
        <v>3394</v>
      </c>
      <c r="AP2642" t="s">
        <v>3394</v>
      </c>
      <c r="AQ2642" t="s">
        <v>3394</v>
      </c>
      <c r="AR2642" t="s">
        <v>3394</v>
      </c>
      <c r="AS2642" t="s">
        <v>3394</v>
      </c>
      <c r="AT2642" t="s">
        <v>3394</v>
      </c>
      <c r="AU2642" t="s">
        <v>3394</v>
      </c>
      <c r="AV2642" t="s">
        <v>3394</v>
      </c>
      <c r="AW2642" t="s">
        <v>3394</v>
      </c>
      <c r="AX2642" t="s">
        <v>3394</v>
      </c>
      <c r="AZ2642" t="s">
        <v>3393</v>
      </c>
    </row>
    <row r="2643" spans="1:52" x14ac:dyDescent="0.3">
      <c r="A2643" s="1" t="s">
        <v>3271</v>
      </c>
      <c r="B2643" t="s">
        <v>11085</v>
      </c>
      <c r="C2643" t="s">
        <v>4221</v>
      </c>
      <c r="D2643" t="s">
        <v>4222</v>
      </c>
      <c r="E2643" t="s">
        <v>3272</v>
      </c>
      <c r="F2643" t="s">
        <v>3393</v>
      </c>
      <c r="G2643" t="s">
        <v>3394</v>
      </c>
      <c r="H2643" t="s">
        <v>3393</v>
      </c>
      <c r="I2643" t="s">
        <v>9759</v>
      </c>
      <c r="J2643" t="s">
        <v>11086</v>
      </c>
      <c r="K2643" t="s">
        <v>3394</v>
      </c>
      <c r="L2643" t="s">
        <v>3965</v>
      </c>
      <c r="M2643" t="s">
        <v>4222</v>
      </c>
      <c r="N2643" t="s">
        <v>4222</v>
      </c>
      <c r="O2643" t="s">
        <v>9836</v>
      </c>
      <c r="P2643" t="s">
        <v>9837</v>
      </c>
      <c r="Q2643">
        <v>1</v>
      </c>
      <c r="R2643" t="s">
        <v>3397</v>
      </c>
      <c r="AC2643" t="s">
        <v>4345</v>
      </c>
      <c r="AE2643" t="s">
        <v>3394</v>
      </c>
      <c r="AK2643" t="s">
        <v>3394</v>
      </c>
      <c r="AM2643" t="s">
        <v>3394</v>
      </c>
      <c r="AN2643" t="s">
        <v>3394</v>
      </c>
      <c r="AO2643" t="s">
        <v>3394</v>
      </c>
      <c r="AP2643" t="s">
        <v>3394</v>
      </c>
      <c r="AQ2643" t="s">
        <v>3394</v>
      </c>
      <c r="AR2643" t="s">
        <v>3394</v>
      </c>
      <c r="AS2643" t="s">
        <v>3394</v>
      </c>
      <c r="AT2643" t="s">
        <v>3394</v>
      </c>
      <c r="AU2643" t="s">
        <v>3394</v>
      </c>
      <c r="AV2643" t="s">
        <v>3394</v>
      </c>
      <c r="AW2643" t="s">
        <v>3394</v>
      </c>
      <c r="AX2643" t="s">
        <v>3394</v>
      </c>
      <c r="AZ2643" t="s">
        <v>3393</v>
      </c>
    </row>
    <row r="2644" spans="1:52" x14ac:dyDescent="0.3">
      <c r="A2644" s="1" t="s">
        <v>9455</v>
      </c>
      <c r="B2644" t="s">
        <v>9455</v>
      </c>
      <c r="C2644" t="s">
        <v>666</v>
      </c>
      <c r="D2644" t="s">
        <v>3479</v>
      </c>
      <c r="F2644" t="s">
        <v>3393</v>
      </c>
      <c r="G2644" t="s">
        <v>3393</v>
      </c>
      <c r="H2644" t="s">
        <v>3393</v>
      </c>
      <c r="I2644" t="s">
        <v>9456</v>
      </c>
      <c r="J2644" t="s">
        <v>9456</v>
      </c>
      <c r="K2644" t="s">
        <v>3394</v>
      </c>
      <c r="L2644" t="s">
        <v>4448</v>
      </c>
      <c r="Q2644">
        <v>1</v>
      </c>
      <c r="R2644" t="s">
        <v>3397</v>
      </c>
      <c r="AE2644" t="s">
        <v>3394</v>
      </c>
      <c r="AK2644" t="s">
        <v>3394</v>
      </c>
      <c r="AL2644" t="s">
        <v>3394</v>
      </c>
      <c r="AM2644" t="s">
        <v>3394</v>
      </c>
      <c r="AN2644" t="s">
        <v>3394</v>
      </c>
      <c r="AO2644" t="s">
        <v>3394</v>
      </c>
      <c r="AP2644" t="s">
        <v>3394</v>
      </c>
      <c r="AQ2644" t="s">
        <v>3394</v>
      </c>
      <c r="AR2644" t="s">
        <v>3394</v>
      </c>
      <c r="AS2644" t="s">
        <v>3394</v>
      </c>
      <c r="AT2644" t="s">
        <v>3394</v>
      </c>
      <c r="AU2644" t="s">
        <v>3394</v>
      </c>
      <c r="AV2644" t="s">
        <v>3394</v>
      </c>
      <c r="AW2644" t="s">
        <v>3394</v>
      </c>
      <c r="AX2644" t="s">
        <v>3394</v>
      </c>
      <c r="AZ2644" t="s">
        <v>3394</v>
      </c>
    </row>
  </sheetData>
  <phoneticPr fontId="15" type="noConversion"/>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84DEF3-3603-4186-B235-55A9A0DF50C9}">
  <sheetPr codeName="Hoja7">
    <tabColor theme="7"/>
  </sheetPr>
  <dimension ref="A1:M701"/>
  <sheetViews>
    <sheetView topLeftCell="A633" workbookViewId="0">
      <selection activeCell="B660" sqref="B660"/>
    </sheetView>
  </sheetViews>
  <sheetFormatPr baseColWidth="10" defaultColWidth="11.44140625" defaultRowHeight="14.4" x14ac:dyDescent="0.3"/>
  <cols>
    <col min="1" max="1" width="20.5546875" bestFit="1" customWidth="1"/>
    <col min="2" max="2" width="23.109375" bestFit="1" customWidth="1"/>
    <col min="3" max="3" width="20.109375" bestFit="1" customWidth="1"/>
    <col min="4" max="4" width="76.5546875" bestFit="1" customWidth="1"/>
    <col min="5" max="5" width="22.88671875" bestFit="1" customWidth="1"/>
    <col min="6" max="6" width="10.44140625" bestFit="1" customWidth="1"/>
    <col min="7" max="7" width="19.88671875" bestFit="1" customWidth="1"/>
    <col min="8" max="8" width="11.109375" bestFit="1" customWidth="1"/>
    <col min="9" max="9" width="11.5546875" bestFit="1" customWidth="1"/>
    <col min="10" max="10" width="41.5546875" bestFit="1" customWidth="1"/>
    <col min="11" max="11" width="19.109375" bestFit="1" customWidth="1"/>
    <col min="12" max="12" width="10.6640625" bestFit="1" customWidth="1"/>
    <col min="13" max="13" width="14" bestFit="1" customWidth="1"/>
  </cols>
  <sheetData>
    <row r="1" spans="1:13" x14ac:dyDescent="0.3">
      <c r="A1" t="s">
        <v>106</v>
      </c>
      <c r="B1" t="s">
        <v>9457</v>
      </c>
      <c r="C1" t="s">
        <v>9458</v>
      </c>
      <c r="D1" t="s">
        <v>107</v>
      </c>
      <c r="E1" t="s">
        <v>9459</v>
      </c>
      <c r="F1" t="s">
        <v>9460</v>
      </c>
      <c r="G1" t="s">
        <v>9461</v>
      </c>
      <c r="H1" t="s">
        <v>44</v>
      </c>
      <c r="I1" t="s">
        <v>9462</v>
      </c>
      <c r="J1" t="s">
        <v>9463</v>
      </c>
      <c r="K1" t="s">
        <v>9464</v>
      </c>
      <c r="L1" t="s">
        <v>10259</v>
      </c>
      <c r="M1" t="s">
        <v>10260</v>
      </c>
    </row>
    <row r="2" spans="1:13" x14ac:dyDescent="0.3">
      <c r="A2" t="s">
        <v>358</v>
      </c>
      <c r="B2" t="s">
        <v>11803</v>
      </c>
      <c r="C2">
        <v>1</v>
      </c>
      <c r="D2" t="s">
        <v>359</v>
      </c>
      <c r="E2" s="23">
        <v>45901</v>
      </c>
      <c r="G2" s="23">
        <v>45385</v>
      </c>
      <c r="H2">
        <v>2160</v>
      </c>
      <c r="I2" t="s">
        <v>9465</v>
      </c>
      <c r="J2" t="s">
        <v>9466</v>
      </c>
      <c r="K2" s="23">
        <v>45385</v>
      </c>
      <c r="M2" t="s">
        <v>6044</v>
      </c>
    </row>
    <row r="3" spans="1:13" x14ac:dyDescent="0.3">
      <c r="A3" t="s">
        <v>358</v>
      </c>
      <c r="B3" t="s">
        <v>11802</v>
      </c>
      <c r="C3">
        <v>1</v>
      </c>
      <c r="D3" t="s">
        <v>359</v>
      </c>
      <c r="E3" s="23"/>
      <c r="G3" s="23">
        <v>45386</v>
      </c>
      <c r="H3">
        <v>540</v>
      </c>
      <c r="K3" s="23">
        <v>45386</v>
      </c>
      <c r="M3" t="s">
        <v>3397</v>
      </c>
    </row>
    <row r="4" spans="1:13" x14ac:dyDescent="0.3">
      <c r="A4" t="s">
        <v>358</v>
      </c>
      <c r="B4" t="s">
        <v>11088</v>
      </c>
      <c r="C4">
        <v>1</v>
      </c>
      <c r="D4" t="s">
        <v>359</v>
      </c>
      <c r="E4" s="23">
        <v>45929</v>
      </c>
      <c r="G4" s="23">
        <v>45245</v>
      </c>
      <c r="H4">
        <v>2800</v>
      </c>
      <c r="I4" t="s">
        <v>9465</v>
      </c>
      <c r="J4" t="s">
        <v>9466</v>
      </c>
      <c r="K4" s="23">
        <v>45246</v>
      </c>
      <c r="M4" t="s">
        <v>5831</v>
      </c>
    </row>
    <row r="5" spans="1:13" x14ac:dyDescent="0.3">
      <c r="A5" t="s">
        <v>358</v>
      </c>
      <c r="B5" t="s">
        <v>11805</v>
      </c>
      <c r="C5">
        <v>1</v>
      </c>
      <c r="D5" t="s">
        <v>359</v>
      </c>
      <c r="E5" s="23">
        <v>45929</v>
      </c>
      <c r="G5" s="23">
        <v>45341</v>
      </c>
      <c r="H5">
        <v>100</v>
      </c>
      <c r="I5" t="s">
        <v>9465</v>
      </c>
      <c r="J5" t="s">
        <v>9466</v>
      </c>
      <c r="K5" s="23">
        <v>45344</v>
      </c>
      <c r="M5" t="s">
        <v>3397</v>
      </c>
    </row>
    <row r="6" spans="1:13" x14ac:dyDescent="0.3">
      <c r="A6" t="s">
        <v>401</v>
      </c>
      <c r="B6" t="s">
        <v>11806</v>
      </c>
      <c r="C6">
        <v>1</v>
      </c>
      <c r="D6" t="s">
        <v>402</v>
      </c>
      <c r="E6" s="23"/>
      <c r="G6" s="23">
        <v>45370</v>
      </c>
      <c r="H6">
        <v>30</v>
      </c>
      <c r="K6" s="23">
        <v>45370</v>
      </c>
      <c r="M6" t="s">
        <v>3397</v>
      </c>
    </row>
    <row r="7" spans="1:13" x14ac:dyDescent="0.3">
      <c r="A7" t="s">
        <v>401</v>
      </c>
      <c r="B7" t="s">
        <v>11807</v>
      </c>
      <c r="C7">
        <v>1</v>
      </c>
      <c r="D7" t="s">
        <v>402</v>
      </c>
      <c r="E7" s="23">
        <v>45565</v>
      </c>
      <c r="G7" s="23">
        <v>45369</v>
      </c>
      <c r="H7">
        <v>126</v>
      </c>
      <c r="K7" s="23">
        <v>45369</v>
      </c>
      <c r="M7" t="s">
        <v>3397</v>
      </c>
    </row>
    <row r="8" spans="1:13" x14ac:dyDescent="0.3">
      <c r="A8" t="s">
        <v>401</v>
      </c>
      <c r="B8" t="s">
        <v>11808</v>
      </c>
      <c r="C8">
        <v>1</v>
      </c>
      <c r="D8" t="s">
        <v>402</v>
      </c>
      <c r="E8" s="23">
        <v>45565</v>
      </c>
      <c r="G8" s="23">
        <v>45385</v>
      </c>
      <c r="H8">
        <v>3934</v>
      </c>
      <c r="K8" s="23">
        <v>45385</v>
      </c>
      <c r="M8" t="s">
        <v>12139</v>
      </c>
    </row>
    <row r="9" spans="1:13" x14ac:dyDescent="0.3">
      <c r="A9" t="s">
        <v>401</v>
      </c>
      <c r="B9" t="s">
        <v>11164</v>
      </c>
      <c r="C9">
        <v>1</v>
      </c>
      <c r="D9" t="s">
        <v>402</v>
      </c>
      <c r="E9" s="23">
        <v>45462</v>
      </c>
      <c r="G9" s="23">
        <v>45280</v>
      </c>
      <c r="H9">
        <v>6</v>
      </c>
      <c r="K9" s="23">
        <v>45280</v>
      </c>
      <c r="M9" t="s">
        <v>8883</v>
      </c>
    </row>
    <row r="10" spans="1:13" x14ac:dyDescent="0.3">
      <c r="A10" t="s">
        <v>401</v>
      </c>
      <c r="B10" t="s">
        <v>11091</v>
      </c>
      <c r="C10">
        <v>1</v>
      </c>
      <c r="D10" t="s">
        <v>402</v>
      </c>
      <c r="E10" s="23">
        <v>45498</v>
      </c>
      <c r="G10" s="23">
        <v>45317</v>
      </c>
      <c r="H10">
        <v>1</v>
      </c>
      <c r="K10" s="23">
        <v>45317</v>
      </c>
      <c r="M10" t="s">
        <v>3397</v>
      </c>
    </row>
    <row r="11" spans="1:13" x14ac:dyDescent="0.3">
      <c r="A11" t="s">
        <v>401</v>
      </c>
      <c r="B11" t="s">
        <v>11809</v>
      </c>
      <c r="C11">
        <v>1</v>
      </c>
      <c r="D11" t="s">
        <v>402</v>
      </c>
      <c r="E11" s="23">
        <v>45527</v>
      </c>
      <c r="G11" s="23">
        <v>45351</v>
      </c>
      <c r="H11">
        <v>42</v>
      </c>
      <c r="K11" s="23">
        <v>45351</v>
      </c>
      <c r="M11" t="s">
        <v>3397</v>
      </c>
    </row>
    <row r="12" spans="1:13" x14ac:dyDescent="0.3">
      <c r="A12" t="s">
        <v>448</v>
      </c>
      <c r="B12" t="s">
        <v>11095</v>
      </c>
      <c r="C12">
        <v>1</v>
      </c>
      <c r="D12" t="s">
        <v>449</v>
      </c>
      <c r="E12" s="23">
        <v>45701</v>
      </c>
      <c r="G12" s="23">
        <v>45336</v>
      </c>
      <c r="H12">
        <v>185</v>
      </c>
      <c r="K12" s="23">
        <v>45336</v>
      </c>
      <c r="M12" t="s">
        <v>5821</v>
      </c>
    </row>
    <row r="13" spans="1:13" x14ac:dyDescent="0.3">
      <c r="A13" t="s">
        <v>448</v>
      </c>
      <c r="B13" t="s">
        <v>11806</v>
      </c>
      <c r="C13">
        <v>1</v>
      </c>
      <c r="D13" t="s">
        <v>449</v>
      </c>
      <c r="E13" s="23">
        <v>45716</v>
      </c>
      <c r="G13" s="23">
        <v>45356</v>
      </c>
      <c r="H13">
        <v>1720</v>
      </c>
      <c r="K13" s="23">
        <v>45356</v>
      </c>
      <c r="M13" t="s">
        <v>11102</v>
      </c>
    </row>
    <row r="14" spans="1:13" x14ac:dyDescent="0.3">
      <c r="A14" t="s">
        <v>448</v>
      </c>
      <c r="B14" t="s">
        <v>11094</v>
      </c>
      <c r="C14">
        <v>1</v>
      </c>
      <c r="D14" t="s">
        <v>449</v>
      </c>
      <c r="E14" s="23">
        <v>45697</v>
      </c>
      <c r="G14" s="23">
        <v>45334</v>
      </c>
      <c r="H14">
        <v>546</v>
      </c>
      <c r="K14" s="23">
        <v>45334</v>
      </c>
      <c r="M14" t="s">
        <v>5821</v>
      </c>
    </row>
    <row r="15" spans="1:13" x14ac:dyDescent="0.3">
      <c r="A15" t="s">
        <v>448</v>
      </c>
      <c r="B15" t="s">
        <v>11096</v>
      </c>
      <c r="C15">
        <v>1</v>
      </c>
      <c r="D15" t="s">
        <v>449</v>
      </c>
      <c r="E15" s="23">
        <v>45686</v>
      </c>
      <c r="G15" s="23">
        <v>45320</v>
      </c>
      <c r="H15">
        <v>30</v>
      </c>
      <c r="K15" s="23">
        <v>45320</v>
      </c>
      <c r="M15" t="s">
        <v>3397</v>
      </c>
    </row>
    <row r="16" spans="1:13" x14ac:dyDescent="0.3">
      <c r="A16" t="s">
        <v>448</v>
      </c>
      <c r="B16" t="s">
        <v>11093</v>
      </c>
      <c r="C16">
        <v>1</v>
      </c>
      <c r="D16" t="s">
        <v>449</v>
      </c>
      <c r="E16" s="23">
        <v>45696</v>
      </c>
      <c r="G16" s="23">
        <v>45334</v>
      </c>
      <c r="H16">
        <v>110</v>
      </c>
      <c r="K16" s="23">
        <v>45334</v>
      </c>
      <c r="M16" t="s">
        <v>5803</v>
      </c>
    </row>
    <row r="17" spans="1:13" x14ac:dyDescent="0.3">
      <c r="A17" t="s">
        <v>649</v>
      </c>
      <c r="B17" t="s">
        <v>11810</v>
      </c>
      <c r="C17">
        <v>1</v>
      </c>
      <c r="D17" t="s">
        <v>650</v>
      </c>
      <c r="E17" s="23">
        <v>45747</v>
      </c>
      <c r="G17" s="23">
        <v>45370</v>
      </c>
      <c r="H17">
        <v>7363</v>
      </c>
      <c r="K17" s="23">
        <v>45370</v>
      </c>
      <c r="M17" t="s">
        <v>12140</v>
      </c>
    </row>
    <row r="18" spans="1:13" x14ac:dyDescent="0.3">
      <c r="A18" t="s">
        <v>649</v>
      </c>
      <c r="B18" t="s">
        <v>11811</v>
      </c>
      <c r="C18">
        <v>1</v>
      </c>
      <c r="D18" t="s">
        <v>650</v>
      </c>
      <c r="E18" s="23"/>
      <c r="G18" s="23">
        <v>45383</v>
      </c>
      <c r="H18">
        <v>23</v>
      </c>
      <c r="K18" s="23">
        <v>45383</v>
      </c>
      <c r="M18" t="s">
        <v>11131</v>
      </c>
    </row>
    <row r="19" spans="1:13" x14ac:dyDescent="0.3">
      <c r="A19" t="s">
        <v>649</v>
      </c>
      <c r="B19" t="s">
        <v>11807</v>
      </c>
      <c r="C19">
        <v>1</v>
      </c>
      <c r="D19" t="s">
        <v>650</v>
      </c>
      <c r="E19" s="23">
        <v>45747</v>
      </c>
      <c r="G19" s="23">
        <v>45369</v>
      </c>
      <c r="H19">
        <v>270</v>
      </c>
      <c r="K19" s="23">
        <v>45369</v>
      </c>
      <c r="M19" t="s">
        <v>5821</v>
      </c>
    </row>
    <row r="20" spans="1:13" x14ac:dyDescent="0.3">
      <c r="A20" t="s">
        <v>649</v>
      </c>
      <c r="B20" t="s">
        <v>11812</v>
      </c>
      <c r="C20">
        <v>1</v>
      </c>
      <c r="D20" t="s">
        <v>650</v>
      </c>
      <c r="E20" s="23">
        <v>45592</v>
      </c>
      <c r="G20" s="23">
        <v>45229</v>
      </c>
      <c r="H20">
        <v>43</v>
      </c>
      <c r="K20" s="23">
        <v>45229</v>
      </c>
      <c r="M20" t="s">
        <v>11813</v>
      </c>
    </row>
    <row r="21" spans="1:13" x14ac:dyDescent="0.3">
      <c r="A21" t="s">
        <v>649</v>
      </c>
      <c r="B21" t="s">
        <v>11806</v>
      </c>
      <c r="C21">
        <v>1</v>
      </c>
      <c r="D21" t="s">
        <v>650</v>
      </c>
      <c r="E21" s="23">
        <v>45716</v>
      </c>
      <c r="G21" s="23">
        <v>45362</v>
      </c>
      <c r="H21">
        <v>270</v>
      </c>
      <c r="K21" s="23">
        <v>45362</v>
      </c>
      <c r="M21" t="s">
        <v>3397</v>
      </c>
    </row>
    <row r="22" spans="1:13" x14ac:dyDescent="0.3">
      <c r="A22" t="s">
        <v>666</v>
      </c>
      <c r="B22" t="s">
        <v>11810</v>
      </c>
      <c r="C22">
        <v>1</v>
      </c>
      <c r="D22" t="s">
        <v>667</v>
      </c>
      <c r="E22" s="23">
        <v>45747</v>
      </c>
      <c r="G22" s="23">
        <v>45370</v>
      </c>
      <c r="H22">
        <v>8053</v>
      </c>
      <c r="K22" s="23">
        <v>45370</v>
      </c>
      <c r="M22" t="s">
        <v>12141</v>
      </c>
    </row>
    <row r="23" spans="1:13" x14ac:dyDescent="0.3">
      <c r="A23" t="s">
        <v>666</v>
      </c>
      <c r="B23" t="s">
        <v>11808</v>
      </c>
      <c r="C23">
        <v>1</v>
      </c>
      <c r="D23" t="s">
        <v>667</v>
      </c>
      <c r="E23" s="23">
        <v>45747</v>
      </c>
      <c r="G23" s="23">
        <v>45383</v>
      </c>
      <c r="H23">
        <v>5881</v>
      </c>
      <c r="K23" s="23">
        <v>45383</v>
      </c>
      <c r="M23" t="s">
        <v>5821</v>
      </c>
    </row>
    <row r="24" spans="1:13" x14ac:dyDescent="0.3">
      <c r="A24" t="s">
        <v>666</v>
      </c>
      <c r="B24" t="s">
        <v>11814</v>
      </c>
      <c r="C24">
        <v>1</v>
      </c>
      <c r="D24" t="s">
        <v>667</v>
      </c>
      <c r="E24" s="23">
        <v>45694</v>
      </c>
      <c r="G24" s="23">
        <v>45343</v>
      </c>
      <c r="H24">
        <v>1170</v>
      </c>
      <c r="K24" s="23">
        <v>45343</v>
      </c>
      <c r="M24" t="s">
        <v>5821</v>
      </c>
    </row>
    <row r="25" spans="1:13" x14ac:dyDescent="0.3">
      <c r="A25" t="s">
        <v>666</v>
      </c>
      <c r="B25" t="s">
        <v>11806</v>
      </c>
      <c r="C25">
        <v>1</v>
      </c>
      <c r="D25" t="s">
        <v>667</v>
      </c>
      <c r="E25" s="23">
        <v>45747</v>
      </c>
      <c r="G25" s="23">
        <v>45362</v>
      </c>
      <c r="H25">
        <v>6390</v>
      </c>
      <c r="K25" s="23">
        <v>45362</v>
      </c>
      <c r="M25" t="s">
        <v>12142</v>
      </c>
    </row>
    <row r="26" spans="1:13" x14ac:dyDescent="0.3">
      <c r="A26" t="s">
        <v>673</v>
      </c>
      <c r="B26" t="s">
        <v>11810</v>
      </c>
      <c r="C26">
        <v>1</v>
      </c>
      <c r="D26" t="s">
        <v>10807</v>
      </c>
      <c r="E26" s="23">
        <v>45747</v>
      </c>
      <c r="G26" s="23">
        <v>45372</v>
      </c>
      <c r="H26">
        <v>1230</v>
      </c>
      <c r="K26" s="23">
        <v>45372</v>
      </c>
      <c r="M26" t="s">
        <v>5821</v>
      </c>
    </row>
    <row r="27" spans="1:13" x14ac:dyDescent="0.3">
      <c r="A27" t="s">
        <v>673</v>
      </c>
      <c r="B27" t="s">
        <v>11815</v>
      </c>
      <c r="C27">
        <v>1</v>
      </c>
      <c r="D27" t="s">
        <v>10807</v>
      </c>
      <c r="E27" s="23">
        <v>45747</v>
      </c>
      <c r="G27" s="23">
        <v>45376</v>
      </c>
      <c r="H27">
        <v>329</v>
      </c>
      <c r="K27" s="23">
        <v>45376</v>
      </c>
      <c r="M27" t="s">
        <v>3397</v>
      </c>
    </row>
    <row r="28" spans="1:13" x14ac:dyDescent="0.3">
      <c r="A28" t="s">
        <v>673</v>
      </c>
      <c r="B28" t="s">
        <v>11806</v>
      </c>
      <c r="C28">
        <v>1</v>
      </c>
      <c r="D28" t="s">
        <v>10807</v>
      </c>
      <c r="E28" s="23">
        <v>45747</v>
      </c>
      <c r="G28" s="23">
        <v>45362</v>
      </c>
      <c r="H28">
        <v>90</v>
      </c>
      <c r="K28" s="23">
        <v>45362</v>
      </c>
      <c r="M28" t="s">
        <v>3397</v>
      </c>
    </row>
    <row r="29" spans="1:13" x14ac:dyDescent="0.3">
      <c r="A29" t="s">
        <v>673</v>
      </c>
      <c r="B29" t="s">
        <v>11807</v>
      </c>
      <c r="C29">
        <v>1</v>
      </c>
      <c r="D29" t="s">
        <v>10807</v>
      </c>
      <c r="E29" s="23">
        <v>45747</v>
      </c>
      <c r="G29" s="23">
        <v>45363</v>
      </c>
      <c r="H29">
        <v>330</v>
      </c>
      <c r="K29" s="23">
        <v>45363</v>
      </c>
      <c r="M29" t="s">
        <v>5629</v>
      </c>
    </row>
    <row r="30" spans="1:13" x14ac:dyDescent="0.3">
      <c r="A30" t="s">
        <v>676</v>
      </c>
      <c r="B30" t="s">
        <v>11108</v>
      </c>
      <c r="C30">
        <v>1</v>
      </c>
      <c r="D30" t="s">
        <v>677</v>
      </c>
      <c r="E30" s="23">
        <v>45680</v>
      </c>
      <c r="G30" s="23">
        <v>45320</v>
      </c>
      <c r="H30">
        <v>270</v>
      </c>
      <c r="K30" s="23">
        <v>45320</v>
      </c>
      <c r="M30" t="s">
        <v>3397</v>
      </c>
    </row>
    <row r="31" spans="1:13" x14ac:dyDescent="0.3">
      <c r="A31" t="s">
        <v>676</v>
      </c>
      <c r="B31" t="s">
        <v>11112</v>
      </c>
      <c r="C31">
        <v>1</v>
      </c>
      <c r="D31" t="s">
        <v>677</v>
      </c>
      <c r="E31" s="23">
        <v>45675</v>
      </c>
      <c r="G31" s="23">
        <v>45310</v>
      </c>
      <c r="H31">
        <v>526</v>
      </c>
      <c r="K31" s="23">
        <v>45310</v>
      </c>
      <c r="M31" t="s">
        <v>6337</v>
      </c>
    </row>
    <row r="32" spans="1:13" x14ac:dyDescent="0.3">
      <c r="A32" t="s">
        <v>686</v>
      </c>
      <c r="B32" t="s">
        <v>11806</v>
      </c>
      <c r="C32">
        <v>1</v>
      </c>
      <c r="D32" t="s">
        <v>687</v>
      </c>
      <c r="E32" s="23">
        <v>45716</v>
      </c>
      <c r="G32" s="23">
        <v>45362</v>
      </c>
      <c r="H32">
        <v>300</v>
      </c>
      <c r="K32" s="23">
        <v>45362</v>
      </c>
      <c r="M32" t="s">
        <v>5821</v>
      </c>
    </row>
    <row r="33" spans="1:13" x14ac:dyDescent="0.3">
      <c r="A33" t="s">
        <v>686</v>
      </c>
      <c r="B33" t="s">
        <v>11810</v>
      </c>
      <c r="C33">
        <v>1</v>
      </c>
      <c r="D33" t="s">
        <v>687</v>
      </c>
      <c r="E33" s="23">
        <v>45747</v>
      </c>
      <c r="G33" s="23">
        <v>45371</v>
      </c>
      <c r="H33">
        <v>1502</v>
      </c>
      <c r="K33" s="23">
        <v>45371</v>
      </c>
      <c r="M33" t="s">
        <v>12143</v>
      </c>
    </row>
    <row r="34" spans="1:13" x14ac:dyDescent="0.3">
      <c r="A34" t="s">
        <v>686</v>
      </c>
      <c r="B34" t="s">
        <v>11106</v>
      </c>
      <c r="C34">
        <v>1</v>
      </c>
      <c r="D34" t="s">
        <v>687</v>
      </c>
      <c r="E34" s="23">
        <v>45666</v>
      </c>
      <c r="G34" s="23">
        <v>45307</v>
      </c>
      <c r="H34">
        <v>30</v>
      </c>
      <c r="K34" s="23">
        <v>45307</v>
      </c>
      <c r="M34" t="s">
        <v>5645</v>
      </c>
    </row>
    <row r="35" spans="1:13" x14ac:dyDescent="0.3">
      <c r="A35" t="s">
        <v>686</v>
      </c>
      <c r="B35" t="s">
        <v>11090</v>
      </c>
      <c r="C35">
        <v>1</v>
      </c>
      <c r="D35" t="s">
        <v>687</v>
      </c>
      <c r="E35" s="23">
        <v>45693</v>
      </c>
      <c r="G35" s="23">
        <v>45334</v>
      </c>
      <c r="H35">
        <v>197</v>
      </c>
      <c r="K35" s="23">
        <v>45334</v>
      </c>
      <c r="M35" t="s">
        <v>12144</v>
      </c>
    </row>
    <row r="36" spans="1:13" x14ac:dyDescent="0.3">
      <c r="A36" t="s">
        <v>711</v>
      </c>
      <c r="B36" t="s">
        <v>11116</v>
      </c>
      <c r="C36">
        <v>1</v>
      </c>
      <c r="D36" t="s">
        <v>10606</v>
      </c>
      <c r="E36" s="23"/>
      <c r="G36" s="23">
        <v>45300</v>
      </c>
      <c r="H36">
        <v>33038</v>
      </c>
      <c r="I36" t="s">
        <v>11117</v>
      </c>
      <c r="J36" t="s">
        <v>11118</v>
      </c>
      <c r="K36" s="23">
        <v>45302</v>
      </c>
      <c r="M36" t="s">
        <v>12145</v>
      </c>
    </row>
    <row r="37" spans="1:13" x14ac:dyDescent="0.3">
      <c r="A37" t="s">
        <v>711</v>
      </c>
      <c r="B37" t="s">
        <v>11119</v>
      </c>
      <c r="C37">
        <v>1</v>
      </c>
      <c r="D37" t="s">
        <v>10606</v>
      </c>
      <c r="E37" s="23">
        <v>46753</v>
      </c>
      <c r="G37" s="23">
        <v>45285</v>
      </c>
      <c r="H37">
        <v>600</v>
      </c>
      <c r="K37" s="23">
        <v>45285</v>
      </c>
      <c r="M37" t="s">
        <v>5846</v>
      </c>
    </row>
    <row r="38" spans="1:13" x14ac:dyDescent="0.3">
      <c r="A38" t="s">
        <v>722</v>
      </c>
      <c r="B38" t="s">
        <v>11120</v>
      </c>
      <c r="C38">
        <v>1</v>
      </c>
      <c r="D38" t="s">
        <v>10608</v>
      </c>
      <c r="E38" s="23">
        <v>46023</v>
      </c>
      <c r="G38" s="23">
        <v>45300</v>
      </c>
      <c r="H38">
        <v>77640</v>
      </c>
      <c r="I38" t="s">
        <v>11117</v>
      </c>
      <c r="J38" t="s">
        <v>11118</v>
      </c>
      <c r="K38" s="23">
        <v>45302</v>
      </c>
      <c r="M38" t="s">
        <v>12146</v>
      </c>
    </row>
    <row r="39" spans="1:13" x14ac:dyDescent="0.3">
      <c r="A39" t="s">
        <v>781</v>
      </c>
      <c r="B39" t="s">
        <v>9469</v>
      </c>
      <c r="C39">
        <v>1</v>
      </c>
      <c r="D39" t="s">
        <v>782</v>
      </c>
      <c r="E39" s="23">
        <v>45503</v>
      </c>
      <c r="G39" s="23">
        <v>45117</v>
      </c>
      <c r="H39">
        <v>36</v>
      </c>
      <c r="I39" t="s">
        <v>9467</v>
      </c>
      <c r="J39" t="s">
        <v>9468</v>
      </c>
      <c r="K39" s="23">
        <v>45118</v>
      </c>
      <c r="M39" t="s">
        <v>3397</v>
      </c>
    </row>
    <row r="40" spans="1:13" x14ac:dyDescent="0.3">
      <c r="A40" t="s">
        <v>781</v>
      </c>
      <c r="B40" t="s">
        <v>11816</v>
      </c>
      <c r="C40">
        <v>1</v>
      </c>
      <c r="D40" t="s">
        <v>782</v>
      </c>
      <c r="E40" s="23">
        <v>45535</v>
      </c>
      <c r="G40" s="23">
        <v>45156</v>
      </c>
      <c r="H40">
        <v>6</v>
      </c>
      <c r="I40" t="s">
        <v>9467</v>
      </c>
      <c r="J40" t="s">
        <v>9468</v>
      </c>
      <c r="K40" s="23">
        <v>45159</v>
      </c>
      <c r="M40" t="s">
        <v>3397</v>
      </c>
    </row>
    <row r="41" spans="1:13" x14ac:dyDescent="0.3">
      <c r="A41" t="s">
        <v>873</v>
      </c>
      <c r="B41" t="s">
        <v>10263</v>
      </c>
      <c r="C41">
        <v>1</v>
      </c>
      <c r="D41" t="s">
        <v>874</v>
      </c>
      <c r="E41" s="23">
        <v>45960</v>
      </c>
      <c r="G41" s="23">
        <v>45208</v>
      </c>
      <c r="H41">
        <v>128</v>
      </c>
      <c r="I41" t="s">
        <v>9471</v>
      </c>
      <c r="J41" t="s">
        <v>9472</v>
      </c>
      <c r="K41" s="23">
        <v>45209</v>
      </c>
      <c r="M41" t="s">
        <v>3397</v>
      </c>
    </row>
    <row r="42" spans="1:13" x14ac:dyDescent="0.3">
      <c r="A42" t="s">
        <v>882</v>
      </c>
      <c r="B42" t="s">
        <v>10265</v>
      </c>
      <c r="C42">
        <v>1</v>
      </c>
      <c r="D42" t="s">
        <v>883</v>
      </c>
      <c r="E42" s="23">
        <v>45960</v>
      </c>
      <c r="G42" s="23">
        <v>45208</v>
      </c>
      <c r="H42">
        <v>95</v>
      </c>
      <c r="I42" t="s">
        <v>9471</v>
      </c>
      <c r="J42" t="s">
        <v>9472</v>
      </c>
      <c r="K42" s="23">
        <v>45209</v>
      </c>
      <c r="M42" t="s">
        <v>3397</v>
      </c>
    </row>
    <row r="43" spans="1:13" x14ac:dyDescent="0.3">
      <c r="A43" t="s">
        <v>939</v>
      </c>
      <c r="B43" t="s">
        <v>11808</v>
      </c>
      <c r="C43">
        <v>1</v>
      </c>
      <c r="D43" t="s">
        <v>940</v>
      </c>
      <c r="E43" s="23">
        <v>45746</v>
      </c>
      <c r="G43" s="23">
        <v>45386</v>
      </c>
      <c r="H43">
        <v>4919</v>
      </c>
      <c r="K43" s="23">
        <v>45386</v>
      </c>
      <c r="M43" t="s">
        <v>3397</v>
      </c>
    </row>
    <row r="44" spans="1:13" x14ac:dyDescent="0.3">
      <c r="A44" t="s">
        <v>939</v>
      </c>
      <c r="B44" t="s">
        <v>11100</v>
      </c>
      <c r="C44">
        <v>1</v>
      </c>
      <c r="D44" t="s">
        <v>940</v>
      </c>
      <c r="E44" s="23">
        <v>45689</v>
      </c>
      <c r="G44" s="23">
        <v>45329</v>
      </c>
      <c r="H44">
        <v>135</v>
      </c>
      <c r="K44" s="23">
        <v>45329</v>
      </c>
      <c r="M44" t="s">
        <v>3397</v>
      </c>
    </row>
    <row r="45" spans="1:13" x14ac:dyDescent="0.3">
      <c r="A45" t="s">
        <v>942</v>
      </c>
      <c r="B45" t="s">
        <v>11808</v>
      </c>
      <c r="C45">
        <v>1</v>
      </c>
      <c r="D45" t="s">
        <v>943</v>
      </c>
      <c r="E45" s="23">
        <v>45746</v>
      </c>
      <c r="G45" s="23">
        <v>45386</v>
      </c>
      <c r="H45">
        <v>3328</v>
      </c>
      <c r="K45" s="23">
        <v>45386</v>
      </c>
      <c r="M45" t="s">
        <v>3397</v>
      </c>
    </row>
    <row r="46" spans="1:13" x14ac:dyDescent="0.3">
      <c r="A46" t="s">
        <v>942</v>
      </c>
      <c r="B46" t="s">
        <v>11121</v>
      </c>
      <c r="C46">
        <v>1</v>
      </c>
      <c r="D46" t="s">
        <v>943</v>
      </c>
      <c r="E46" s="23">
        <v>45703</v>
      </c>
      <c r="G46" s="23">
        <v>45337</v>
      </c>
      <c r="H46">
        <v>90</v>
      </c>
      <c r="K46" s="23">
        <v>45337</v>
      </c>
      <c r="M46" t="s">
        <v>3397</v>
      </c>
    </row>
    <row r="47" spans="1:13" x14ac:dyDescent="0.3">
      <c r="A47" t="s">
        <v>942</v>
      </c>
      <c r="B47" t="s">
        <v>11095</v>
      </c>
      <c r="C47">
        <v>1</v>
      </c>
      <c r="D47" t="s">
        <v>943</v>
      </c>
      <c r="E47" s="23">
        <v>45701</v>
      </c>
      <c r="G47" s="23">
        <v>45337</v>
      </c>
      <c r="H47">
        <v>60</v>
      </c>
      <c r="K47" s="23">
        <v>45337</v>
      </c>
      <c r="M47" t="s">
        <v>3397</v>
      </c>
    </row>
    <row r="48" spans="1:13" x14ac:dyDescent="0.3">
      <c r="A48" t="s">
        <v>945</v>
      </c>
      <c r="B48" t="s">
        <v>11814</v>
      </c>
      <c r="C48">
        <v>1</v>
      </c>
      <c r="D48" t="s">
        <v>946</v>
      </c>
      <c r="E48" s="23">
        <v>45716</v>
      </c>
      <c r="G48" s="23">
        <v>45342</v>
      </c>
      <c r="H48">
        <v>2683</v>
      </c>
      <c r="K48" s="23">
        <v>45342</v>
      </c>
      <c r="M48" t="s">
        <v>12147</v>
      </c>
    </row>
    <row r="49" spans="1:13" x14ac:dyDescent="0.3">
      <c r="A49" t="s">
        <v>945</v>
      </c>
      <c r="B49" t="s">
        <v>11810</v>
      </c>
      <c r="C49">
        <v>1</v>
      </c>
      <c r="D49" t="s">
        <v>11687</v>
      </c>
      <c r="E49" s="23">
        <v>45747</v>
      </c>
      <c r="G49" s="23">
        <v>45371</v>
      </c>
      <c r="H49">
        <v>6651</v>
      </c>
      <c r="K49" s="23">
        <v>45371</v>
      </c>
      <c r="M49" t="s">
        <v>12148</v>
      </c>
    </row>
    <row r="50" spans="1:13" x14ac:dyDescent="0.3">
      <c r="A50" t="s">
        <v>945</v>
      </c>
      <c r="B50" t="s">
        <v>11093</v>
      </c>
      <c r="C50">
        <v>1</v>
      </c>
      <c r="D50" t="s">
        <v>946</v>
      </c>
      <c r="E50" s="23">
        <v>45696</v>
      </c>
      <c r="G50" s="23">
        <v>45335</v>
      </c>
      <c r="H50">
        <v>141</v>
      </c>
      <c r="K50" s="23">
        <v>45335</v>
      </c>
      <c r="M50" t="s">
        <v>3397</v>
      </c>
    </row>
    <row r="51" spans="1:13" x14ac:dyDescent="0.3">
      <c r="A51" t="s">
        <v>945</v>
      </c>
      <c r="B51" t="s">
        <v>11124</v>
      </c>
      <c r="C51">
        <v>1</v>
      </c>
      <c r="D51" t="s">
        <v>946</v>
      </c>
      <c r="E51" s="23">
        <v>45700</v>
      </c>
      <c r="G51" s="23">
        <v>45335</v>
      </c>
      <c r="H51">
        <v>596</v>
      </c>
      <c r="K51" s="23">
        <v>45335</v>
      </c>
      <c r="M51" t="s">
        <v>3397</v>
      </c>
    </row>
    <row r="52" spans="1:13" x14ac:dyDescent="0.3">
      <c r="A52" t="s">
        <v>948</v>
      </c>
      <c r="B52" t="s">
        <v>11806</v>
      </c>
      <c r="C52">
        <v>1</v>
      </c>
      <c r="D52" t="s">
        <v>949</v>
      </c>
      <c r="E52" s="23">
        <v>45716</v>
      </c>
      <c r="G52" s="23">
        <v>45355</v>
      </c>
      <c r="H52">
        <v>90</v>
      </c>
      <c r="K52" s="23">
        <v>45355</v>
      </c>
      <c r="M52" t="s">
        <v>3397</v>
      </c>
    </row>
    <row r="53" spans="1:13" x14ac:dyDescent="0.3">
      <c r="A53" t="s">
        <v>948</v>
      </c>
      <c r="B53" t="s">
        <v>11814</v>
      </c>
      <c r="C53">
        <v>1</v>
      </c>
      <c r="D53" t="s">
        <v>949</v>
      </c>
      <c r="E53" s="23">
        <v>45910</v>
      </c>
      <c r="G53" s="23">
        <v>45343</v>
      </c>
      <c r="H53">
        <v>270</v>
      </c>
      <c r="K53" s="23">
        <v>45343</v>
      </c>
      <c r="M53" t="s">
        <v>3397</v>
      </c>
    </row>
    <row r="54" spans="1:13" x14ac:dyDescent="0.3">
      <c r="A54" t="s">
        <v>948</v>
      </c>
      <c r="B54" t="s">
        <v>11808</v>
      </c>
      <c r="C54">
        <v>1</v>
      </c>
      <c r="D54" t="s">
        <v>949</v>
      </c>
      <c r="E54" s="23">
        <v>45747</v>
      </c>
      <c r="G54" s="23">
        <v>45387</v>
      </c>
      <c r="H54">
        <v>3022</v>
      </c>
      <c r="K54" s="23">
        <v>45387</v>
      </c>
      <c r="M54" t="s">
        <v>3397</v>
      </c>
    </row>
    <row r="55" spans="1:13" x14ac:dyDescent="0.3">
      <c r="A55" t="s">
        <v>948</v>
      </c>
      <c r="B55" t="s">
        <v>11810</v>
      </c>
      <c r="C55">
        <v>1</v>
      </c>
      <c r="D55" t="s">
        <v>949</v>
      </c>
      <c r="E55" s="23">
        <v>45747</v>
      </c>
      <c r="G55" s="23">
        <v>45371</v>
      </c>
      <c r="H55">
        <v>2915</v>
      </c>
      <c r="K55" s="23">
        <v>45371</v>
      </c>
      <c r="M55" t="s">
        <v>11980</v>
      </c>
    </row>
    <row r="56" spans="1:13" x14ac:dyDescent="0.3">
      <c r="A56" t="s">
        <v>948</v>
      </c>
      <c r="B56" t="s">
        <v>11121</v>
      </c>
      <c r="C56">
        <v>1</v>
      </c>
      <c r="D56" t="s">
        <v>949</v>
      </c>
      <c r="E56" s="23">
        <v>45703</v>
      </c>
      <c r="G56" s="23">
        <v>45342</v>
      </c>
      <c r="H56">
        <v>99</v>
      </c>
      <c r="K56" s="23">
        <v>45342</v>
      </c>
      <c r="M56" t="s">
        <v>3397</v>
      </c>
    </row>
    <row r="57" spans="1:13" x14ac:dyDescent="0.3">
      <c r="A57" t="s">
        <v>948</v>
      </c>
      <c r="B57" t="s">
        <v>11097</v>
      </c>
      <c r="C57">
        <v>1</v>
      </c>
      <c r="D57" t="s">
        <v>949</v>
      </c>
      <c r="E57" s="23">
        <v>45668</v>
      </c>
      <c r="G57" s="23">
        <v>45303</v>
      </c>
      <c r="H57">
        <v>56</v>
      </c>
      <c r="K57" s="23">
        <v>45303</v>
      </c>
      <c r="M57" t="s">
        <v>3397</v>
      </c>
    </row>
    <row r="58" spans="1:13" x14ac:dyDescent="0.3">
      <c r="A58" t="s">
        <v>948</v>
      </c>
      <c r="B58" t="s">
        <v>11125</v>
      </c>
      <c r="C58">
        <v>1</v>
      </c>
      <c r="D58" t="s">
        <v>949</v>
      </c>
      <c r="E58" s="23">
        <v>45659</v>
      </c>
      <c r="G58" s="23">
        <v>45294</v>
      </c>
      <c r="H58">
        <v>90</v>
      </c>
      <c r="K58" s="23">
        <v>45294</v>
      </c>
      <c r="M58" t="s">
        <v>3397</v>
      </c>
    </row>
    <row r="59" spans="1:13" x14ac:dyDescent="0.3">
      <c r="A59" t="s">
        <v>948</v>
      </c>
      <c r="B59" t="s">
        <v>11817</v>
      </c>
      <c r="C59">
        <v>1</v>
      </c>
      <c r="D59" t="s">
        <v>949</v>
      </c>
      <c r="E59" s="23"/>
      <c r="G59" s="23">
        <v>45344</v>
      </c>
      <c r="H59">
        <v>90</v>
      </c>
      <c r="K59" s="23">
        <v>45344</v>
      </c>
      <c r="M59" t="s">
        <v>3397</v>
      </c>
    </row>
    <row r="60" spans="1:13" x14ac:dyDescent="0.3">
      <c r="A60" t="s">
        <v>948</v>
      </c>
      <c r="B60" t="s">
        <v>11108</v>
      </c>
      <c r="C60">
        <v>1</v>
      </c>
      <c r="D60" t="s">
        <v>949</v>
      </c>
      <c r="E60" s="23">
        <v>45680</v>
      </c>
      <c r="G60" s="23">
        <v>45316</v>
      </c>
      <c r="H60">
        <v>2</v>
      </c>
      <c r="K60" s="23">
        <v>45316</v>
      </c>
      <c r="M60" t="s">
        <v>3397</v>
      </c>
    </row>
    <row r="61" spans="1:13" x14ac:dyDescent="0.3">
      <c r="A61" t="s">
        <v>981</v>
      </c>
      <c r="B61" t="s">
        <v>108</v>
      </c>
      <c r="C61">
        <v>1</v>
      </c>
      <c r="D61" t="s">
        <v>731</v>
      </c>
      <c r="E61" s="23">
        <v>46023</v>
      </c>
      <c r="G61" s="23">
        <v>44662</v>
      </c>
      <c r="H61">
        <v>1</v>
      </c>
      <c r="K61" s="23">
        <v>44662</v>
      </c>
      <c r="M61" t="s">
        <v>3397</v>
      </c>
    </row>
    <row r="62" spans="1:13" x14ac:dyDescent="0.3">
      <c r="A62" t="s">
        <v>1002</v>
      </c>
      <c r="B62" t="s">
        <v>11122</v>
      </c>
      <c r="C62">
        <v>1</v>
      </c>
      <c r="D62" t="s">
        <v>1003</v>
      </c>
      <c r="E62" s="23">
        <v>45695</v>
      </c>
      <c r="G62" s="23">
        <v>45329</v>
      </c>
      <c r="H62">
        <v>100</v>
      </c>
      <c r="K62" s="23">
        <v>45329</v>
      </c>
      <c r="M62" t="s">
        <v>3397</v>
      </c>
    </row>
    <row r="63" spans="1:13" x14ac:dyDescent="0.3">
      <c r="A63" t="s">
        <v>1002</v>
      </c>
      <c r="B63" t="s">
        <v>11814</v>
      </c>
      <c r="C63">
        <v>1</v>
      </c>
      <c r="D63" t="s">
        <v>1003</v>
      </c>
      <c r="E63" s="23">
        <v>45700</v>
      </c>
      <c r="G63" s="23">
        <v>45343</v>
      </c>
      <c r="H63">
        <v>100</v>
      </c>
      <c r="K63" s="23">
        <v>45343</v>
      </c>
      <c r="M63" t="s">
        <v>3397</v>
      </c>
    </row>
    <row r="64" spans="1:13" x14ac:dyDescent="0.3">
      <c r="A64" t="s">
        <v>1002</v>
      </c>
      <c r="B64" t="s">
        <v>11810</v>
      </c>
      <c r="C64">
        <v>1</v>
      </c>
      <c r="D64" t="s">
        <v>1003</v>
      </c>
      <c r="E64" s="23">
        <v>45744</v>
      </c>
      <c r="G64" s="23">
        <v>45370</v>
      </c>
      <c r="H64">
        <v>1668</v>
      </c>
      <c r="K64" s="23">
        <v>45370</v>
      </c>
      <c r="M64" t="s">
        <v>5846</v>
      </c>
    </row>
    <row r="65" spans="1:13" x14ac:dyDescent="0.3">
      <c r="A65" t="s">
        <v>1002</v>
      </c>
      <c r="B65" t="s">
        <v>11129</v>
      </c>
      <c r="C65">
        <v>1</v>
      </c>
      <c r="D65" t="s">
        <v>1003</v>
      </c>
      <c r="E65" s="23">
        <v>45647</v>
      </c>
      <c r="G65" s="23">
        <v>45281</v>
      </c>
      <c r="H65">
        <v>2</v>
      </c>
      <c r="K65" s="23">
        <v>45281</v>
      </c>
      <c r="M65" t="s">
        <v>3397</v>
      </c>
    </row>
    <row r="66" spans="1:13" x14ac:dyDescent="0.3">
      <c r="A66" t="s">
        <v>1002</v>
      </c>
      <c r="B66" t="s">
        <v>11818</v>
      </c>
      <c r="C66">
        <v>1</v>
      </c>
      <c r="D66" t="s">
        <v>1003</v>
      </c>
      <c r="E66" s="23">
        <v>45572</v>
      </c>
      <c r="G66" s="23">
        <v>45210</v>
      </c>
      <c r="H66">
        <v>1</v>
      </c>
      <c r="K66" s="23">
        <v>45210</v>
      </c>
      <c r="M66" t="s">
        <v>3397</v>
      </c>
    </row>
    <row r="67" spans="1:13" x14ac:dyDescent="0.3">
      <c r="A67" t="s">
        <v>1002</v>
      </c>
      <c r="B67" t="s">
        <v>11819</v>
      </c>
      <c r="C67">
        <v>1</v>
      </c>
      <c r="D67" t="s">
        <v>1003</v>
      </c>
      <c r="E67" s="23">
        <v>45585</v>
      </c>
      <c r="G67" s="23">
        <v>45224</v>
      </c>
      <c r="H67">
        <v>4</v>
      </c>
      <c r="K67" s="23">
        <v>45224</v>
      </c>
      <c r="M67" t="s">
        <v>3397</v>
      </c>
    </row>
    <row r="68" spans="1:13" x14ac:dyDescent="0.3">
      <c r="A68" t="s">
        <v>1002</v>
      </c>
      <c r="B68" t="s">
        <v>11227</v>
      </c>
      <c r="C68">
        <v>1</v>
      </c>
      <c r="D68" t="s">
        <v>1003</v>
      </c>
      <c r="E68" s="23">
        <v>45609</v>
      </c>
      <c r="G68" s="23">
        <v>45244</v>
      </c>
      <c r="H68">
        <v>16</v>
      </c>
      <c r="K68" s="23">
        <v>45244</v>
      </c>
      <c r="M68" t="s">
        <v>3397</v>
      </c>
    </row>
    <row r="69" spans="1:13" x14ac:dyDescent="0.3">
      <c r="A69" t="s">
        <v>1005</v>
      </c>
      <c r="B69" t="s">
        <v>11810</v>
      </c>
      <c r="C69">
        <v>1</v>
      </c>
      <c r="D69" t="s">
        <v>1006</v>
      </c>
      <c r="E69" s="23">
        <v>45716</v>
      </c>
      <c r="G69" s="23">
        <v>45370</v>
      </c>
      <c r="H69">
        <v>1642</v>
      </c>
      <c r="K69" s="23">
        <v>45370</v>
      </c>
      <c r="M69" t="s">
        <v>12149</v>
      </c>
    </row>
    <row r="70" spans="1:13" x14ac:dyDescent="0.3">
      <c r="A70" t="s">
        <v>1005</v>
      </c>
      <c r="B70" t="s">
        <v>11808</v>
      </c>
      <c r="C70">
        <v>1</v>
      </c>
      <c r="D70" t="s">
        <v>1006</v>
      </c>
      <c r="E70" s="23">
        <v>45747</v>
      </c>
      <c r="G70" s="23">
        <v>45386</v>
      </c>
      <c r="H70">
        <v>1150</v>
      </c>
      <c r="K70" s="23">
        <v>45386</v>
      </c>
      <c r="M70" t="s">
        <v>5759</v>
      </c>
    </row>
    <row r="71" spans="1:13" x14ac:dyDescent="0.3">
      <c r="A71" t="s">
        <v>1005</v>
      </c>
      <c r="B71" t="s">
        <v>11807</v>
      </c>
      <c r="C71">
        <v>1</v>
      </c>
      <c r="D71" t="s">
        <v>1006</v>
      </c>
      <c r="E71" s="23">
        <v>45746</v>
      </c>
      <c r="G71" s="23">
        <v>45364</v>
      </c>
      <c r="H71">
        <v>1364</v>
      </c>
      <c r="K71" s="23">
        <v>45364</v>
      </c>
      <c r="M71" t="s">
        <v>12150</v>
      </c>
    </row>
    <row r="72" spans="1:13" x14ac:dyDescent="0.3">
      <c r="A72" t="s">
        <v>1005</v>
      </c>
      <c r="B72" t="s">
        <v>11814</v>
      </c>
      <c r="C72">
        <v>1</v>
      </c>
      <c r="D72" t="s">
        <v>1006</v>
      </c>
      <c r="E72" s="23">
        <v>45716</v>
      </c>
      <c r="G72" s="23">
        <v>45341</v>
      </c>
      <c r="H72">
        <v>37</v>
      </c>
      <c r="K72" s="23">
        <v>45341</v>
      </c>
      <c r="M72" t="s">
        <v>3397</v>
      </c>
    </row>
    <row r="73" spans="1:13" x14ac:dyDescent="0.3">
      <c r="A73" t="s">
        <v>1005</v>
      </c>
      <c r="B73" t="s">
        <v>11809</v>
      </c>
      <c r="C73">
        <v>1</v>
      </c>
      <c r="D73" t="s">
        <v>1006</v>
      </c>
      <c r="E73" s="23">
        <v>45716</v>
      </c>
      <c r="G73" s="23">
        <v>45348</v>
      </c>
      <c r="H73">
        <v>800</v>
      </c>
      <c r="K73" s="23">
        <v>45348</v>
      </c>
      <c r="M73" t="s">
        <v>5735</v>
      </c>
    </row>
    <row r="74" spans="1:13" x14ac:dyDescent="0.3">
      <c r="A74" t="s">
        <v>1008</v>
      </c>
      <c r="B74" t="s">
        <v>11810</v>
      </c>
      <c r="C74">
        <v>1</v>
      </c>
      <c r="D74" t="s">
        <v>1009</v>
      </c>
      <c r="E74" s="23">
        <v>45565</v>
      </c>
      <c r="G74" s="23">
        <v>45370</v>
      </c>
      <c r="H74">
        <v>875</v>
      </c>
      <c r="K74" s="23">
        <v>45370</v>
      </c>
      <c r="M74" t="s">
        <v>11905</v>
      </c>
    </row>
    <row r="75" spans="1:13" x14ac:dyDescent="0.3">
      <c r="A75" t="s">
        <v>1008</v>
      </c>
      <c r="B75" t="s">
        <v>11808</v>
      </c>
      <c r="C75">
        <v>1</v>
      </c>
      <c r="D75" t="s">
        <v>1009</v>
      </c>
      <c r="E75" s="23">
        <v>45565</v>
      </c>
      <c r="G75" s="23">
        <v>45384</v>
      </c>
      <c r="H75">
        <v>1341</v>
      </c>
      <c r="K75" s="23">
        <v>45384</v>
      </c>
      <c r="M75" t="s">
        <v>3397</v>
      </c>
    </row>
    <row r="76" spans="1:13" x14ac:dyDescent="0.3">
      <c r="A76" t="s">
        <v>1008</v>
      </c>
      <c r="B76" t="s">
        <v>11809</v>
      </c>
      <c r="C76">
        <v>1</v>
      </c>
      <c r="D76" t="s">
        <v>1009</v>
      </c>
      <c r="E76" s="23">
        <v>45530</v>
      </c>
      <c r="G76" s="23">
        <v>45352</v>
      </c>
      <c r="H76">
        <v>250</v>
      </c>
      <c r="K76" s="23">
        <v>45352</v>
      </c>
      <c r="M76" t="s">
        <v>3397</v>
      </c>
    </row>
    <row r="77" spans="1:13" x14ac:dyDescent="0.3">
      <c r="A77" t="s">
        <v>1008</v>
      </c>
      <c r="B77" t="s">
        <v>11807</v>
      </c>
      <c r="C77">
        <v>1</v>
      </c>
      <c r="D77" t="s">
        <v>1009</v>
      </c>
      <c r="E77" s="23">
        <v>45547</v>
      </c>
      <c r="G77" s="23">
        <v>45369</v>
      </c>
      <c r="H77">
        <v>225</v>
      </c>
      <c r="K77" s="23">
        <v>45369</v>
      </c>
      <c r="M77" t="s">
        <v>10274</v>
      </c>
    </row>
    <row r="78" spans="1:13" x14ac:dyDescent="0.3">
      <c r="A78" t="s">
        <v>1011</v>
      </c>
      <c r="B78" t="s">
        <v>11806</v>
      </c>
      <c r="C78">
        <v>1</v>
      </c>
      <c r="D78" t="s">
        <v>1012</v>
      </c>
      <c r="E78" s="23">
        <v>45716</v>
      </c>
      <c r="G78" s="23">
        <v>45362</v>
      </c>
      <c r="H78">
        <v>984</v>
      </c>
      <c r="K78" s="23">
        <v>45362</v>
      </c>
      <c r="M78" t="s">
        <v>11831</v>
      </c>
    </row>
    <row r="79" spans="1:13" x14ac:dyDescent="0.3">
      <c r="A79" t="s">
        <v>1011</v>
      </c>
      <c r="B79" t="s">
        <v>11815</v>
      </c>
      <c r="C79">
        <v>1</v>
      </c>
      <c r="D79" t="s">
        <v>1012</v>
      </c>
      <c r="E79" s="23">
        <v>45716</v>
      </c>
      <c r="G79" s="23">
        <v>45378</v>
      </c>
      <c r="H79">
        <v>604</v>
      </c>
      <c r="K79" s="23">
        <v>45378</v>
      </c>
      <c r="M79" t="s">
        <v>5789</v>
      </c>
    </row>
    <row r="80" spans="1:13" x14ac:dyDescent="0.3">
      <c r="A80" t="s">
        <v>1011</v>
      </c>
      <c r="B80" t="s">
        <v>11808</v>
      </c>
      <c r="C80">
        <v>1</v>
      </c>
      <c r="D80" t="s">
        <v>1012</v>
      </c>
      <c r="E80" s="23">
        <v>45777</v>
      </c>
      <c r="G80" s="23">
        <v>45386</v>
      </c>
      <c r="H80">
        <v>312</v>
      </c>
      <c r="K80" s="23">
        <v>45386</v>
      </c>
      <c r="M80" t="s">
        <v>3397</v>
      </c>
    </row>
    <row r="81" spans="1:13" x14ac:dyDescent="0.3">
      <c r="A81" t="s">
        <v>1011</v>
      </c>
      <c r="B81" t="s">
        <v>11097</v>
      </c>
      <c r="C81">
        <v>1</v>
      </c>
      <c r="D81" t="s">
        <v>1012</v>
      </c>
      <c r="E81" s="23">
        <v>45668</v>
      </c>
      <c r="G81" s="23">
        <v>45314</v>
      </c>
      <c r="H81">
        <v>12</v>
      </c>
      <c r="K81" s="23">
        <v>45314</v>
      </c>
      <c r="M81" t="s">
        <v>3397</v>
      </c>
    </row>
    <row r="82" spans="1:13" x14ac:dyDescent="0.3">
      <c r="A82" t="s">
        <v>1011</v>
      </c>
      <c r="B82" t="s">
        <v>11090</v>
      </c>
      <c r="C82">
        <v>1</v>
      </c>
      <c r="D82" t="s">
        <v>1012</v>
      </c>
      <c r="E82" s="23">
        <v>45693</v>
      </c>
      <c r="G82" s="23">
        <v>45337</v>
      </c>
      <c r="H82">
        <v>18</v>
      </c>
      <c r="K82" s="23">
        <v>45337</v>
      </c>
      <c r="M82" t="s">
        <v>3397</v>
      </c>
    </row>
    <row r="83" spans="1:13" x14ac:dyDescent="0.3">
      <c r="A83" t="s">
        <v>1011</v>
      </c>
      <c r="B83" t="s">
        <v>11814</v>
      </c>
      <c r="C83">
        <v>1</v>
      </c>
      <c r="D83" t="s">
        <v>1012</v>
      </c>
      <c r="E83" s="23">
        <v>45681</v>
      </c>
      <c r="G83" s="23">
        <v>45344</v>
      </c>
      <c r="H83">
        <v>597</v>
      </c>
      <c r="K83" s="23">
        <v>45344</v>
      </c>
      <c r="M83" t="s">
        <v>10286</v>
      </c>
    </row>
    <row r="84" spans="1:13" x14ac:dyDescent="0.3">
      <c r="A84" t="s">
        <v>1014</v>
      </c>
      <c r="B84" t="s">
        <v>11107</v>
      </c>
      <c r="C84">
        <v>1</v>
      </c>
      <c r="D84" t="s">
        <v>1015</v>
      </c>
      <c r="E84" s="23">
        <v>45674</v>
      </c>
      <c r="G84" s="23">
        <v>45320</v>
      </c>
      <c r="H84">
        <v>45</v>
      </c>
      <c r="K84" s="23">
        <v>45320</v>
      </c>
      <c r="M84" t="s">
        <v>3397</v>
      </c>
    </row>
    <row r="85" spans="1:13" x14ac:dyDescent="0.3">
      <c r="A85" t="s">
        <v>1014</v>
      </c>
      <c r="B85" t="s">
        <v>11125</v>
      </c>
      <c r="C85">
        <v>1</v>
      </c>
      <c r="D85" t="s">
        <v>1015</v>
      </c>
      <c r="E85" s="23">
        <v>45659</v>
      </c>
      <c r="G85" s="23">
        <v>45308</v>
      </c>
      <c r="H85">
        <v>135</v>
      </c>
      <c r="K85" s="23">
        <v>45308</v>
      </c>
      <c r="M85" t="s">
        <v>5803</v>
      </c>
    </row>
    <row r="86" spans="1:13" x14ac:dyDescent="0.3">
      <c r="A86" t="s">
        <v>1023</v>
      </c>
      <c r="B86" t="s">
        <v>11810</v>
      </c>
      <c r="C86">
        <v>1</v>
      </c>
      <c r="D86" t="s">
        <v>1024</v>
      </c>
      <c r="E86" s="23">
        <v>45688</v>
      </c>
      <c r="G86" s="23">
        <v>45371</v>
      </c>
      <c r="H86">
        <v>132</v>
      </c>
      <c r="K86" s="23">
        <v>45371</v>
      </c>
      <c r="M86" t="s">
        <v>6623</v>
      </c>
    </row>
    <row r="87" spans="1:13" x14ac:dyDescent="0.3">
      <c r="A87" t="s">
        <v>1023</v>
      </c>
      <c r="B87" t="s">
        <v>11808</v>
      </c>
      <c r="C87">
        <v>1</v>
      </c>
      <c r="D87" t="s">
        <v>1024</v>
      </c>
      <c r="E87" s="23">
        <v>45687</v>
      </c>
      <c r="G87" s="23">
        <v>45385</v>
      </c>
      <c r="H87">
        <v>795</v>
      </c>
      <c r="K87" s="23">
        <v>45385</v>
      </c>
      <c r="M87" t="s">
        <v>6044</v>
      </c>
    </row>
    <row r="88" spans="1:13" x14ac:dyDescent="0.3">
      <c r="A88" t="s">
        <v>1023</v>
      </c>
      <c r="B88" t="s">
        <v>11133</v>
      </c>
      <c r="C88">
        <v>1</v>
      </c>
      <c r="D88" t="s">
        <v>1024</v>
      </c>
      <c r="E88" s="23">
        <v>45657</v>
      </c>
      <c r="G88" s="23">
        <v>45310</v>
      </c>
      <c r="H88">
        <v>60</v>
      </c>
      <c r="K88" s="23">
        <v>45310</v>
      </c>
      <c r="M88" t="s">
        <v>3397</v>
      </c>
    </row>
    <row r="89" spans="1:13" x14ac:dyDescent="0.3">
      <c r="A89" t="s">
        <v>1023</v>
      </c>
      <c r="B89" t="s">
        <v>11809</v>
      </c>
      <c r="C89">
        <v>1</v>
      </c>
      <c r="D89" t="s">
        <v>1024</v>
      </c>
      <c r="E89" s="23">
        <v>45688</v>
      </c>
      <c r="G89" s="23">
        <v>45352</v>
      </c>
      <c r="H89">
        <v>90</v>
      </c>
      <c r="K89" s="23">
        <v>45352</v>
      </c>
      <c r="M89" t="s">
        <v>3397</v>
      </c>
    </row>
    <row r="90" spans="1:13" x14ac:dyDescent="0.3">
      <c r="A90" t="s">
        <v>1026</v>
      </c>
      <c r="B90" t="s">
        <v>11806</v>
      </c>
      <c r="C90">
        <v>1</v>
      </c>
      <c r="D90" t="s">
        <v>1027</v>
      </c>
      <c r="E90" s="23">
        <v>45748</v>
      </c>
      <c r="G90" s="23">
        <v>45362</v>
      </c>
      <c r="H90">
        <v>5</v>
      </c>
      <c r="K90" s="23">
        <v>45362</v>
      </c>
      <c r="M90" t="s">
        <v>11821</v>
      </c>
    </row>
    <row r="91" spans="1:13" x14ac:dyDescent="0.3">
      <c r="A91" t="s">
        <v>1029</v>
      </c>
      <c r="B91" t="s">
        <v>9530</v>
      </c>
      <c r="C91">
        <v>1</v>
      </c>
      <c r="D91" t="s">
        <v>1030</v>
      </c>
      <c r="E91" s="23">
        <v>45498</v>
      </c>
      <c r="G91" s="23">
        <v>45152</v>
      </c>
      <c r="H91">
        <v>9</v>
      </c>
      <c r="K91" s="23">
        <v>45152</v>
      </c>
      <c r="M91" t="s">
        <v>3397</v>
      </c>
    </row>
    <row r="92" spans="1:13" x14ac:dyDescent="0.3">
      <c r="A92" t="s">
        <v>1029</v>
      </c>
      <c r="B92" t="s">
        <v>9473</v>
      </c>
      <c r="C92">
        <v>1</v>
      </c>
      <c r="D92" t="s">
        <v>1030</v>
      </c>
      <c r="E92" s="23">
        <v>45485</v>
      </c>
      <c r="G92" s="23">
        <v>45126</v>
      </c>
      <c r="H92">
        <v>3</v>
      </c>
      <c r="K92" s="23">
        <v>45126</v>
      </c>
      <c r="M92" t="s">
        <v>3397</v>
      </c>
    </row>
    <row r="93" spans="1:13" x14ac:dyDescent="0.3">
      <c r="A93" t="s">
        <v>1104</v>
      </c>
      <c r="B93" t="s">
        <v>11090</v>
      </c>
      <c r="C93">
        <v>1</v>
      </c>
      <c r="D93" t="s">
        <v>10775</v>
      </c>
      <c r="E93" s="23">
        <v>45693</v>
      </c>
      <c r="G93" s="23">
        <v>45334</v>
      </c>
      <c r="H93">
        <v>1</v>
      </c>
      <c r="K93" s="23">
        <v>45334</v>
      </c>
      <c r="M93" t="s">
        <v>3397</v>
      </c>
    </row>
    <row r="94" spans="1:13" x14ac:dyDescent="0.3">
      <c r="A94" t="s">
        <v>1104</v>
      </c>
      <c r="B94" t="s">
        <v>11092</v>
      </c>
      <c r="C94">
        <v>1</v>
      </c>
      <c r="D94" t="s">
        <v>10775</v>
      </c>
      <c r="E94" s="23">
        <v>45658</v>
      </c>
      <c r="G94" s="23">
        <v>45323</v>
      </c>
      <c r="H94">
        <v>4</v>
      </c>
      <c r="K94" s="23">
        <v>45323</v>
      </c>
      <c r="M94" t="s">
        <v>3397</v>
      </c>
    </row>
    <row r="95" spans="1:13" x14ac:dyDescent="0.3">
      <c r="A95" t="s">
        <v>1163</v>
      </c>
      <c r="B95" t="s">
        <v>11135</v>
      </c>
      <c r="C95">
        <v>1</v>
      </c>
      <c r="D95" t="s">
        <v>10831</v>
      </c>
      <c r="E95" s="23">
        <v>45658</v>
      </c>
      <c r="G95" s="23">
        <v>45324</v>
      </c>
      <c r="H95">
        <v>1</v>
      </c>
      <c r="K95" s="23">
        <v>45324</v>
      </c>
      <c r="M95" t="s">
        <v>3397</v>
      </c>
    </row>
    <row r="96" spans="1:13" x14ac:dyDescent="0.3">
      <c r="A96" t="s">
        <v>1224</v>
      </c>
      <c r="B96" t="s">
        <v>11808</v>
      </c>
      <c r="C96">
        <v>1</v>
      </c>
      <c r="D96" t="s">
        <v>1225</v>
      </c>
      <c r="E96" s="23">
        <v>45777</v>
      </c>
      <c r="G96" s="23">
        <v>45383</v>
      </c>
      <c r="H96">
        <v>172</v>
      </c>
      <c r="K96" s="23">
        <v>45383</v>
      </c>
      <c r="M96" t="s">
        <v>5829</v>
      </c>
    </row>
    <row r="97" spans="1:13" x14ac:dyDescent="0.3">
      <c r="A97" t="s">
        <v>1224</v>
      </c>
      <c r="B97" t="s">
        <v>11806</v>
      </c>
      <c r="C97">
        <v>1</v>
      </c>
      <c r="D97" t="s">
        <v>1225</v>
      </c>
      <c r="E97" s="23">
        <v>45747</v>
      </c>
      <c r="G97" s="23">
        <v>45362</v>
      </c>
      <c r="H97">
        <v>92</v>
      </c>
      <c r="K97" s="23">
        <v>45362</v>
      </c>
      <c r="M97" t="s">
        <v>3397</v>
      </c>
    </row>
    <row r="98" spans="1:13" x14ac:dyDescent="0.3">
      <c r="A98" t="s">
        <v>1257</v>
      </c>
      <c r="B98" t="s">
        <v>11136</v>
      </c>
      <c r="C98">
        <v>1</v>
      </c>
      <c r="D98" t="s">
        <v>1258</v>
      </c>
      <c r="E98" s="23">
        <v>45668</v>
      </c>
      <c r="G98" s="23">
        <v>45303</v>
      </c>
      <c r="H98">
        <v>52</v>
      </c>
      <c r="K98" s="23">
        <v>45303</v>
      </c>
      <c r="M98" t="s">
        <v>3397</v>
      </c>
    </row>
    <row r="99" spans="1:13" x14ac:dyDescent="0.3">
      <c r="A99" t="s">
        <v>1257</v>
      </c>
      <c r="B99" t="s">
        <v>11808</v>
      </c>
      <c r="C99">
        <v>1</v>
      </c>
      <c r="D99" t="s">
        <v>1258</v>
      </c>
      <c r="E99" s="23">
        <v>45777</v>
      </c>
      <c r="G99" s="23">
        <v>45383</v>
      </c>
      <c r="H99">
        <v>96</v>
      </c>
      <c r="K99" s="23">
        <v>45383</v>
      </c>
      <c r="M99" t="s">
        <v>5961</v>
      </c>
    </row>
    <row r="100" spans="1:13" x14ac:dyDescent="0.3">
      <c r="A100" t="s">
        <v>1257</v>
      </c>
      <c r="B100" t="s">
        <v>11806</v>
      </c>
      <c r="C100">
        <v>1</v>
      </c>
      <c r="D100" t="s">
        <v>1258</v>
      </c>
      <c r="E100" s="23">
        <v>45747</v>
      </c>
      <c r="G100" s="23">
        <v>45362</v>
      </c>
      <c r="H100">
        <v>40</v>
      </c>
      <c r="K100" s="23">
        <v>45362</v>
      </c>
      <c r="M100" t="s">
        <v>3397</v>
      </c>
    </row>
    <row r="101" spans="1:13" x14ac:dyDescent="0.3">
      <c r="A101" t="s">
        <v>1260</v>
      </c>
      <c r="B101" t="s">
        <v>11806</v>
      </c>
      <c r="C101">
        <v>1</v>
      </c>
      <c r="D101" t="s">
        <v>1261</v>
      </c>
      <c r="E101" s="23">
        <v>45747</v>
      </c>
      <c r="G101" s="23">
        <v>45362</v>
      </c>
      <c r="H101">
        <v>40</v>
      </c>
      <c r="K101" s="23">
        <v>45362</v>
      </c>
      <c r="M101" t="s">
        <v>3397</v>
      </c>
    </row>
    <row r="102" spans="1:13" x14ac:dyDescent="0.3">
      <c r="A102" t="s">
        <v>1260</v>
      </c>
      <c r="B102" t="s">
        <v>11809</v>
      </c>
      <c r="C102">
        <v>1</v>
      </c>
      <c r="D102" t="s">
        <v>1261</v>
      </c>
      <c r="E102" s="23">
        <v>45716</v>
      </c>
      <c r="G102" s="23">
        <v>45349</v>
      </c>
      <c r="H102">
        <v>96</v>
      </c>
      <c r="K102" s="23">
        <v>45349</v>
      </c>
      <c r="M102" t="s">
        <v>12151</v>
      </c>
    </row>
    <row r="103" spans="1:13" x14ac:dyDescent="0.3">
      <c r="A103" t="s">
        <v>1263</v>
      </c>
      <c r="B103" t="s">
        <v>11808</v>
      </c>
      <c r="C103">
        <v>1</v>
      </c>
      <c r="D103" t="s">
        <v>1264</v>
      </c>
      <c r="E103" s="23">
        <v>45777</v>
      </c>
      <c r="G103" s="23">
        <v>45383</v>
      </c>
      <c r="H103">
        <v>48</v>
      </c>
      <c r="K103" s="23">
        <v>45383</v>
      </c>
      <c r="M103" t="s">
        <v>6617</v>
      </c>
    </row>
    <row r="104" spans="1:13" x14ac:dyDescent="0.3">
      <c r="A104" t="s">
        <v>1263</v>
      </c>
      <c r="B104" t="s">
        <v>11806</v>
      </c>
      <c r="C104">
        <v>1</v>
      </c>
      <c r="D104" t="s">
        <v>1264</v>
      </c>
      <c r="E104" s="23">
        <v>45747</v>
      </c>
      <c r="G104" s="23">
        <v>45362</v>
      </c>
      <c r="H104">
        <v>41</v>
      </c>
      <c r="K104" s="23">
        <v>45362</v>
      </c>
      <c r="M104" t="s">
        <v>3397</v>
      </c>
    </row>
    <row r="105" spans="1:13" x14ac:dyDescent="0.3">
      <c r="A105" t="s">
        <v>1266</v>
      </c>
      <c r="B105" t="s">
        <v>11808</v>
      </c>
      <c r="C105">
        <v>1</v>
      </c>
      <c r="D105" t="s">
        <v>1267</v>
      </c>
      <c r="E105" s="23">
        <v>45777</v>
      </c>
      <c r="G105" s="23">
        <v>45383</v>
      </c>
      <c r="H105">
        <v>96</v>
      </c>
      <c r="K105" s="23">
        <v>45383</v>
      </c>
      <c r="M105" t="s">
        <v>3397</v>
      </c>
    </row>
    <row r="106" spans="1:13" x14ac:dyDescent="0.3">
      <c r="A106" t="s">
        <v>1266</v>
      </c>
      <c r="B106" t="s">
        <v>11806</v>
      </c>
      <c r="C106">
        <v>1</v>
      </c>
      <c r="D106" t="s">
        <v>1267</v>
      </c>
      <c r="E106" s="23">
        <v>45747</v>
      </c>
      <c r="G106" s="23">
        <v>45362</v>
      </c>
      <c r="H106">
        <v>56</v>
      </c>
      <c r="K106" s="23">
        <v>45362</v>
      </c>
      <c r="M106" t="s">
        <v>5961</v>
      </c>
    </row>
    <row r="107" spans="1:13" x14ac:dyDescent="0.3">
      <c r="A107" t="s">
        <v>1266</v>
      </c>
      <c r="B107" t="s">
        <v>11809</v>
      </c>
      <c r="C107">
        <v>1</v>
      </c>
      <c r="D107" t="s">
        <v>1267</v>
      </c>
      <c r="E107" s="23">
        <v>45716</v>
      </c>
      <c r="G107" s="23">
        <v>45349</v>
      </c>
      <c r="H107">
        <v>56</v>
      </c>
      <c r="K107" s="23">
        <v>45349</v>
      </c>
      <c r="M107" t="s">
        <v>3397</v>
      </c>
    </row>
    <row r="108" spans="1:13" x14ac:dyDescent="0.3">
      <c r="A108" t="s">
        <v>1269</v>
      </c>
      <c r="B108" t="s">
        <v>11822</v>
      </c>
      <c r="C108">
        <v>1</v>
      </c>
      <c r="D108" t="s">
        <v>1270</v>
      </c>
      <c r="E108" s="23">
        <v>45726</v>
      </c>
      <c r="G108" s="23">
        <v>45361</v>
      </c>
      <c r="H108">
        <v>2</v>
      </c>
      <c r="K108" s="23">
        <v>45361</v>
      </c>
      <c r="M108" t="s">
        <v>3397</v>
      </c>
    </row>
    <row r="109" spans="1:13" x14ac:dyDescent="0.3">
      <c r="A109" t="s">
        <v>1269</v>
      </c>
      <c r="B109" t="s">
        <v>11808</v>
      </c>
      <c r="C109">
        <v>1</v>
      </c>
      <c r="D109" t="s">
        <v>1270</v>
      </c>
      <c r="E109" s="23">
        <v>45777</v>
      </c>
      <c r="G109" s="23">
        <v>45384</v>
      </c>
      <c r="H109">
        <v>96</v>
      </c>
      <c r="K109" s="23">
        <v>45384</v>
      </c>
      <c r="M109" t="s">
        <v>5961</v>
      </c>
    </row>
    <row r="110" spans="1:13" x14ac:dyDescent="0.3">
      <c r="A110" t="s">
        <v>1269</v>
      </c>
      <c r="B110" t="s">
        <v>11806</v>
      </c>
      <c r="C110">
        <v>1</v>
      </c>
      <c r="D110" t="s">
        <v>1270</v>
      </c>
      <c r="E110" s="23">
        <v>45747</v>
      </c>
      <c r="G110" s="23">
        <v>45362</v>
      </c>
      <c r="H110">
        <v>80</v>
      </c>
      <c r="K110" s="23">
        <v>45362</v>
      </c>
      <c r="M110" t="s">
        <v>3397</v>
      </c>
    </row>
    <row r="111" spans="1:13" x14ac:dyDescent="0.3">
      <c r="A111" t="s">
        <v>1272</v>
      </c>
      <c r="B111" t="s">
        <v>11105</v>
      </c>
      <c r="C111">
        <v>1</v>
      </c>
      <c r="D111" t="s">
        <v>1273</v>
      </c>
      <c r="E111" s="23">
        <v>45687</v>
      </c>
      <c r="G111" s="23">
        <v>45322</v>
      </c>
      <c r="H111">
        <v>96</v>
      </c>
      <c r="K111" s="23">
        <v>45322</v>
      </c>
      <c r="M111" t="s">
        <v>3397</v>
      </c>
    </row>
    <row r="112" spans="1:13" x14ac:dyDescent="0.3">
      <c r="A112" t="s">
        <v>1275</v>
      </c>
      <c r="B112" t="s">
        <v>11095</v>
      </c>
      <c r="C112">
        <v>1</v>
      </c>
      <c r="D112" t="s">
        <v>1276</v>
      </c>
      <c r="E112" s="23">
        <v>45701</v>
      </c>
      <c r="G112" s="23">
        <v>45335</v>
      </c>
      <c r="H112">
        <v>40</v>
      </c>
      <c r="K112" s="23">
        <v>45335</v>
      </c>
      <c r="M112" t="s">
        <v>5961</v>
      </c>
    </row>
    <row r="113" spans="1:13" x14ac:dyDescent="0.3">
      <c r="A113" t="s">
        <v>1281</v>
      </c>
      <c r="B113" t="s">
        <v>11823</v>
      </c>
      <c r="C113">
        <v>1</v>
      </c>
      <c r="D113" t="s">
        <v>1282</v>
      </c>
      <c r="E113" s="23">
        <v>45728</v>
      </c>
      <c r="G113" s="23">
        <v>45363</v>
      </c>
      <c r="H113">
        <v>36</v>
      </c>
      <c r="K113" s="23">
        <v>45363</v>
      </c>
      <c r="M113" t="s">
        <v>3397</v>
      </c>
    </row>
    <row r="114" spans="1:13" x14ac:dyDescent="0.3">
      <c r="A114" t="s">
        <v>1281</v>
      </c>
      <c r="B114" t="s">
        <v>11824</v>
      </c>
      <c r="C114">
        <v>1</v>
      </c>
      <c r="D114" t="s">
        <v>1282</v>
      </c>
      <c r="E114" s="23">
        <v>45734</v>
      </c>
      <c r="G114" s="23">
        <v>45369</v>
      </c>
      <c r="H114">
        <v>18</v>
      </c>
      <c r="K114" s="23">
        <v>45369</v>
      </c>
      <c r="M114" t="s">
        <v>3397</v>
      </c>
    </row>
    <row r="115" spans="1:13" x14ac:dyDescent="0.3">
      <c r="A115" t="s">
        <v>1281</v>
      </c>
      <c r="B115" t="s">
        <v>11809</v>
      </c>
      <c r="C115">
        <v>1</v>
      </c>
      <c r="D115" t="s">
        <v>1282</v>
      </c>
      <c r="E115" s="23">
        <v>45716</v>
      </c>
      <c r="G115" s="23">
        <v>45351</v>
      </c>
      <c r="H115">
        <v>20</v>
      </c>
      <c r="K115" s="23">
        <v>45351</v>
      </c>
      <c r="M115" t="s">
        <v>3397</v>
      </c>
    </row>
    <row r="116" spans="1:13" x14ac:dyDescent="0.3">
      <c r="A116" t="s">
        <v>1281</v>
      </c>
      <c r="B116" t="s">
        <v>11808</v>
      </c>
      <c r="C116">
        <v>1</v>
      </c>
      <c r="D116" t="s">
        <v>1282</v>
      </c>
      <c r="E116" s="23">
        <v>45777</v>
      </c>
      <c r="G116" s="23">
        <v>45384</v>
      </c>
      <c r="H116">
        <v>36</v>
      </c>
      <c r="K116" s="23">
        <v>45384</v>
      </c>
      <c r="M116" t="s">
        <v>10262</v>
      </c>
    </row>
    <row r="117" spans="1:13" x14ac:dyDescent="0.3">
      <c r="A117" t="s">
        <v>1287</v>
      </c>
      <c r="B117" t="s">
        <v>9470</v>
      </c>
      <c r="C117">
        <v>1</v>
      </c>
      <c r="D117" t="s">
        <v>1288</v>
      </c>
      <c r="E117" s="23">
        <v>45503</v>
      </c>
      <c r="G117" s="23">
        <v>45131</v>
      </c>
      <c r="H117">
        <v>105</v>
      </c>
      <c r="I117" t="s">
        <v>9467</v>
      </c>
      <c r="J117" t="s">
        <v>9468</v>
      </c>
      <c r="K117" s="23">
        <v>45131</v>
      </c>
      <c r="M117" t="s">
        <v>3397</v>
      </c>
    </row>
    <row r="118" spans="1:13" x14ac:dyDescent="0.3">
      <c r="A118" t="s">
        <v>1302</v>
      </c>
      <c r="B118" t="s">
        <v>11809</v>
      </c>
      <c r="C118">
        <v>1</v>
      </c>
      <c r="D118" t="s">
        <v>1303</v>
      </c>
      <c r="E118" s="23">
        <v>45716</v>
      </c>
      <c r="G118" s="23">
        <v>45351</v>
      </c>
      <c r="H118">
        <v>136</v>
      </c>
      <c r="K118" s="23">
        <v>45351</v>
      </c>
      <c r="M118" t="s">
        <v>3397</v>
      </c>
    </row>
    <row r="119" spans="1:13" x14ac:dyDescent="0.3">
      <c r="A119" t="s">
        <v>1302</v>
      </c>
      <c r="B119" t="s">
        <v>10267</v>
      </c>
      <c r="C119">
        <v>1</v>
      </c>
      <c r="D119" t="s">
        <v>1303</v>
      </c>
      <c r="E119" s="23">
        <v>45589</v>
      </c>
      <c r="G119" s="23">
        <v>45223</v>
      </c>
      <c r="H119">
        <v>1</v>
      </c>
      <c r="K119" s="23">
        <v>45223</v>
      </c>
      <c r="M119" t="s">
        <v>3397</v>
      </c>
    </row>
    <row r="120" spans="1:13" x14ac:dyDescent="0.3">
      <c r="A120" t="s">
        <v>1308</v>
      </c>
      <c r="B120" t="s">
        <v>11137</v>
      </c>
      <c r="C120">
        <v>1</v>
      </c>
      <c r="D120" t="s">
        <v>1309</v>
      </c>
      <c r="E120" s="23">
        <v>45499</v>
      </c>
      <c r="G120" s="23">
        <v>45289</v>
      </c>
      <c r="H120">
        <v>309</v>
      </c>
      <c r="I120" t="s">
        <v>9474</v>
      </c>
      <c r="J120" t="s">
        <v>9475</v>
      </c>
      <c r="K120" s="23">
        <v>45293</v>
      </c>
      <c r="M120" t="s">
        <v>11138</v>
      </c>
    </row>
    <row r="121" spans="1:13" x14ac:dyDescent="0.3">
      <c r="A121" t="s">
        <v>1308</v>
      </c>
      <c r="B121" t="s">
        <v>11826</v>
      </c>
      <c r="C121">
        <v>1</v>
      </c>
      <c r="D121" t="s">
        <v>1309</v>
      </c>
      <c r="E121" s="23">
        <v>45579</v>
      </c>
      <c r="G121" s="23">
        <v>45365</v>
      </c>
      <c r="H121">
        <v>1848</v>
      </c>
      <c r="I121" t="s">
        <v>11827</v>
      </c>
      <c r="J121" t="s">
        <v>11828</v>
      </c>
      <c r="K121" s="23">
        <v>45369</v>
      </c>
      <c r="M121" t="s">
        <v>8669</v>
      </c>
    </row>
    <row r="122" spans="1:13" x14ac:dyDescent="0.3">
      <c r="A122" t="s">
        <v>1317</v>
      </c>
      <c r="B122" t="s">
        <v>11829</v>
      </c>
      <c r="C122">
        <v>1</v>
      </c>
      <c r="D122" t="s">
        <v>1318</v>
      </c>
      <c r="E122" s="23">
        <v>45586</v>
      </c>
      <c r="G122" s="23">
        <v>45372</v>
      </c>
      <c r="H122">
        <v>672</v>
      </c>
      <c r="I122" t="s">
        <v>11827</v>
      </c>
      <c r="J122" t="s">
        <v>11828</v>
      </c>
      <c r="K122" s="23">
        <v>45376</v>
      </c>
      <c r="M122" t="s">
        <v>3397</v>
      </c>
    </row>
    <row r="123" spans="1:13" x14ac:dyDescent="0.3">
      <c r="A123" t="s">
        <v>1317</v>
      </c>
      <c r="B123" t="s">
        <v>11830</v>
      </c>
      <c r="C123">
        <v>1</v>
      </c>
      <c r="D123" t="s">
        <v>1318</v>
      </c>
      <c r="E123" s="23">
        <v>45584</v>
      </c>
      <c r="G123" s="23">
        <v>45342</v>
      </c>
      <c r="H123">
        <v>363</v>
      </c>
      <c r="I123" t="s">
        <v>9474</v>
      </c>
      <c r="J123" t="s">
        <v>9475</v>
      </c>
      <c r="K123" s="23">
        <v>45344</v>
      </c>
      <c r="M123" t="s">
        <v>12152</v>
      </c>
    </row>
    <row r="124" spans="1:13" x14ac:dyDescent="0.3">
      <c r="A124" t="s">
        <v>1317</v>
      </c>
      <c r="B124" t="s">
        <v>11139</v>
      </c>
      <c r="C124">
        <v>1</v>
      </c>
      <c r="D124" t="s">
        <v>1318</v>
      </c>
      <c r="E124" s="23">
        <v>45529</v>
      </c>
      <c r="G124" s="23">
        <v>45316</v>
      </c>
      <c r="H124">
        <v>56</v>
      </c>
      <c r="I124" t="s">
        <v>9474</v>
      </c>
      <c r="J124" t="s">
        <v>9475</v>
      </c>
      <c r="K124" s="23">
        <v>45318</v>
      </c>
      <c r="M124" t="s">
        <v>3397</v>
      </c>
    </row>
    <row r="125" spans="1:13" x14ac:dyDescent="0.3">
      <c r="A125" t="s">
        <v>1347</v>
      </c>
      <c r="B125" t="s">
        <v>11123</v>
      </c>
      <c r="C125">
        <v>1</v>
      </c>
      <c r="D125" t="s">
        <v>1348</v>
      </c>
      <c r="E125" s="23">
        <v>45702</v>
      </c>
      <c r="G125" s="23">
        <v>45336</v>
      </c>
      <c r="H125">
        <v>41</v>
      </c>
      <c r="K125" s="23">
        <v>45336</v>
      </c>
      <c r="M125" t="s">
        <v>3397</v>
      </c>
    </row>
    <row r="126" spans="1:13" x14ac:dyDescent="0.3">
      <c r="A126" t="s">
        <v>1347</v>
      </c>
      <c r="B126" t="s">
        <v>11810</v>
      </c>
      <c r="C126">
        <v>1</v>
      </c>
      <c r="D126" t="s">
        <v>1348</v>
      </c>
      <c r="E126" s="23">
        <v>45747</v>
      </c>
      <c r="G126" s="23">
        <v>45372</v>
      </c>
      <c r="H126">
        <v>997</v>
      </c>
      <c r="K126" s="23">
        <v>45372</v>
      </c>
      <c r="M126" t="s">
        <v>5682</v>
      </c>
    </row>
    <row r="127" spans="1:13" x14ac:dyDescent="0.3">
      <c r="A127" t="s">
        <v>1347</v>
      </c>
      <c r="B127" t="s">
        <v>11122</v>
      </c>
      <c r="C127">
        <v>1</v>
      </c>
      <c r="D127" t="s">
        <v>1348</v>
      </c>
      <c r="E127" s="23">
        <v>45695</v>
      </c>
      <c r="G127" s="23">
        <v>45336</v>
      </c>
      <c r="H127">
        <v>59</v>
      </c>
      <c r="K127" s="23">
        <v>45336</v>
      </c>
      <c r="M127" t="s">
        <v>3397</v>
      </c>
    </row>
    <row r="128" spans="1:13" x14ac:dyDescent="0.3">
      <c r="A128" t="s">
        <v>1347</v>
      </c>
      <c r="B128" t="s">
        <v>11832</v>
      </c>
      <c r="C128">
        <v>1</v>
      </c>
      <c r="D128" t="s">
        <v>1348</v>
      </c>
      <c r="E128" s="23">
        <v>45742</v>
      </c>
      <c r="G128" s="23">
        <v>45377</v>
      </c>
      <c r="H128">
        <v>4</v>
      </c>
      <c r="K128" s="23">
        <v>45377</v>
      </c>
      <c r="M128" t="s">
        <v>3397</v>
      </c>
    </row>
    <row r="129" spans="1:13" x14ac:dyDescent="0.3">
      <c r="A129" t="s">
        <v>1347</v>
      </c>
      <c r="B129" t="s">
        <v>11092</v>
      </c>
      <c r="C129">
        <v>1</v>
      </c>
      <c r="D129" t="s">
        <v>1348</v>
      </c>
      <c r="E129" s="23">
        <v>45688</v>
      </c>
      <c r="G129" s="23">
        <v>45324</v>
      </c>
      <c r="H129">
        <v>20</v>
      </c>
      <c r="K129" s="23">
        <v>45324</v>
      </c>
      <c r="M129" t="s">
        <v>3397</v>
      </c>
    </row>
    <row r="130" spans="1:13" x14ac:dyDescent="0.3">
      <c r="A130" t="s">
        <v>1426</v>
      </c>
      <c r="B130" t="s">
        <v>11808</v>
      </c>
      <c r="C130">
        <v>1</v>
      </c>
      <c r="D130" t="s">
        <v>1427</v>
      </c>
      <c r="E130" s="23"/>
      <c r="G130" s="23">
        <v>45390</v>
      </c>
      <c r="H130">
        <v>60</v>
      </c>
      <c r="K130" s="23">
        <v>45390</v>
      </c>
      <c r="M130" t="s">
        <v>5803</v>
      </c>
    </row>
    <row r="131" spans="1:13" x14ac:dyDescent="0.3">
      <c r="A131" t="s">
        <v>1426</v>
      </c>
      <c r="B131" t="s">
        <v>11815</v>
      </c>
      <c r="C131">
        <v>1</v>
      </c>
      <c r="D131" t="s">
        <v>1427</v>
      </c>
      <c r="E131" s="23">
        <v>45688</v>
      </c>
      <c r="G131" s="23">
        <v>45376</v>
      </c>
      <c r="H131">
        <v>983</v>
      </c>
      <c r="K131" s="23">
        <v>45376</v>
      </c>
      <c r="M131" t="s">
        <v>12153</v>
      </c>
    </row>
    <row r="132" spans="1:13" x14ac:dyDescent="0.3">
      <c r="A132" t="s">
        <v>1426</v>
      </c>
      <c r="B132" t="s">
        <v>11807</v>
      </c>
      <c r="C132">
        <v>1</v>
      </c>
      <c r="D132" t="s">
        <v>1427</v>
      </c>
      <c r="E132" s="23">
        <v>45688</v>
      </c>
      <c r="G132" s="23">
        <v>45362</v>
      </c>
      <c r="H132">
        <v>600</v>
      </c>
      <c r="K132" s="23">
        <v>45362</v>
      </c>
      <c r="M132" t="s">
        <v>5846</v>
      </c>
    </row>
    <row r="133" spans="1:13" x14ac:dyDescent="0.3">
      <c r="A133" t="s">
        <v>1429</v>
      </c>
      <c r="B133" t="s">
        <v>11815</v>
      </c>
      <c r="C133">
        <v>1</v>
      </c>
      <c r="D133" t="s">
        <v>1430</v>
      </c>
      <c r="E133" s="23">
        <v>45716</v>
      </c>
      <c r="G133" s="23">
        <v>45378</v>
      </c>
      <c r="H133">
        <v>2457</v>
      </c>
      <c r="K133" s="23">
        <v>45378</v>
      </c>
      <c r="M133" t="s">
        <v>12154</v>
      </c>
    </row>
    <row r="134" spans="1:13" x14ac:dyDescent="0.3">
      <c r="A134" t="s">
        <v>1429</v>
      </c>
      <c r="B134" t="s">
        <v>11807</v>
      </c>
      <c r="C134">
        <v>1</v>
      </c>
      <c r="D134" t="s">
        <v>1430</v>
      </c>
      <c r="E134" s="23">
        <v>45688</v>
      </c>
      <c r="G134" s="23">
        <v>45363</v>
      </c>
      <c r="H134">
        <v>731</v>
      </c>
      <c r="K134" s="23">
        <v>45363</v>
      </c>
      <c r="M134" t="s">
        <v>12155</v>
      </c>
    </row>
    <row r="135" spans="1:13" x14ac:dyDescent="0.3">
      <c r="A135" t="s">
        <v>1429</v>
      </c>
      <c r="B135" t="s">
        <v>11814</v>
      </c>
      <c r="C135">
        <v>1</v>
      </c>
      <c r="D135" t="s">
        <v>1430</v>
      </c>
      <c r="E135" s="23">
        <v>45657</v>
      </c>
      <c r="G135" s="23">
        <v>45345</v>
      </c>
      <c r="H135">
        <v>150</v>
      </c>
      <c r="K135" s="23">
        <v>45345</v>
      </c>
      <c r="M135" t="s">
        <v>5645</v>
      </c>
    </row>
    <row r="136" spans="1:13" x14ac:dyDescent="0.3">
      <c r="A136" t="s">
        <v>1432</v>
      </c>
      <c r="B136" t="s">
        <v>11807</v>
      </c>
      <c r="C136">
        <v>1</v>
      </c>
      <c r="D136" t="s">
        <v>1433</v>
      </c>
      <c r="E136" s="23">
        <v>45688</v>
      </c>
      <c r="G136" s="23">
        <v>45364</v>
      </c>
      <c r="H136">
        <v>1620</v>
      </c>
      <c r="K136" s="23">
        <v>45364</v>
      </c>
      <c r="M136" t="s">
        <v>12156</v>
      </c>
    </row>
    <row r="137" spans="1:13" x14ac:dyDescent="0.3">
      <c r="A137" t="s">
        <v>1432</v>
      </c>
      <c r="B137" t="s">
        <v>11815</v>
      </c>
      <c r="C137">
        <v>1</v>
      </c>
      <c r="D137" t="s">
        <v>1433</v>
      </c>
      <c r="E137" s="23">
        <v>45716</v>
      </c>
      <c r="G137" s="23">
        <v>45378</v>
      </c>
      <c r="H137">
        <v>349</v>
      </c>
      <c r="K137" s="23">
        <v>45378</v>
      </c>
      <c r="M137" t="s">
        <v>12157</v>
      </c>
    </row>
    <row r="138" spans="1:13" x14ac:dyDescent="0.3">
      <c r="A138" t="s">
        <v>1432</v>
      </c>
      <c r="B138" t="s">
        <v>11140</v>
      </c>
      <c r="C138">
        <v>1</v>
      </c>
      <c r="D138" t="s">
        <v>1433</v>
      </c>
      <c r="E138" s="23">
        <v>45688</v>
      </c>
      <c r="G138" s="23">
        <v>45336</v>
      </c>
      <c r="H138">
        <v>30</v>
      </c>
      <c r="K138" s="23">
        <v>45336</v>
      </c>
      <c r="M138" t="s">
        <v>3397</v>
      </c>
    </row>
    <row r="139" spans="1:13" x14ac:dyDescent="0.3">
      <c r="A139" t="s">
        <v>1432</v>
      </c>
      <c r="B139" t="s">
        <v>11814</v>
      </c>
      <c r="C139">
        <v>1</v>
      </c>
      <c r="D139" t="s">
        <v>1433</v>
      </c>
      <c r="E139" s="23">
        <v>45716</v>
      </c>
      <c r="G139" s="23">
        <v>45345</v>
      </c>
      <c r="H139">
        <v>211</v>
      </c>
      <c r="K139" s="23">
        <v>45345</v>
      </c>
      <c r="M139" t="s">
        <v>3397</v>
      </c>
    </row>
    <row r="140" spans="1:13" x14ac:dyDescent="0.3">
      <c r="A140" t="s">
        <v>1435</v>
      </c>
      <c r="B140" t="s">
        <v>11810</v>
      </c>
      <c r="C140">
        <v>1</v>
      </c>
      <c r="D140" t="s">
        <v>10126</v>
      </c>
      <c r="E140" s="23"/>
      <c r="G140" s="23">
        <v>45387</v>
      </c>
      <c r="H140">
        <v>420</v>
      </c>
      <c r="K140" s="23">
        <v>45387</v>
      </c>
      <c r="M140" t="s">
        <v>11838</v>
      </c>
    </row>
    <row r="141" spans="1:13" x14ac:dyDescent="0.3">
      <c r="A141" t="s">
        <v>1435</v>
      </c>
      <c r="B141" t="s">
        <v>11807</v>
      </c>
      <c r="C141">
        <v>1</v>
      </c>
      <c r="D141" t="s">
        <v>10126</v>
      </c>
      <c r="E141" s="23">
        <v>45688</v>
      </c>
      <c r="G141" s="23">
        <v>45363</v>
      </c>
      <c r="H141">
        <v>798</v>
      </c>
      <c r="K141" s="23">
        <v>45363</v>
      </c>
      <c r="M141" t="s">
        <v>12158</v>
      </c>
    </row>
    <row r="142" spans="1:13" x14ac:dyDescent="0.3">
      <c r="A142" t="s">
        <v>1435</v>
      </c>
      <c r="B142" t="s">
        <v>11809</v>
      </c>
      <c r="C142">
        <v>1</v>
      </c>
      <c r="D142" t="s">
        <v>10126</v>
      </c>
      <c r="E142" s="23">
        <v>45688</v>
      </c>
      <c r="G142" s="23">
        <v>45352</v>
      </c>
      <c r="H142">
        <v>78</v>
      </c>
      <c r="K142" s="23">
        <v>45352</v>
      </c>
      <c r="M142" t="s">
        <v>10286</v>
      </c>
    </row>
    <row r="143" spans="1:13" x14ac:dyDescent="0.3">
      <c r="A143" t="s">
        <v>1437</v>
      </c>
      <c r="B143" t="s">
        <v>11810</v>
      </c>
      <c r="C143">
        <v>1</v>
      </c>
      <c r="D143" t="s">
        <v>1438</v>
      </c>
      <c r="E143" s="23"/>
      <c r="G143" s="23">
        <v>45371</v>
      </c>
      <c r="H143">
        <v>2271</v>
      </c>
      <c r="K143" s="23">
        <v>45371</v>
      </c>
      <c r="M143" t="s">
        <v>12159</v>
      </c>
    </row>
    <row r="144" spans="1:13" x14ac:dyDescent="0.3">
      <c r="A144" t="s">
        <v>1437</v>
      </c>
      <c r="B144" t="s">
        <v>11806</v>
      </c>
      <c r="C144">
        <v>1</v>
      </c>
      <c r="D144" t="s">
        <v>1438</v>
      </c>
      <c r="E144" s="23">
        <v>45716</v>
      </c>
      <c r="G144" s="23">
        <v>45362</v>
      </c>
      <c r="H144">
        <v>270</v>
      </c>
      <c r="K144" s="23">
        <v>45362</v>
      </c>
      <c r="M144" t="s">
        <v>3397</v>
      </c>
    </row>
    <row r="145" spans="1:13" x14ac:dyDescent="0.3">
      <c r="A145" t="s">
        <v>1443</v>
      </c>
      <c r="B145" t="s">
        <v>11815</v>
      </c>
      <c r="C145">
        <v>1</v>
      </c>
      <c r="D145" t="s">
        <v>9728</v>
      </c>
      <c r="E145" s="23">
        <v>45716</v>
      </c>
      <c r="G145" s="23">
        <v>45377</v>
      </c>
      <c r="H145">
        <v>930</v>
      </c>
      <c r="K145" s="23">
        <v>45377</v>
      </c>
      <c r="M145" t="s">
        <v>12143</v>
      </c>
    </row>
    <row r="146" spans="1:13" x14ac:dyDescent="0.3">
      <c r="A146" t="s">
        <v>1443</v>
      </c>
      <c r="B146" t="s">
        <v>11807</v>
      </c>
      <c r="C146">
        <v>1</v>
      </c>
      <c r="D146" t="s">
        <v>9728</v>
      </c>
      <c r="E146" s="23">
        <v>45688</v>
      </c>
      <c r="G146" s="23">
        <v>45362</v>
      </c>
      <c r="H146">
        <v>169</v>
      </c>
      <c r="K146" s="23">
        <v>45362</v>
      </c>
      <c r="M146" t="s">
        <v>5645</v>
      </c>
    </row>
    <row r="147" spans="1:13" x14ac:dyDescent="0.3">
      <c r="A147" t="s">
        <v>1443</v>
      </c>
      <c r="B147" t="s">
        <v>11809</v>
      </c>
      <c r="C147">
        <v>1</v>
      </c>
      <c r="D147" t="s">
        <v>9728</v>
      </c>
      <c r="E147" s="23">
        <v>45688</v>
      </c>
      <c r="G147" s="23">
        <v>45352</v>
      </c>
      <c r="H147">
        <v>1</v>
      </c>
      <c r="K147" s="23">
        <v>45352</v>
      </c>
      <c r="M147" t="s">
        <v>3397</v>
      </c>
    </row>
    <row r="148" spans="1:13" x14ac:dyDescent="0.3">
      <c r="A148" t="s">
        <v>1460</v>
      </c>
      <c r="B148" t="s">
        <v>11810</v>
      </c>
      <c r="C148">
        <v>1</v>
      </c>
      <c r="D148" t="s">
        <v>1461</v>
      </c>
      <c r="E148" s="23"/>
      <c r="G148" s="23">
        <v>45387</v>
      </c>
      <c r="H148">
        <v>56</v>
      </c>
      <c r="K148" s="23">
        <v>45387</v>
      </c>
      <c r="M148" t="s">
        <v>10279</v>
      </c>
    </row>
    <row r="149" spans="1:13" x14ac:dyDescent="0.3">
      <c r="A149" t="s">
        <v>1460</v>
      </c>
      <c r="B149" t="s">
        <v>11808</v>
      </c>
      <c r="C149">
        <v>1</v>
      </c>
      <c r="D149" t="s">
        <v>1461</v>
      </c>
      <c r="E149" s="23">
        <v>45870</v>
      </c>
      <c r="G149" s="23">
        <v>45385</v>
      </c>
      <c r="H149">
        <v>336</v>
      </c>
      <c r="K149" s="23">
        <v>45385</v>
      </c>
      <c r="M149" t="s">
        <v>11978</v>
      </c>
    </row>
    <row r="150" spans="1:13" x14ac:dyDescent="0.3">
      <c r="A150" t="s">
        <v>1460</v>
      </c>
      <c r="B150" t="s">
        <v>11814</v>
      </c>
      <c r="C150">
        <v>1</v>
      </c>
      <c r="D150" t="s">
        <v>1461</v>
      </c>
      <c r="E150" s="23">
        <v>45869</v>
      </c>
      <c r="G150" s="23">
        <v>45342</v>
      </c>
      <c r="H150">
        <v>240</v>
      </c>
      <c r="K150" s="23">
        <v>45342</v>
      </c>
      <c r="M150" t="s">
        <v>10279</v>
      </c>
    </row>
    <row r="151" spans="1:13" x14ac:dyDescent="0.3">
      <c r="A151" t="s">
        <v>1460</v>
      </c>
      <c r="B151" t="s">
        <v>11101</v>
      </c>
      <c r="C151">
        <v>1</v>
      </c>
      <c r="D151" t="s">
        <v>1461</v>
      </c>
      <c r="E151" s="23">
        <v>45869</v>
      </c>
      <c r="G151" s="23">
        <v>45314</v>
      </c>
      <c r="H151">
        <v>137</v>
      </c>
      <c r="K151" s="23">
        <v>45314</v>
      </c>
      <c r="M151" t="s">
        <v>10269</v>
      </c>
    </row>
    <row r="152" spans="1:13" x14ac:dyDescent="0.3">
      <c r="A152" t="s">
        <v>1460</v>
      </c>
      <c r="B152" t="s">
        <v>11095</v>
      </c>
      <c r="C152">
        <v>1</v>
      </c>
      <c r="D152" t="s">
        <v>1461</v>
      </c>
      <c r="E152" s="23">
        <v>45870</v>
      </c>
      <c r="G152" s="23">
        <v>45363</v>
      </c>
      <c r="H152">
        <v>590</v>
      </c>
      <c r="K152" s="23">
        <v>45363</v>
      </c>
      <c r="M152" t="s">
        <v>11825</v>
      </c>
    </row>
    <row r="153" spans="1:13" x14ac:dyDescent="0.3">
      <c r="A153" t="s">
        <v>1463</v>
      </c>
      <c r="B153" t="s">
        <v>11128</v>
      </c>
      <c r="C153">
        <v>1</v>
      </c>
      <c r="D153" t="s">
        <v>1464</v>
      </c>
      <c r="E153" s="23">
        <v>45839</v>
      </c>
      <c r="G153" s="23">
        <v>45322</v>
      </c>
      <c r="H153">
        <v>55</v>
      </c>
      <c r="K153" s="23">
        <v>45322</v>
      </c>
      <c r="M153" t="s">
        <v>12160</v>
      </c>
    </row>
    <row r="154" spans="1:13" x14ac:dyDescent="0.3">
      <c r="A154" t="s">
        <v>1463</v>
      </c>
      <c r="B154" t="s">
        <v>11099</v>
      </c>
      <c r="C154">
        <v>1</v>
      </c>
      <c r="D154" t="s">
        <v>1464</v>
      </c>
      <c r="E154" s="23">
        <v>45839</v>
      </c>
      <c r="G154" s="23">
        <v>45334</v>
      </c>
      <c r="H154">
        <v>76</v>
      </c>
      <c r="K154" s="23">
        <v>45334</v>
      </c>
      <c r="M154" t="s">
        <v>10264</v>
      </c>
    </row>
    <row r="155" spans="1:13" x14ac:dyDescent="0.3">
      <c r="A155" t="s">
        <v>1463</v>
      </c>
      <c r="B155" t="s">
        <v>11815</v>
      </c>
      <c r="C155">
        <v>1</v>
      </c>
      <c r="D155" t="s">
        <v>1464</v>
      </c>
      <c r="E155" s="23">
        <v>45869</v>
      </c>
      <c r="G155" s="23">
        <v>45376</v>
      </c>
      <c r="H155">
        <v>779</v>
      </c>
      <c r="K155" s="23">
        <v>45376</v>
      </c>
      <c r="M155" t="s">
        <v>10296</v>
      </c>
    </row>
    <row r="156" spans="1:13" x14ac:dyDescent="0.3">
      <c r="A156" t="s">
        <v>1463</v>
      </c>
      <c r="B156" t="s">
        <v>11836</v>
      </c>
      <c r="C156">
        <v>1</v>
      </c>
      <c r="D156" t="s">
        <v>1464</v>
      </c>
      <c r="E156" s="23">
        <v>45689</v>
      </c>
      <c r="G156" s="23">
        <v>45210</v>
      </c>
      <c r="H156">
        <v>11</v>
      </c>
      <c r="K156" s="23">
        <v>45210</v>
      </c>
      <c r="M156" t="s">
        <v>11215</v>
      </c>
    </row>
    <row r="157" spans="1:13" x14ac:dyDescent="0.3">
      <c r="A157" t="s">
        <v>1463</v>
      </c>
      <c r="B157" t="s">
        <v>10261</v>
      </c>
      <c r="C157">
        <v>1</v>
      </c>
      <c r="D157" t="s">
        <v>1464</v>
      </c>
      <c r="E157" s="23">
        <v>45777</v>
      </c>
      <c r="G157" s="23">
        <v>45250</v>
      </c>
      <c r="H157">
        <v>204</v>
      </c>
      <c r="K157" s="23">
        <v>45250</v>
      </c>
      <c r="M157" t="s">
        <v>3397</v>
      </c>
    </row>
    <row r="158" spans="1:13" x14ac:dyDescent="0.3">
      <c r="A158" t="s">
        <v>1463</v>
      </c>
      <c r="B158" t="s">
        <v>11142</v>
      </c>
      <c r="C158">
        <v>1</v>
      </c>
      <c r="D158" t="s">
        <v>1464</v>
      </c>
      <c r="E158" s="23">
        <v>45778</v>
      </c>
      <c r="G158" s="23">
        <v>45300</v>
      </c>
      <c r="H158">
        <v>221</v>
      </c>
      <c r="K158" s="23">
        <v>45300</v>
      </c>
      <c r="M158" t="s">
        <v>3397</v>
      </c>
    </row>
    <row r="159" spans="1:13" x14ac:dyDescent="0.3">
      <c r="A159" t="s">
        <v>1466</v>
      </c>
      <c r="B159" t="s">
        <v>11815</v>
      </c>
      <c r="C159">
        <v>1</v>
      </c>
      <c r="D159" t="s">
        <v>1467</v>
      </c>
      <c r="E159" s="23">
        <v>45900</v>
      </c>
      <c r="G159" s="23">
        <v>45378</v>
      </c>
      <c r="H159">
        <v>422</v>
      </c>
      <c r="K159" s="23">
        <v>45378</v>
      </c>
      <c r="M159" t="s">
        <v>3397</v>
      </c>
    </row>
    <row r="160" spans="1:13" x14ac:dyDescent="0.3">
      <c r="A160" t="s">
        <v>1466</v>
      </c>
      <c r="B160" t="s">
        <v>11808</v>
      </c>
      <c r="C160">
        <v>1</v>
      </c>
      <c r="D160" t="s">
        <v>1467</v>
      </c>
      <c r="E160" s="23">
        <v>45870</v>
      </c>
      <c r="G160" s="23">
        <v>45387</v>
      </c>
      <c r="H160">
        <v>390</v>
      </c>
      <c r="K160" s="23">
        <v>45387</v>
      </c>
      <c r="M160" t="s">
        <v>5831</v>
      </c>
    </row>
    <row r="161" spans="1:13" x14ac:dyDescent="0.3">
      <c r="A161" t="s">
        <v>1466</v>
      </c>
      <c r="B161" t="s">
        <v>11810</v>
      </c>
      <c r="C161">
        <v>1</v>
      </c>
      <c r="D161" t="s">
        <v>1467</v>
      </c>
      <c r="E161" s="23">
        <v>45696</v>
      </c>
      <c r="G161" s="23">
        <v>45372</v>
      </c>
      <c r="H161">
        <v>653</v>
      </c>
      <c r="K161" s="23">
        <v>45372</v>
      </c>
      <c r="M161" t="s">
        <v>11838</v>
      </c>
    </row>
    <row r="162" spans="1:13" x14ac:dyDescent="0.3">
      <c r="A162" t="s">
        <v>1466</v>
      </c>
      <c r="B162" t="s">
        <v>11096</v>
      </c>
      <c r="C162">
        <v>1</v>
      </c>
      <c r="D162" t="s">
        <v>1467</v>
      </c>
      <c r="E162" s="23">
        <v>45839</v>
      </c>
      <c r="G162" s="23">
        <v>45328</v>
      </c>
      <c r="H162">
        <v>128</v>
      </c>
      <c r="K162" s="23">
        <v>45328</v>
      </c>
      <c r="M162" t="s">
        <v>3397</v>
      </c>
    </row>
    <row r="163" spans="1:13" x14ac:dyDescent="0.3">
      <c r="A163" t="s">
        <v>1466</v>
      </c>
      <c r="B163" t="s">
        <v>11807</v>
      </c>
      <c r="C163">
        <v>1</v>
      </c>
      <c r="D163" t="s">
        <v>1467</v>
      </c>
      <c r="E163" s="23">
        <v>45868</v>
      </c>
      <c r="G163" s="23">
        <v>45369</v>
      </c>
      <c r="H163">
        <v>280</v>
      </c>
      <c r="K163" s="23">
        <v>45369</v>
      </c>
      <c r="M163" t="s">
        <v>10284</v>
      </c>
    </row>
    <row r="164" spans="1:13" x14ac:dyDescent="0.3">
      <c r="A164" t="s">
        <v>1496</v>
      </c>
      <c r="B164" t="s">
        <v>11096</v>
      </c>
      <c r="C164">
        <v>1</v>
      </c>
      <c r="D164" t="s">
        <v>1497</v>
      </c>
      <c r="E164" s="23">
        <v>45686</v>
      </c>
      <c r="G164" s="23">
        <v>45320</v>
      </c>
      <c r="H164">
        <v>17</v>
      </c>
      <c r="K164" s="23">
        <v>45320</v>
      </c>
      <c r="M164" t="s">
        <v>3397</v>
      </c>
    </row>
    <row r="165" spans="1:13" x14ac:dyDescent="0.3">
      <c r="A165" t="s">
        <v>1496</v>
      </c>
      <c r="B165" t="s">
        <v>11810</v>
      </c>
      <c r="C165">
        <v>1</v>
      </c>
      <c r="D165" t="s">
        <v>1497</v>
      </c>
      <c r="E165" s="23">
        <v>45747</v>
      </c>
      <c r="G165" s="23">
        <v>45370</v>
      </c>
      <c r="H165">
        <v>20</v>
      </c>
      <c r="K165" s="23">
        <v>45370</v>
      </c>
      <c r="M165" t="s">
        <v>5935</v>
      </c>
    </row>
    <row r="166" spans="1:13" x14ac:dyDescent="0.3">
      <c r="A166" t="s">
        <v>1496</v>
      </c>
      <c r="B166" t="s">
        <v>11098</v>
      </c>
      <c r="C166">
        <v>1</v>
      </c>
      <c r="D166" t="s">
        <v>1497</v>
      </c>
      <c r="E166" s="23">
        <v>45669</v>
      </c>
      <c r="G166" s="23">
        <v>45303</v>
      </c>
      <c r="H166">
        <v>15</v>
      </c>
      <c r="K166" s="23">
        <v>45303</v>
      </c>
      <c r="M166" t="s">
        <v>3397</v>
      </c>
    </row>
    <row r="167" spans="1:13" x14ac:dyDescent="0.3">
      <c r="A167" t="s">
        <v>1496</v>
      </c>
      <c r="B167" t="s">
        <v>11109</v>
      </c>
      <c r="C167">
        <v>1</v>
      </c>
      <c r="D167" t="s">
        <v>1497</v>
      </c>
      <c r="E167" s="23">
        <v>45683</v>
      </c>
      <c r="G167" s="23">
        <v>45317</v>
      </c>
      <c r="H167">
        <v>46</v>
      </c>
      <c r="K167" s="23">
        <v>45317</v>
      </c>
      <c r="M167" t="s">
        <v>3397</v>
      </c>
    </row>
    <row r="168" spans="1:13" x14ac:dyDescent="0.3">
      <c r="A168" t="s">
        <v>1499</v>
      </c>
      <c r="B168" t="s">
        <v>11095</v>
      </c>
      <c r="C168">
        <v>1</v>
      </c>
      <c r="D168" t="s">
        <v>1500</v>
      </c>
      <c r="E168" s="23">
        <v>45701</v>
      </c>
      <c r="G168" s="23">
        <v>45335</v>
      </c>
      <c r="H168">
        <v>54</v>
      </c>
      <c r="K168" s="23">
        <v>45335</v>
      </c>
      <c r="M168" t="s">
        <v>3397</v>
      </c>
    </row>
    <row r="169" spans="1:13" x14ac:dyDescent="0.3">
      <c r="A169" t="s">
        <v>1499</v>
      </c>
      <c r="B169" t="s">
        <v>11098</v>
      </c>
      <c r="C169">
        <v>1</v>
      </c>
      <c r="D169" t="s">
        <v>1500</v>
      </c>
      <c r="E169" s="23">
        <v>45669</v>
      </c>
      <c r="G169" s="23">
        <v>45303</v>
      </c>
      <c r="H169">
        <v>37</v>
      </c>
      <c r="K169" s="23">
        <v>45303</v>
      </c>
      <c r="M169" t="s">
        <v>11126</v>
      </c>
    </row>
    <row r="170" spans="1:13" x14ac:dyDescent="0.3">
      <c r="A170" t="s">
        <v>1499</v>
      </c>
      <c r="B170" t="s">
        <v>11143</v>
      </c>
      <c r="C170">
        <v>1</v>
      </c>
      <c r="D170" t="s">
        <v>1500</v>
      </c>
      <c r="E170" s="23">
        <v>45623</v>
      </c>
      <c r="G170" s="23">
        <v>45257</v>
      </c>
      <c r="H170">
        <v>20</v>
      </c>
      <c r="K170" s="23">
        <v>45257</v>
      </c>
      <c r="M170" t="s">
        <v>3397</v>
      </c>
    </row>
    <row r="171" spans="1:13" x14ac:dyDescent="0.3">
      <c r="A171" t="s">
        <v>1529</v>
      </c>
      <c r="B171" t="s">
        <v>11839</v>
      </c>
      <c r="C171">
        <v>1</v>
      </c>
      <c r="D171" t="s">
        <v>1530</v>
      </c>
      <c r="E171" s="23"/>
      <c r="G171" s="23">
        <v>45383</v>
      </c>
      <c r="H171">
        <v>11</v>
      </c>
      <c r="K171" s="23">
        <v>45383</v>
      </c>
      <c r="M171" t="s">
        <v>3397</v>
      </c>
    </row>
    <row r="172" spans="1:13" x14ac:dyDescent="0.3">
      <c r="A172" t="s">
        <v>1529</v>
      </c>
      <c r="B172" t="s">
        <v>11840</v>
      </c>
      <c r="C172">
        <v>1</v>
      </c>
      <c r="D172" t="s">
        <v>1530</v>
      </c>
      <c r="E172" s="23"/>
      <c r="G172" s="23">
        <v>45383</v>
      </c>
      <c r="H172">
        <v>13</v>
      </c>
      <c r="K172" s="23">
        <v>45383</v>
      </c>
      <c r="M172" t="s">
        <v>3397</v>
      </c>
    </row>
    <row r="173" spans="1:13" x14ac:dyDescent="0.3">
      <c r="A173" t="s">
        <v>1529</v>
      </c>
      <c r="B173" t="s">
        <v>11144</v>
      </c>
      <c r="C173">
        <v>1</v>
      </c>
      <c r="D173" t="s">
        <v>1530</v>
      </c>
      <c r="E173" s="23">
        <v>45657</v>
      </c>
      <c r="G173" s="23">
        <v>45260</v>
      </c>
      <c r="H173">
        <v>129</v>
      </c>
      <c r="I173" t="s">
        <v>9477</v>
      </c>
      <c r="J173" t="s">
        <v>9478</v>
      </c>
      <c r="K173" s="23">
        <v>45260</v>
      </c>
      <c r="M173" t="s">
        <v>10262</v>
      </c>
    </row>
    <row r="174" spans="1:13" x14ac:dyDescent="0.3">
      <c r="A174" t="s">
        <v>1529</v>
      </c>
      <c r="B174" t="s">
        <v>11842</v>
      </c>
      <c r="C174">
        <v>1</v>
      </c>
      <c r="D174" t="s">
        <v>1530</v>
      </c>
      <c r="E174" s="23">
        <v>45839</v>
      </c>
      <c r="G174" s="23">
        <v>45376</v>
      </c>
      <c r="H174">
        <v>252</v>
      </c>
      <c r="I174" t="s">
        <v>9477</v>
      </c>
      <c r="J174" t="s">
        <v>9478</v>
      </c>
      <c r="K174" s="23">
        <v>45378</v>
      </c>
      <c r="M174" t="s">
        <v>12161</v>
      </c>
    </row>
    <row r="175" spans="1:13" x14ac:dyDescent="0.3">
      <c r="A175" t="s">
        <v>1532</v>
      </c>
      <c r="B175" t="s">
        <v>11843</v>
      </c>
      <c r="C175">
        <v>1</v>
      </c>
      <c r="D175" t="s">
        <v>1533</v>
      </c>
      <c r="E175" s="23"/>
      <c r="G175" s="23">
        <v>45378</v>
      </c>
      <c r="H175">
        <v>48</v>
      </c>
      <c r="K175" s="23">
        <v>45378</v>
      </c>
      <c r="M175" t="s">
        <v>10264</v>
      </c>
    </row>
    <row r="176" spans="1:13" x14ac:dyDescent="0.3">
      <c r="A176" t="s">
        <v>1532</v>
      </c>
      <c r="B176" t="s">
        <v>11844</v>
      </c>
      <c r="C176">
        <v>1</v>
      </c>
      <c r="D176" t="s">
        <v>1533</v>
      </c>
      <c r="E176" s="23"/>
      <c r="G176" s="23">
        <v>45385</v>
      </c>
      <c r="H176">
        <v>18</v>
      </c>
      <c r="K176" s="23">
        <v>45385</v>
      </c>
      <c r="M176" t="s">
        <v>10271</v>
      </c>
    </row>
    <row r="177" spans="1:13" x14ac:dyDescent="0.3">
      <c r="A177" t="s">
        <v>1532</v>
      </c>
      <c r="B177" t="s">
        <v>11846</v>
      </c>
      <c r="C177">
        <v>1</v>
      </c>
      <c r="D177" t="s">
        <v>1533</v>
      </c>
      <c r="E177" s="23"/>
      <c r="G177" s="23">
        <v>45384</v>
      </c>
      <c r="H177">
        <v>6</v>
      </c>
      <c r="K177" s="23">
        <v>45384</v>
      </c>
      <c r="M177" t="s">
        <v>8883</v>
      </c>
    </row>
    <row r="178" spans="1:13" x14ac:dyDescent="0.3">
      <c r="A178" t="s">
        <v>1532</v>
      </c>
      <c r="B178" t="s">
        <v>11845</v>
      </c>
      <c r="C178">
        <v>1</v>
      </c>
      <c r="D178" t="s">
        <v>1533</v>
      </c>
      <c r="E178" s="23">
        <v>45901</v>
      </c>
      <c r="G178" s="23">
        <v>45370</v>
      </c>
      <c r="H178">
        <v>6</v>
      </c>
      <c r="I178" t="s">
        <v>9477</v>
      </c>
      <c r="J178" t="s">
        <v>9478</v>
      </c>
      <c r="K178" s="23">
        <v>45370</v>
      </c>
      <c r="M178" t="s">
        <v>8883</v>
      </c>
    </row>
    <row r="179" spans="1:13" x14ac:dyDescent="0.3">
      <c r="A179" t="s">
        <v>1532</v>
      </c>
      <c r="B179" t="s">
        <v>10272</v>
      </c>
      <c r="C179">
        <v>1</v>
      </c>
      <c r="D179" t="s">
        <v>1533</v>
      </c>
      <c r="E179" s="23">
        <v>45473</v>
      </c>
      <c r="G179" s="23">
        <v>45175</v>
      </c>
      <c r="H179">
        <v>46</v>
      </c>
      <c r="I179" t="s">
        <v>9477</v>
      </c>
      <c r="J179" t="s">
        <v>9478</v>
      </c>
      <c r="K179" s="23">
        <v>45178</v>
      </c>
      <c r="M179" t="s">
        <v>4448</v>
      </c>
    </row>
    <row r="180" spans="1:13" x14ac:dyDescent="0.3">
      <c r="A180" t="s">
        <v>1535</v>
      </c>
      <c r="B180" t="s">
        <v>11146</v>
      </c>
      <c r="C180">
        <v>1</v>
      </c>
      <c r="D180" t="s">
        <v>1536</v>
      </c>
      <c r="E180" s="23"/>
      <c r="G180" s="23">
        <v>45370</v>
      </c>
      <c r="H180">
        <v>9</v>
      </c>
      <c r="K180" s="23">
        <v>45370</v>
      </c>
      <c r="M180" t="s">
        <v>3397</v>
      </c>
    </row>
    <row r="181" spans="1:13" x14ac:dyDescent="0.3">
      <c r="A181" t="s">
        <v>1535</v>
      </c>
      <c r="B181" t="s">
        <v>11847</v>
      </c>
      <c r="C181">
        <v>1</v>
      </c>
      <c r="D181" t="s">
        <v>1536</v>
      </c>
      <c r="E181" s="23">
        <v>45901</v>
      </c>
      <c r="G181" s="23">
        <v>45370</v>
      </c>
      <c r="H181">
        <v>216</v>
      </c>
      <c r="I181" t="s">
        <v>9477</v>
      </c>
      <c r="J181" t="s">
        <v>9478</v>
      </c>
      <c r="K181" s="23">
        <v>45370</v>
      </c>
      <c r="M181" t="s">
        <v>10276</v>
      </c>
    </row>
    <row r="182" spans="1:13" x14ac:dyDescent="0.3">
      <c r="A182" t="s">
        <v>1535</v>
      </c>
      <c r="B182" t="s">
        <v>11145</v>
      </c>
      <c r="C182">
        <v>1</v>
      </c>
      <c r="D182" t="s">
        <v>1536</v>
      </c>
      <c r="E182" s="23">
        <v>45413</v>
      </c>
      <c r="G182" s="23">
        <v>45302</v>
      </c>
      <c r="H182">
        <v>9</v>
      </c>
      <c r="I182" t="s">
        <v>9477</v>
      </c>
      <c r="J182" t="s">
        <v>9478</v>
      </c>
      <c r="K182" s="23">
        <v>45302</v>
      </c>
      <c r="M182" t="s">
        <v>3397</v>
      </c>
    </row>
    <row r="183" spans="1:13" x14ac:dyDescent="0.3">
      <c r="A183" t="s">
        <v>1538</v>
      </c>
      <c r="B183" t="s">
        <v>11146</v>
      </c>
      <c r="C183">
        <v>1</v>
      </c>
      <c r="D183" t="s">
        <v>1539</v>
      </c>
      <c r="E183" s="23"/>
      <c r="G183" s="23">
        <v>45336</v>
      </c>
      <c r="H183">
        <v>50</v>
      </c>
      <c r="K183" s="23">
        <v>45336</v>
      </c>
      <c r="M183" t="s">
        <v>3396</v>
      </c>
    </row>
    <row r="184" spans="1:13" x14ac:dyDescent="0.3">
      <c r="A184" t="s">
        <v>1538</v>
      </c>
      <c r="B184" t="s">
        <v>11848</v>
      </c>
      <c r="C184">
        <v>1</v>
      </c>
      <c r="D184" t="s">
        <v>1539</v>
      </c>
      <c r="E184" s="23">
        <v>45839</v>
      </c>
      <c r="G184" s="23">
        <v>45376</v>
      </c>
      <c r="H184">
        <v>330</v>
      </c>
      <c r="I184" t="s">
        <v>9477</v>
      </c>
      <c r="J184" t="s">
        <v>9478</v>
      </c>
      <c r="K184" s="23">
        <v>45378</v>
      </c>
      <c r="M184" t="s">
        <v>5829</v>
      </c>
    </row>
    <row r="185" spans="1:13" x14ac:dyDescent="0.3">
      <c r="A185" t="s">
        <v>1538</v>
      </c>
      <c r="B185" t="s">
        <v>108</v>
      </c>
      <c r="C185">
        <v>1</v>
      </c>
      <c r="D185" t="s">
        <v>1539</v>
      </c>
      <c r="E185" s="23">
        <v>45474</v>
      </c>
      <c r="G185" s="23">
        <v>45063</v>
      </c>
      <c r="H185">
        <v>290</v>
      </c>
      <c r="I185" t="s">
        <v>9477</v>
      </c>
      <c r="J185" t="s">
        <v>9478</v>
      </c>
      <c r="K185" s="23">
        <v>45064</v>
      </c>
      <c r="M185" t="s">
        <v>5803</v>
      </c>
    </row>
    <row r="186" spans="1:13" x14ac:dyDescent="0.3">
      <c r="A186" t="s">
        <v>1556</v>
      </c>
      <c r="B186" t="s">
        <v>11807</v>
      </c>
      <c r="C186">
        <v>1</v>
      </c>
      <c r="D186" t="s">
        <v>1557</v>
      </c>
      <c r="E186" s="23">
        <v>45688</v>
      </c>
      <c r="G186" s="23">
        <v>45364</v>
      </c>
      <c r="H186">
        <v>1307</v>
      </c>
      <c r="K186" s="23">
        <v>45364</v>
      </c>
      <c r="M186" t="s">
        <v>12162</v>
      </c>
    </row>
    <row r="187" spans="1:13" x14ac:dyDescent="0.3">
      <c r="A187" t="s">
        <v>1556</v>
      </c>
      <c r="B187" t="s">
        <v>11815</v>
      </c>
      <c r="C187">
        <v>1</v>
      </c>
      <c r="D187" t="s">
        <v>1557</v>
      </c>
      <c r="E187" s="23">
        <v>45716</v>
      </c>
      <c r="G187" s="23">
        <v>45378</v>
      </c>
      <c r="H187">
        <v>1872</v>
      </c>
      <c r="K187" s="23">
        <v>45378</v>
      </c>
      <c r="M187" t="s">
        <v>5821</v>
      </c>
    </row>
    <row r="188" spans="1:13" x14ac:dyDescent="0.3">
      <c r="A188" t="s">
        <v>1556</v>
      </c>
      <c r="B188" t="s">
        <v>11850</v>
      </c>
      <c r="C188">
        <v>1</v>
      </c>
      <c r="D188" t="s">
        <v>1557</v>
      </c>
      <c r="E188" s="23"/>
      <c r="G188" s="23">
        <v>45383</v>
      </c>
      <c r="H188">
        <v>4</v>
      </c>
      <c r="K188" s="23">
        <v>45383</v>
      </c>
      <c r="M188" t="s">
        <v>11849</v>
      </c>
    </row>
    <row r="189" spans="1:13" x14ac:dyDescent="0.3">
      <c r="A189" t="s">
        <v>1556</v>
      </c>
      <c r="B189" t="s">
        <v>11814</v>
      </c>
      <c r="C189">
        <v>1</v>
      </c>
      <c r="D189" t="s">
        <v>1557</v>
      </c>
      <c r="E189" s="23">
        <v>45626</v>
      </c>
      <c r="G189" s="23">
        <v>45345</v>
      </c>
      <c r="H189">
        <v>113</v>
      </c>
      <c r="K189" s="23">
        <v>45345</v>
      </c>
      <c r="M189" t="s">
        <v>11131</v>
      </c>
    </row>
    <row r="190" spans="1:13" x14ac:dyDescent="0.3">
      <c r="A190" t="s">
        <v>1559</v>
      </c>
      <c r="B190" t="s">
        <v>11822</v>
      </c>
      <c r="C190">
        <v>1</v>
      </c>
      <c r="D190" t="s">
        <v>1560</v>
      </c>
      <c r="E190" s="23">
        <v>45726</v>
      </c>
      <c r="G190" s="23">
        <v>45361</v>
      </c>
      <c r="H190">
        <v>14</v>
      </c>
      <c r="K190" s="23">
        <v>45361</v>
      </c>
      <c r="M190" t="s">
        <v>3397</v>
      </c>
    </row>
    <row r="191" spans="1:13" x14ac:dyDescent="0.3">
      <c r="A191" t="s">
        <v>1568</v>
      </c>
      <c r="B191" t="s">
        <v>11851</v>
      </c>
      <c r="C191">
        <v>1</v>
      </c>
      <c r="D191" t="s">
        <v>10754</v>
      </c>
      <c r="E191" s="23"/>
      <c r="G191" s="23">
        <v>45362</v>
      </c>
      <c r="H191">
        <v>1020</v>
      </c>
      <c r="I191" t="s">
        <v>11148</v>
      </c>
      <c r="J191" t="s">
        <v>11149</v>
      </c>
      <c r="K191" s="23">
        <v>45369</v>
      </c>
      <c r="M191" t="s">
        <v>5846</v>
      </c>
    </row>
    <row r="192" spans="1:13" x14ac:dyDescent="0.3">
      <c r="A192" t="s">
        <v>1568</v>
      </c>
      <c r="B192" t="s">
        <v>11852</v>
      </c>
      <c r="C192">
        <v>1</v>
      </c>
      <c r="D192" t="s">
        <v>10754</v>
      </c>
      <c r="E192" s="23">
        <v>45992</v>
      </c>
      <c r="G192" s="23">
        <v>45373</v>
      </c>
      <c r="H192">
        <v>3600</v>
      </c>
      <c r="I192" t="s">
        <v>11148</v>
      </c>
      <c r="J192" t="s">
        <v>11149</v>
      </c>
      <c r="K192" s="23">
        <v>45373</v>
      </c>
      <c r="M192" t="s">
        <v>5787</v>
      </c>
    </row>
    <row r="193" spans="1:13" x14ac:dyDescent="0.3">
      <c r="A193" t="s">
        <v>1568</v>
      </c>
      <c r="B193" t="s">
        <v>11147</v>
      </c>
      <c r="C193">
        <v>1</v>
      </c>
      <c r="D193" t="s">
        <v>10754</v>
      </c>
      <c r="E193" s="23">
        <v>45992</v>
      </c>
      <c r="G193" s="23">
        <v>45310</v>
      </c>
      <c r="H193">
        <v>29</v>
      </c>
      <c r="I193" t="s">
        <v>11148</v>
      </c>
      <c r="J193" t="s">
        <v>11149</v>
      </c>
      <c r="K193" s="23">
        <v>45310</v>
      </c>
      <c r="M193" t="s">
        <v>3397</v>
      </c>
    </row>
    <row r="194" spans="1:13" x14ac:dyDescent="0.3">
      <c r="A194" t="s">
        <v>1568</v>
      </c>
      <c r="B194" t="s">
        <v>11853</v>
      </c>
      <c r="C194">
        <v>1</v>
      </c>
      <c r="D194" t="s">
        <v>10754</v>
      </c>
      <c r="E194" s="23"/>
      <c r="G194" s="23">
        <v>45337</v>
      </c>
      <c r="H194">
        <v>301</v>
      </c>
      <c r="I194" t="s">
        <v>11148</v>
      </c>
      <c r="J194" t="s">
        <v>11149</v>
      </c>
      <c r="K194" s="23">
        <v>45341</v>
      </c>
      <c r="M194" t="s">
        <v>3397</v>
      </c>
    </row>
    <row r="195" spans="1:13" x14ac:dyDescent="0.3">
      <c r="A195" t="s">
        <v>1569</v>
      </c>
      <c r="B195" t="s">
        <v>111</v>
      </c>
      <c r="C195">
        <v>1</v>
      </c>
      <c r="D195" t="s">
        <v>1570</v>
      </c>
      <c r="E195" s="23">
        <v>46023</v>
      </c>
      <c r="G195" s="23">
        <v>45005</v>
      </c>
      <c r="H195">
        <v>468</v>
      </c>
      <c r="I195" t="s">
        <v>9479</v>
      </c>
      <c r="J195" t="s">
        <v>9480</v>
      </c>
      <c r="K195" s="23">
        <v>45007</v>
      </c>
      <c r="M195" t="s">
        <v>11131</v>
      </c>
    </row>
    <row r="196" spans="1:13" x14ac:dyDescent="0.3">
      <c r="A196" t="s">
        <v>1576</v>
      </c>
      <c r="B196" t="s">
        <v>11854</v>
      </c>
      <c r="C196">
        <v>1</v>
      </c>
      <c r="D196" t="s">
        <v>1577</v>
      </c>
      <c r="E196" s="23">
        <v>45557</v>
      </c>
      <c r="G196" s="23">
        <v>45377</v>
      </c>
      <c r="H196">
        <v>1695</v>
      </c>
      <c r="I196" t="s">
        <v>9481</v>
      </c>
      <c r="J196" t="s">
        <v>9482</v>
      </c>
      <c r="K196" s="23">
        <v>45378</v>
      </c>
      <c r="M196" t="s">
        <v>11835</v>
      </c>
    </row>
    <row r="197" spans="1:13" x14ac:dyDescent="0.3">
      <c r="A197" t="s">
        <v>1576</v>
      </c>
      <c r="B197" t="s">
        <v>11855</v>
      </c>
      <c r="C197">
        <v>1</v>
      </c>
      <c r="D197" t="s">
        <v>1577</v>
      </c>
      <c r="E197" s="23">
        <v>45557</v>
      </c>
      <c r="G197" s="23">
        <v>45362</v>
      </c>
      <c r="H197">
        <v>840</v>
      </c>
      <c r="I197" t="s">
        <v>9481</v>
      </c>
      <c r="J197" t="s">
        <v>9482</v>
      </c>
      <c r="K197" s="23">
        <v>45362</v>
      </c>
      <c r="M197" t="s">
        <v>6612</v>
      </c>
    </row>
    <row r="198" spans="1:13" x14ac:dyDescent="0.3">
      <c r="A198" t="s">
        <v>1576</v>
      </c>
      <c r="B198" t="s">
        <v>11856</v>
      </c>
      <c r="C198">
        <v>1</v>
      </c>
      <c r="D198" t="s">
        <v>1577</v>
      </c>
      <c r="E198" s="23"/>
      <c r="G198" s="23">
        <v>45369</v>
      </c>
      <c r="H198">
        <v>45</v>
      </c>
      <c r="K198" s="23">
        <v>45369</v>
      </c>
      <c r="M198" t="s">
        <v>3397</v>
      </c>
    </row>
    <row r="199" spans="1:13" x14ac:dyDescent="0.3">
      <c r="A199" t="s">
        <v>1584</v>
      </c>
      <c r="B199" t="s">
        <v>11150</v>
      </c>
      <c r="C199">
        <v>1</v>
      </c>
      <c r="D199" t="s">
        <v>1585</v>
      </c>
      <c r="E199" s="23">
        <v>45428</v>
      </c>
      <c r="G199" s="23">
        <v>45263</v>
      </c>
      <c r="H199">
        <v>24</v>
      </c>
      <c r="I199" t="s">
        <v>9481</v>
      </c>
      <c r="J199" t="s">
        <v>9482</v>
      </c>
      <c r="K199" s="23">
        <v>45263</v>
      </c>
      <c r="M199" t="s">
        <v>3397</v>
      </c>
    </row>
    <row r="200" spans="1:13" x14ac:dyDescent="0.3">
      <c r="A200" t="s">
        <v>1584</v>
      </c>
      <c r="B200" t="s">
        <v>11151</v>
      </c>
      <c r="C200">
        <v>1</v>
      </c>
      <c r="D200" t="s">
        <v>1585</v>
      </c>
      <c r="E200" s="23">
        <v>45402</v>
      </c>
      <c r="G200" s="23">
        <v>45254</v>
      </c>
      <c r="H200">
        <v>24</v>
      </c>
      <c r="I200" t="s">
        <v>9481</v>
      </c>
      <c r="J200" t="s">
        <v>9482</v>
      </c>
      <c r="K200" s="23">
        <v>45257</v>
      </c>
      <c r="M200" t="s">
        <v>3397</v>
      </c>
    </row>
    <row r="201" spans="1:13" x14ac:dyDescent="0.3">
      <c r="A201" t="s">
        <v>1584</v>
      </c>
      <c r="B201" t="s">
        <v>11855</v>
      </c>
      <c r="C201">
        <v>1</v>
      </c>
      <c r="D201" t="s">
        <v>1585</v>
      </c>
      <c r="E201" s="23">
        <v>45557</v>
      </c>
      <c r="G201" s="23">
        <v>45370</v>
      </c>
      <c r="H201">
        <v>1200</v>
      </c>
      <c r="I201" t="s">
        <v>9481</v>
      </c>
      <c r="J201" t="s">
        <v>9482</v>
      </c>
      <c r="K201" s="23">
        <v>45370</v>
      </c>
      <c r="M201" t="s">
        <v>11889</v>
      </c>
    </row>
    <row r="202" spans="1:13" x14ac:dyDescent="0.3">
      <c r="A202" t="s">
        <v>1587</v>
      </c>
      <c r="B202" t="s">
        <v>11854</v>
      </c>
      <c r="C202">
        <v>1</v>
      </c>
      <c r="D202" t="s">
        <v>1588</v>
      </c>
      <c r="E202" s="23">
        <v>45557</v>
      </c>
      <c r="G202" s="23">
        <v>45377</v>
      </c>
      <c r="H202">
        <v>1197</v>
      </c>
      <c r="I202" t="s">
        <v>9481</v>
      </c>
      <c r="J202" t="s">
        <v>9482</v>
      </c>
      <c r="K202" s="23">
        <v>45378</v>
      </c>
      <c r="M202" t="s">
        <v>12163</v>
      </c>
    </row>
    <row r="203" spans="1:13" x14ac:dyDescent="0.3">
      <c r="A203" t="s">
        <v>1587</v>
      </c>
      <c r="B203" t="s">
        <v>11855</v>
      </c>
      <c r="C203">
        <v>1</v>
      </c>
      <c r="D203" t="s">
        <v>1588</v>
      </c>
      <c r="E203" s="23">
        <v>45557</v>
      </c>
      <c r="G203" s="23">
        <v>45362</v>
      </c>
      <c r="H203">
        <v>931</v>
      </c>
      <c r="I203" t="s">
        <v>9481</v>
      </c>
      <c r="J203" t="s">
        <v>9482</v>
      </c>
      <c r="K203" s="23">
        <v>45362</v>
      </c>
      <c r="M203" t="s">
        <v>9619</v>
      </c>
    </row>
    <row r="204" spans="1:13" x14ac:dyDescent="0.3">
      <c r="A204" t="s">
        <v>1593</v>
      </c>
      <c r="B204" t="s">
        <v>11857</v>
      </c>
      <c r="C204">
        <v>1</v>
      </c>
      <c r="D204" t="s">
        <v>1594</v>
      </c>
      <c r="E204" s="23">
        <v>46142</v>
      </c>
      <c r="G204" s="23">
        <v>45385</v>
      </c>
      <c r="H204">
        <v>444</v>
      </c>
      <c r="I204" t="s">
        <v>9483</v>
      </c>
      <c r="J204" t="s">
        <v>9484</v>
      </c>
      <c r="K204" s="23">
        <v>45386</v>
      </c>
      <c r="M204" t="s">
        <v>3397</v>
      </c>
    </row>
    <row r="205" spans="1:13" x14ac:dyDescent="0.3">
      <c r="A205" t="s">
        <v>1593</v>
      </c>
      <c r="B205" t="s">
        <v>11858</v>
      </c>
      <c r="C205">
        <v>1</v>
      </c>
      <c r="D205" t="s">
        <v>1594</v>
      </c>
      <c r="E205" s="23">
        <v>46111</v>
      </c>
      <c r="G205" s="23">
        <v>45371</v>
      </c>
      <c r="H205">
        <v>216</v>
      </c>
      <c r="I205" t="s">
        <v>9483</v>
      </c>
      <c r="J205" t="s">
        <v>9484</v>
      </c>
      <c r="K205" s="23">
        <v>45372</v>
      </c>
      <c r="M205" t="s">
        <v>11912</v>
      </c>
    </row>
    <row r="206" spans="1:13" x14ac:dyDescent="0.3">
      <c r="A206" t="s">
        <v>1596</v>
      </c>
      <c r="B206" t="s">
        <v>11858</v>
      </c>
      <c r="C206">
        <v>1</v>
      </c>
      <c r="D206" t="s">
        <v>1597</v>
      </c>
      <c r="E206" s="23"/>
      <c r="G206" s="23">
        <v>45377</v>
      </c>
      <c r="H206">
        <v>192</v>
      </c>
      <c r="K206" s="23">
        <v>45377</v>
      </c>
      <c r="M206" t="s">
        <v>3397</v>
      </c>
    </row>
    <row r="207" spans="1:13" x14ac:dyDescent="0.3">
      <c r="A207" t="s">
        <v>1596</v>
      </c>
      <c r="B207" t="s">
        <v>11860</v>
      </c>
      <c r="C207">
        <v>1</v>
      </c>
      <c r="D207" t="s">
        <v>1597</v>
      </c>
      <c r="E207" s="23">
        <v>46111</v>
      </c>
      <c r="G207" s="23">
        <v>45371</v>
      </c>
      <c r="H207">
        <v>276</v>
      </c>
      <c r="I207" t="s">
        <v>9483</v>
      </c>
      <c r="J207" t="s">
        <v>9484</v>
      </c>
      <c r="K207" s="23">
        <v>45372</v>
      </c>
      <c r="M207" t="s">
        <v>10283</v>
      </c>
    </row>
    <row r="208" spans="1:13" x14ac:dyDescent="0.3">
      <c r="A208" t="s">
        <v>1596</v>
      </c>
      <c r="B208" t="s">
        <v>11152</v>
      </c>
      <c r="C208">
        <v>1</v>
      </c>
      <c r="D208" t="s">
        <v>1597</v>
      </c>
      <c r="E208" s="23">
        <v>46111</v>
      </c>
      <c r="G208" s="23">
        <v>45306</v>
      </c>
      <c r="H208">
        <v>94</v>
      </c>
      <c r="I208" t="s">
        <v>9483</v>
      </c>
      <c r="J208" t="s">
        <v>9484</v>
      </c>
      <c r="K208" s="23">
        <v>45310</v>
      </c>
      <c r="M208" t="s">
        <v>10276</v>
      </c>
    </row>
    <row r="209" spans="1:13" x14ac:dyDescent="0.3">
      <c r="A209" t="s">
        <v>1599</v>
      </c>
      <c r="B209" t="s">
        <v>9485</v>
      </c>
      <c r="C209">
        <v>1</v>
      </c>
      <c r="D209" t="s">
        <v>1600</v>
      </c>
      <c r="E209" s="23">
        <v>45838</v>
      </c>
      <c r="G209" s="23">
        <v>45096</v>
      </c>
      <c r="H209">
        <v>108</v>
      </c>
      <c r="I209" t="s">
        <v>9483</v>
      </c>
      <c r="J209" t="s">
        <v>9484</v>
      </c>
      <c r="K209" s="23">
        <v>45105</v>
      </c>
      <c r="M209" t="s">
        <v>10271</v>
      </c>
    </row>
    <row r="210" spans="1:13" x14ac:dyDescent="0.3">
      <c r="A210" t="s">
        <v>1602</v>
      </c>
      <c r="B210" t="s">
        <v>11859</v>
      </c>
      <c r="C210">
        <v>1</v>
      </c>
      <c r="D210" t="s">
        <v>1603</v>
      </c>
      <c r="E210" s="23">
        <v>46386</v>
      </c>
      <c r="G210" s="23">
        <v>45337</v>
      </c>
      <c r="H210">
        <v>570</v>
      </c>
      <c r="I210" t="s">
        <v>9483</v>
      </c>
      <c r="J210" t="s">
        <v>9484</v>
      </c>
      <c r="K210" s="23">
        <v>45341</v>
      </c>
      <c r="M210" t="s">
        <v>12164</v>
      </c>
    </row>
    <row r="211" spans="1:13" x14ac:dyDescent="0.3">
      <c r="A211" t="s">
        <v>1602</v>
      </c>
      <c r="B211" t="s">
        <v>11153</v>
      </c>
      <c r="C211">
        <v>1</v>
      </c>
      <c r="D211" t="s">
        <v>1603</v>
      </c>
      <c r="E211" s="23">
        <v>46387</v>
      </c>
      <c r="G211" s="23"/>
      <c r="H211">
        <v>168</v>
      </c>
      <c r="I211" t="s">
        <v>9483</v>
      </c>
      <c r="J211" t="s">
        <v>9484</v>
      </c>
      <c r="K211" s="23">
        <v>45310</v>
      </c>
      <c r="M211" t="s">
        <v>3397</v>
      </c>
    </row>
    <row r="212" spans="1:13" x14ac:dyDescent="0.3">
      <c r="A212" t="s">
        <v>1606</v>
      </c>
      <c r="B212" t="s">
        <v>10277</v>
      </c>
      <c r="C212">
        <v>1</v>
      </c>
      <c r="D212" t="s">
        <v>1607</v>
      </c>
      <c r="E212" s="23"/>
      <c r="G212" s="23">
        <v>45208</v>
      </c>
      <c r="H212">
        <v>760</v>
      </c>
      <c r="I212" t="s">
        <v>9486</v>
      </c>
      <c r="J212" t="s">
        <v>9487</v>
      </c>
      <c r="K212" s="23">
        <v>45208</v>
      </c>
      <c r="M212" t="s">
        <v>5935</v>
      </c>
    </row>
    <row r="213" spans="1:13" x14ac:dyDescent="0.3">
      <c r="A213" t="s">
        <v>1609</v>
      </c>
      <c r="B213" t="s">
        <v>11815</v>
      </c>
      <c r="C213">
        <v>1</v>
      </c>
      <c r="D213" t="s">
        <v>1610</v>
      </c>
      <c r="E213" s="23">
        <v>45746</v>
      </c>
      <c r="G213" s="23">
        <v>45383</v>
      </c>
      <c r="H213">
        <v>3332</v>
      </c>
      <c r="K213" s="23">
        <v>45383</v>
      </c>
      <c r="M213" t="s">
        <v>5887</v>
      </c>
    </row>
    <row r="214" spans="1:13" x14ac:dyDescent="0.3">
      <c r="A214" t="s">
        <v>1609</v>
      </c>
      <c r="B214" t="s">
        <v>11808</v>
      </c>
      <c r="C214">
        <v>1</v>
      </c>
      <c r="D214" t="s">
        <v>1610</v>
      </c>
      <c r="E214" s="23">
        <v>45777</v>
      </c>
      <c r="G214" s="23">
        <v>45385</v>
      </c>
      <c r="H214">
        <v>434</v>
      </c>
      <c r="K214" s="23">
        <v>45385</v>
      </c>
      <c r="M214" t="s">
        <v>3397</v>
      </c>
    </row>
    <row r="215" spans="1:13" x14ac:dyDescent="0.3">
      <c r="A215" t="s">
        <v>1609</v>
      </c>
      <c r="B215" t="s">
        <v>11155</v>
      </c>
      <c r="C215">
        <v>1</v>
      </c>
      <c r="D215" t="s">
        <v>1610</v>
      </c>
      <c r="E215" s="23">
        <v>45627</v>
      </c>
      <c r="G215" s="23">
        <v>45323</v>
      </c>
      <c r="H215">
        <v>92</v>
      </c>
      <c r="K215" s="23">
        <v>45323</v>
      </c>
      <c r="M215" t="s">
        <v>11862</v>
      </c>
    </row>
    <row r="216" spans="1:13" x14ac:dyDescent="0.3">
      <c r="A216" t="s">
        <v>1609</v>
      </c>
      <c r="B216" t="s">
        <v>11142</v>
      </c>
      <c r="C216">
        <v>1</v>
      </c>
      <c r="D216" t="s">
        <v>1610</v>
      </c>
      <c r="E216" s="23">
        <v>45597</v>
      </c>
      <c r="G216" s="23">
        <v>45323</v>
      </c>
      <c r="H216">
        <v>55</v>
      </c>
      <c r="K216" s="23">
        <v>45323</v>
      </c>
      <c r="M216" t="s">
        <v>11863</v>
      </c>
    </row>
    <row r="217" spans="1:13" x14ac:dyDescent="0.3">
      <c r="A217" t="s">
        <v>1609</v>
      </c>
      <c r="B217" t="s">
        <v>11154</v>
      </c>
      <c r="C217">
        <v>1</v>
      </c>
      <c r="D217" t="s">
        <v>1610</v>
      </c>
      <c r="E217" s="23">
        <v>45627</v>
      </c>
      <c r="G217" s="23">
        <v>45323</v>
      </c>
      <c r="H217">
        <v>439</v>
      </c>
      <c r="K217" s="23">
        <v>45323</v>
      </c>
      <c r="M217" t="s">
        <v>12165</v>
      </c>
    </row>
    <row r="218" spans="1:13" x14ac:dyDescent="0.3">
      <c r="A218" t="s">
        <v>1612</v>
      </c>
      <c r="B218" t="s">
        <v>11864</v>
      </c>
      <c r="C218">
        <v>1</v>
      </c>
      <c r="D218" t="s">
        <v>1613</v>
      </c>
      <c r="E218" s="23">
        <v>46052</v>
      </c>
      <c r="G218" s="23">
        <v>45344</v>
      </c>
      <c r="H218">
        <v>160</v>
      </c>
      <c r="I218" t="s">
        <v>9471</v>
      </c>
      <c r="J218" t="s">
        <v>9472</v>
      </c>
      <c r="K218" s="23">
        <v>45344</v>
      </c>
      <c r="M218" t="s">
        <v>3397</v>
      </c>
    </row>
    <row r="219" spans="1:13" x14ac:dyDescent="0.3">
      <c r="A219" t="s">
        <v>1617</v>
      </c>
      <c r="B219" t="s">
        <v>11808</v>
      </c>
      <c r="C219">
        <v>1</v>
      </c>
      <c r="D219" t="s">
        <v>1618</v>
      </c>
      <c r="E219" s="23">
        <v>45777</v>
      </c>
      <c r="G219" s="23">
        <v>45386</v>
      </c>
      <c r="H219">
        <v>2924</v>
      </c>
      <c r="K219" s="23">
        <v>45386</v>
      </c>
      <c r="M219" t="s">
        <v>12166</v>
      </c>
    </row>
    <row r="220" spans="1:13" x14ac:dyDescent="0.3">
      <c r="A220" t="s">
        <v>1617</v>
      </c>
      <c r="B220" t="s">
        <v>11806</v>
      </c>
      <c r="C220">
        <v>1</v>
      </c>
      <c r="D220" t="s">
        <v>1618</v>
      </c>
      <c r="E220" s="23">
        <v>45746</v>
      </c>
      <c r="G220" s="23">
        <v>45362</v>
      </c>
      <c r="H220">
        <v>46</v>
      </c>
      <c r="K220" s="23">
        <v>45362</v>
      </c>
      <c r="M220" t="s">
        <v>11141</v>
      </c>
    </row>
    <row r="221" spans="1:13" x14ac:dyDescent="0.3">
      <c r="A221" t="s">
        <v>1620</v>
      </c>
      <c r="B221" t="s">
        <v>11114</v>
      </c>
      <c r="C221">
        <v>1</v>
      </c>
      <c r="D221" t="s">
        <v>1621</v>
      </c>
      <c r="E221" s="23">
        <v>45627</v>
      </c>
      <c r="G221" s="23">
        <v>45323</v>
      </c>
      <c r="H221">
        <v>138</v>
      </c>
      <c r="K221" s="23">
        <v>45323</v>
      </c>
      <c r="M221" t="s">
        <v>3397</v>
      </c>
    </row>
    <row r="222" spans="1:13" x14ac:dyDescent="0.3">
      <c r="A222" t="s">
        <v>1620</v>
      </c>
      <c r="B222" t="s">
        <v>11272</v>
      </c>
      <c r="C222">
        <v>1</v>
      </c>
      <c r="D222" t="s">
        <v>1621</v>
      </c>
      <c r="E222" s="23">
        <v>45627</v>
      </c>
      <c r="G222" s="23">
        <v>45348</v>
      </c>
      <c r="H222">
        <v>184</v>
      </c>
      <c r="K222" s="23">
        <v>45348</v>
      </c>
      <c r="M222" t="s">
        <v>3397</v>
      </c>
    </row>
    <row r="223" spans="1:13" x14ac:dyDescent="0.3">
      <c r="A223" t="s">
        <v>1620</v>
      </c>
      <c r="B223" t="s">
        <v>12167</v>
      </c>
      <c r="C223">
        <v>1</v>
      </c>
      <c r="D223" t="s">
        <v>1621</v>
      </c>
      <c r="E223" s="23"/>
      <c r="G223" s="23">
        <v>45390</v>
      </c>
      <c r="H223">
        <v>40</v>
      </c>
      <c r="K223" s="23">
        <v>45390</v>
      </c>
      <c r="M223" t="s">
        <v>5961</v>
      </c>
    </row>
    <row r="224" spans="1:13" x14ac:dyDescent="0.3">
      <c r="A224" t="s">
        <v>1620</v>
      </c>
      <c r="B224" t="s">
        <v>11160</v>
      </c>
      <c r="C224">
        <v>1</v>
      </c>
      <c r="D224" t="s">
        <v>1621</v>
      </c>
      <c r="E224" s="23">
        <v>46052</v>
      </c>
      <c r="G224" s="23">
        <v>45313</v>
      </c>
      <c r="H224">
        <v>120</v>
      </c>
      <c r="I224" t="s">
        <v>9471</v>
      </c>
      <c r="J224" t="s">
        <v>9472</v>
      </c>
      <c r="K224" s="23">
        <v>45313</v>
      </c>
      <c r="M224" t="s">
        <v>5961</v>
      </c>
    </row>
    <row r="225" spans="1:13" x14ac:dyDescent="0.3">
      <c r="A225" t="s">
        <v>1620</v>
      </c>
      <c r="B225" t="s">
        <v>11129</v>
      </c>
      <c r="C225">
        <v>1</v>
      </c>
      <c r="D225" t="s">
        <v>1621</v>
      </c>
      <c r="E225" s="23">
        <v>45627</v>
      </c>
      <c r="G225" s="23">
        <v>45323</v>
      </c>
      <c r="H225">
        <v>368</v>
      </c>
      <c r="K225" s="23">
        <v>45323</v>
      </c>
      <c r="M225" t="s">
        <v>3397</v>
      </c>
    </row>
    <row r="226" spans="1:13" x14ac:dyDescent="0.3">
      <c r="A226" t="s">
        <v>1620</v>
      </c>
      <c r="B226" t="s">
        <v>11162</v>
      </c>
      <c r="C226">
        <v>1</v>
      </c>
      <c r="D226" t="s">
        <v>1621</v>
      </c>
      <c r="E226" s="23">
        <v>46021</v>
      </c>
      <c r="G226" s="23">
        <v>45313</v>
      </c>
      <c r="H226">
        <v>400</v>
      </c>
      <c r="I226" t="s">
        <v>9471</v>
      </c>
      <c r="J226" t="s">
        <v>9472</v>
      </c>
      <c r="K226" s="23">
        <v>45313</v>
      </c>
      <c r="M226" t="s">
        <v>5629</v>
      </c>
    </row>
    <row r="227" spans="1:13" x14ac:dyDescent="0.3">
      <c r="A227" t="s">
        <v>1620</v>
      </c>
      <c r="B227" t="s">
        <v>11161</v>
      </c>
      <c r="C227">
        <v>1</v>
      </c>
      <c r="D227" t="s">
        <v>1621</v>
      </c>
      <c r="E227" s="23">
        <v>46021</v>
      </c>
      <c r="G227" s="23">
        <v>45280</v>
      </c>
      <c r="H227">
        <v>480</v>
      </c>
      <c r="I227" t="s">
        <v>9471</v>
      </c>
      <c r="J227" t="s">
        <v>9472</v>
      </c>
      <c r="K227" s="23">
        <v>45281</v>
      </c>
      <c r="M227" t="s">
        <v>6797</v>
      </c>
    </row>
    <row r="228" spans="1:13" x14ac:dyDescent="0.3">
      <c r="A228" t="s">
        <v>1620</v>
      </c>
      <c r="B228" t="s">
        <v>11110</v>
      </c>
      <c r="C228">
        <v>1</v>
      </c>
      <c r="D228" t="s">
        <v>1621</v>
      </c>
      <c r="E228" s="23">
        <v>45627</v>
      </c>
      <c r="G228" s="23">
        <v>45323</v>
      </c>
      <c r="H228">
        <v>184</v>
      </c>
      <c r="K228" s="23">
        <v>45323</v>
      </c>
      <c r="M228" t="s">
        <v>3397</v>
      </c>
    </row>
    <row r="229" spans="1:13" x14ac:dyDescent="0.3">
      <c r="A229" t="s">
        <v>1620</v>
      </c>
      <c r="B229" t="s">
        <v>11132</v>
      </c>
      <c r="C229">
        <v>1</v>
      </c>
      <c r="D229" t="s">
        <v>1621</v>
      </c>
      <c r="E229" s="23">
        <v>45627</v>
      </c>
      <c r="G229" s="23">
        <v>45323</v>
      </c>
      <c r="H229">
        <v>45</v>
      </c>
      <c r="K229" s="23">
        <v>45323</v>
      </c>
      <c r="M229" t="s">
        <v>3397</v>
      </c>
    </row>
    <row r="230" spans="1:13" x14ac:dyDescent="0.3">
      <c r="A230" t="s">
        <v>1626</v>
      </c>
      <c r="B230" t="s">
        <v>11865</v>
      </c>
      <c r="C230">
        <v>1</v>
      </c>
      <c r="D230" t="s">
        <v>11866</v>
      </c>
      <c r="E230" s="23">
        <v>45838</v>
      </c>
      <c r="G230" s="23">
        <v>45084</v>
      </c>
      <c r="H230">
        <v>40</v>
      </c>
      <c r="I230" t="s">
        <v>9471</v>
      </c>
      <c r="J230" t="s">
        <v>9472</v>
      </c>
      <c r="K230" s="23">
        <v>45084</v>
      </c>
      <c r="M230" t="s">
        <v>3397</v>
      </c>
    </row>
    <row r="231" spans="1:13" x14ac:dyDescent="0.3">
      <c r="A231" t="s">
        <v>1632</v>
      </c>
      <c r="B231" t="s">
        <v>11808</v>
      </c>
      <c r="C231">
        <v>1</v>
      </c>
      <c r="D231" t="s">
        <v>1633</v>
      </c>
      <c r="E231" s="23">
        <v>45777</v>
      </c>
      <c r="G231" s="23">
        <v>45385</v>
      </c>
      <c r="H231">
        <v>3643</v>
      </c>
      <c r="K231" s="23">
        <v>45385</v>
      </c>
      <c r="M231" t="s">
        <v>12168</v>
      </c>
    </row>
    <row r="232" spans="1:13" x14ac:dyDescent="0.3">
      <c r="A232" t="s">
        <v>1632</v>
      </c>
      <c r="B232" t="s">
        <v>11810</v>
      </c>
      <c r="C232">
        <v>1</v>
      </c>
      <c r="D232" t="s">
        <v>1633</v>
      </c>
      <c r="E232" s="23">
        <v>45746</v>
      </c>
      <c r="G232" s="23">
        <v>45376</v>
      </c>
      <c r="H232">
        <v>462</v>
      </c>
      <c r="K232" s="23">
        <v>45376</v>
      </c>
      <c r="M232" t="s">
        <v>12169</v>
      </c>
    </row>
    <row r="233" spans="1:13" x14ac:dyDescent="0.3">
      <c r="A233" t="s">
        <v>1638</v>
      </c>
      <c r="B233" t="s">
        <v>11132</v>
      </c>
      <c r="C233">
        <v>1</v>
      </c>
      <c r="D233" t="s">
        <v>1639</v>
      </c>
      <c r="E233" s="23">
        <v>45627</v>
      </c>
      <c r="G233" s="23">
        <v>45323</v>
      </c>
      <c r="H233">
        <v>980</v>
      </c>
      <c r="K233" s="23">
        <v>45323</v>
      </c>
      <c r="M233" t="s">
        <v>3397</v>
      </c>
    </row>
    <row r="234" spans="1:13" x14ac:dyDescent="0.3">
      <c r="A234" t="s">
        <v>1638</v>
      </c>
      <c r="B234" t="s">
        <v>11165</v>
      </c>
      <c r="C234">
        <v>1</v>
      </c>
      <c r="D234" t="s">
        <v>1639</v>
      </c>
      <c r="E234" s="23">
        <v>45627</v>
      </c>
      <c r="G234" s="23">
        <v>45323</v>
      </c>
      <c r="H234">
        <v>141</v>
      </c>
      <c r="K234" s="23">
        <v>45323</v>
      </c>
      <c r="M234" t="s">
        <v>7095</v>
      </c>
    </row>
    <row r="235" spans="1:13" x14ac:dyDescent="0.3">
      <c r="A235" t="s">
        <v>1638</v>
      </c>
      <c r="B235" t="s">
        <v>11164</v>
      </c>
      <c r="C235">
        <v>1</v>
      </c>
      <c r="D235" t="s">
        <v>1639</v>
      </c>
      <c r="E235" s="23">
        <v>45627</v>
      </c>
      <c r="G235" s="23">
        <v>45323</v>
      </c>
      <c r="H235">
        <v>207</v>
      </c>
      <c r="K235" s="23">
        <v>45323</v>
      </c>
      <c r="M235" t="s">
        <v>3397</v>
      </c>
    </row>
    <row r="236" spans="1:13" x14ac:dyDescent="0.3">
      <c r="A236" t="s">
        <v>1638</v>
      </c>
      <c r="B236" t="s">
        <v>11837</v>
      </c>
      <c r="C236">
        <v>1</v>
      </c>
      <c r="D236" t="s">
        <v>1639</v>
      </c>
      <c r="E236" s="23">
        <v>45960</v>
      </c>
      <c r="G236" s="23">
        <v>45223</v>
      </c>
      <c r="H236">
        <v>15</v>
      </c>
      <c r="I236" t="s">
        <v>9471</v>
      </c>
      <c r="J236" t="s">
        <v>9472</v>
      </c>
      <c r="K236" s="23">
        <v>45224</v>
      </c>
      <c r="M236" t="s">
        <v>11134</v>
      </c>
    </row>
    <row r="237" spans="1:13" x14ac:dyDescent="0.3">
      <c r="A237" t="s">
        <v>1638</v>
      </c>
      <c r="B237" t="s">
        <v>11869</v>
      </c>
      <c r="C237">
        <v>1</v>
      </c>
      <c r="D237" t="s">
        <v>1639</v>
      </c>
      <c r="E237" s="23">
        <v>45960</v>
      </c>
      <c r="G237" s="23">
        <v>45236</v>
      </c>
      <c r="H237">
        <v>3</v>
      </c>
      <c r="I237" t="s">
        <v>9471</v>
      </c>
      <c r="J237" t="s">
        <v>9472</v>
      </c>
      <c r="K237" s="23">
        <v>45236</v>
      </c>
      <c r="M237" t="s">
        <v>11849</v>
      </c>
    </row>
    <row r="238" spans="1:13" x14ac:dyDescent="0.3">
      <c r="A238" t="s">
        <v>1638</v>
      </c>
      <c r="B238" t="s">
        <v>11166</v>
      </c>
      <c r="C238">
        <v>1</v>
      </c>
      <c r="D238" t="s">
        <v>1639</v>
      </c>
      <c r="E238" s="23">
        <v>45991</v>
      </c>
      <c r="G238" s="23">
        <v>45246</v>
      </c>
      <c r="H238">
        <v>3</v>
      </c>
      <c r="I238" t="s">
        <v>9471</v>
      </c>
      <c r="J238" t="s">
        <v>9472</v>
      </c>
      <c r="K238" s="23">
        <v>45249</v>
      </c>
      <c r="M238" t="s">
        <v>11849</v>
      </c>
    </row>
    <row r="239" spans="1:13" x14ac:dyDescent="0.3">
      <c r="A239" t="s">
        <v>1644</v>
      </c>
      <c r="B239" t="s">
        <v>11870</v>
      </c>
      <c r="C239">
        <v>1</v>
      </c>
      <c r="D239" t="s">
        <v>1645</v>
      </c>
      <c r="E239" s="23">
        <v>46081</v>
      </c>
      <c r="G239" s="23">
        <v>45357</v>
      </c>
      <c r="H239">
        <v>450</v>
      </c>
      <c r="I239" t="s">
        <v>9471</v>
      </c>
      <c r="J239" t="s">
        <v>9472</v>
      </c>
      <c r="K239" s="23">
        <v>45362</v>
      </c>
      <c r="M239" t="s">
        <v>5759</v>
      </c>
    </row>
    <row r="240" spans="1:13" x14ac:dyDescent="0.3">
      <c r="A240" t="s">
        <v>1644</v>
      </c>
      <c r="B240" t="s">
        <v>11871</v>
      </c>
      <c r="C240">
        <v>1</v>
      </c>
      <c r="D240" t="s">
        <v>1645</v>
      </c>
      <c r="E240" s="23">
        <v>46111</v>
      </c>
      <c r="G240" s="23">
        <v>45372</v>
      </c>
      <c r="H240">
        <v>2010</v>
      </c>
      <c r="I240" t="s">
        <v>9471</v>
      </c>
      <c r="J240" t="s">
        <v>9472</v>
      </c>
      <c r="K240" s="23">
        <v>45372</v>
      </c>
      <c r="M240" t="s">
        <v>3397</v>
      </c>
    </row>
    <row r="241" spans="1:13" x14ac:dyDescent="0.3">
      <c r="A241" t="s">
        <v>1644</v>
      </c>
      <c r="B241" t="s">
        <v>11167</v>
      </c>
      <c r="C241">
        <v>1</v>
      </c>
      <c r="D241" t="s">
        <v>1645</v>
      </c>
      <c r="E241" s="23"/>
      <c r="G241" s="23">
        <v>45328</v>
      </c>
      <c r="H241">
        <v>30</v>
      </c>
      <c r="K241" s="23">
        <v>45328</v>
      </c>
      <c r="M241" t="s">
        <v>3397</v>
      </c>
    </row>
    <row r="242" spans="1:13" x14ac:dyDescent="0.3">
      <c r="A242" t="s">
        <v>1644</v>
      </c>
      <c r="B242" t="s">
        <v>11872</v>
      </c>
      <c r="C242">
        <v>1</v>
      </c>
      <c r="D242" t="s">
        <v>1645</v>
      </c>
      <c r="E242" s="23">
        <v>45716</v>
      </c>
      <c r="G242" s="23">
        <v>45357</v>
      </c>
      <c r="H242">
        <v>1979</v>
      </c>
      <c r="I242" t="s">
        <v>9471</v>
      </c>
      <c r="J242" t="s">
        <v>9472</v>
      </c>
      <c r="K242" s="23">
        <v>45362</v>
      </c>
      <c r="M242" t="s">
        <v>12170</v>
      </c>
    </row>
    <row r="243" spans="1:13" x14ac:dyDescent="0.3">
      <c r="A243" t="s">
        <v>1650</v>
      </c>
      <c r="B243" t="s">
        <v>11873</v>
      </c>
      <c r="C243">
        <v>1</v>
      </c>
      <c r="D243" t="s">
        <v>1651</v>
      </c>
      <c r="E243" s="23">
        <v>45960</v>
      </c>
      <c r="G243" s="23">
        <v>45223</v>
      </c>
      <c r="H243">
        <v>39</v>
      </c>
      <c r="I243" t="s">
        <v>9471</v>
      </c>
      <c r="J243" t="s">
        <v>9472</v>
      </c>
      <c r="K243" s="23">
        <v>45224</v>
      </c>
      <c r="M243" t="s">
        <v>12171</v>
      </c>
    </row>
    <row r="244" spans="1:13" x14ac:dyDescent="0.3">
      <c r="A244" t="s">
        <v>1650</v>
      </c>
      <c r="B244" t="s">
        <v>11874</v>
      </c>
      <c r="C244">
        <v>1</v>
      </c>
      <c r="D244" t="s">
        <v>1651</v>
      </c>
      <c r="E244" s="23">
        <v>45960</v>
      </c>
      <c r="G244" s="23">
        <v>45208</v>
      </c>
      <c r="H244">
        <v>6</v>
      </c>
      <c r="I244" t="s">
        <v>9471</v>
      </c>
      <c r="J244" t="s">
        <v>9472</v>
      </c>
      <c r="K244" s="23">
        <v>45209</v>
      </c>
      <c r="M244" t="s">
        <v>8883</v>
      </c>
    </row>
    <row r="245" spans="1:13" x14ac:dyDescent="0.3">
      <c r="A245" t="s">
        <v>1653</v>
      </c>
      <c r="B245" t="s">
        <v>11875</v>
      </c>
      <c r="C245">
        <v>1</v>
      </c>
      <c r="D245" t="s">
        <v>1654</v>
      </c>
      <c r="E245" s="23">
        <v>45701</v>
      </c>
      <c r="G245" s="23">
        <v>45344</v>
      </c>
      <c r="H245">
        <v>1680</v>
      </c>
      <c r="I245" t="s">
        <v>9471</v>
      </c>
      <c r="J245" t="s">
        <v>9472</v>
      </c>
      <c r="K245" s="23">
        <v>45344</v>
      </c>
      <c r="M245" t="s">
        <v>5787</v>
      </c>
    </row>
    <row r="246" spans="1:13" x14ac:dyDescent="0.3">
      <c r="A246" t="s">
        <v>1656</v>
      </c>
      <c r="B246" t="s">
        <v>11877</v>
      </c>
      <c r="C246">
        <v>1</v>
      </c>
      <c r="D246" t="s">
        <v>1657</v>
      </c>
      <c r="E246" s="23">
        <v>46111</v>
      </c>
      <c r="G246" s="23">
        <v>45372</v>
      </c>
      <c r="H246">
        <v>2340</v>
      </c>
      <c r="I246" t="s">
        <v>9471</v>
      </c>
      <c r="J246" t="s">
        <v>9472</v>
      </c>
      <c r="K246" s="23">
        <v>45372</v>
      </c>
      <c r="M246" t="s">
        <v>11833</v>
      </c>
    </row>
    <row r="247" spans="1:13" x14ac:dyDescent="0.3">
      <c r="A247" t="s">
        <v>1656</v>
      </c>
      <c r="B247" t="s">
        <v>11876</v>
      </c>
      <c r="C247">
        <v>1</v>
      </c>
      <c r="D247" t="s">
        <v>1657</v>
      </c>
      <c r="E247" s="23">
        <v>46081</v>
      </c>
      <c r="G247" s="23">
        <v>45344</v>
      </c>
      <c r="H247">
        <v>390</v>
      </c>
      <c r="I247" t="s">
        <v>9471</v>
      </c>
      <c r="J247" t="s">
        <v>9472</v>
      </c>
      <c r="K247" s="23">
        <v>45344</v>
      </c>
      <c r="M247" t="s">
        <v>5629</v>
      </c>
    </row>
    <row r="248" spans="1:13" x14ac:dyDescent="0.3">
      <c r="A248" t="s">
        <v>1659</v>
      </c>
      <c r="B248" t="s">
        <v>11168</v>
      </c>
      <c r="C248">
        <v>1</v>
      </c>
      <c r="D248" t="s">
        <v>1660</v>
      </c>
      <c r="E248" s="23">
        <v>46052</v>
      </c>
      <c r="G248" s="23">
        <v>45324</v>
      </c>
      <c r="H248">
        <v>53</v>
      </c>
      <c r="I248" t="s">
        <v>9471</v>
      </c>
      <c r="J248" t="s">
        <v>9472</v>
      </c>
      <c r="K248" s="23">
        <v>45327</v>
      </c>
      <c r="M248" t="s">
        <v>11878</v>
      </c>
    </row>
    <row r="249" spans="1:13" x14ac:dyDescent="0.3">
      <c r="A249" t="s">
        <v>1659</v>
      </c>
      <c r="B249" t="s">
        <v>11879</v>
      </c>
      <c r="C249">
        <v>1</v>
      </c>
      <c r="D249" t="s">
        <v>1660</v>
      </c>
      <c r="E249" s="23">
        <v>46081</v>
      </c>
      <c r="G249" s="23">
        <v>45357</v>
      </c>
      <c r="H249">
        <v>510</v>
      </c>
      <c r="I249" t="s">
        <v>9471</v>
      </c>
      <c r="J249" t="s">
        <v>9472</v>
      </c>
      <c r="K249" s="23">
        <v>45362</v>
      </c>
      <c r="M249" t="s">
        <v>11102</v>
      </c>
    </row>
    <row r="250" spans="1:13" x14ac:dyDescent="0.3">
      <c r="A250" t="s">
        <v>1659</v>
      </c>
      <c r="B250" t="s">
        <v>11880</v>
      </c>
      <c r="C250">
        <v>1</v>
      </c>
      <c r="D250" t="s">
        <v>1660</v>
      </c>
      <c r="E250" s="23">
        <v>46111</v>
      </c>
      <c r="G250" s="23">
        <v>45372</v>
      </c>
      <c r="H250">
        <v>1943</v>
      </c>
      <c r="I250" t="s">
        <v>9471</v>
      </c>
      <c r="J250" t="s">
        <v>9472</v>
      </c>
      <c r="K250" s="23">
        <v>45372</v>
      </c>
      <c r="M250" t="s">
        <v>12172</v>
      </c>
    </row>
    <row r="251" spans="1:13" x14ac:dyDescent="0.3">
      <c r="A251" t="s">
        <v>1659</v>
      </c>
      <c r="B251" t="s">
        <v>11881</v>
      </c>
      <c r="C251">
        <v>1</v>
      </c>
      <c r="D251" t="s">
        <v>1660</v>
      </c>
      <c r="E251" s="23"/>
      <c r="G251" s="23">
        <v>45384</v>
      </c>
      <c r="H251">
        <v>16</v>
      </c>
      <c r="K251" s="23">
        <v>45384</v>
      </c>
      <c r="M251" t="s">
        <v>10266</v>
      </c>
    </row>
    <row r="252" spans="1:13" x14ac:dyDescent="0.3">
      <c r="A252" t="s">
        <v>1659</v>
      </c>
      <c r="B252" t="s">
        <v>11222</v>
      </c>
      <c r="C252">
        <v>1</v>
      </c>
      <c r="D252" t="s">
        <v>1660</v>
      </c>
      <c r="E252" s="23"/>
      <c r="G252" s="23">
        <v>45384</v>
      </c>
      <c r="H252">
        <v>4</v>
      </c>
      <c r="K252" s="23">
        <v>45384</v>
      </c>
      <c r="M252" t="s">
        <v>4448</v>
      </c>
    </row>
    <row r="253" spans="1:13" x14ac:dyDescent="0.3">
      <c r="A253" t="s">
        <v>1659</v>
      </c>
      <c r="B253" t="s">
        <v>11221</v>
      </c>
      <c r="C253">
        <v>1</v>
      </c>
      <c r="D253" t="s">
        <v>1660</v>
      </c>
      <c r="E253" s="23"/>
      <c r="G253" s="23">
        <v>45384</v>
      </c>
      <c r="H253">
        <v>2</v>
      </c>
      <c r="K253" s="23">
        <v>45384</v>
      </c>
      <c r="M253" t="s">
        <v>5929</v>
      </c>
    </row>
    <row r="254" spans="1:13" x14ac:dyDescent="0.3">
      <c r="A254" t="s">
        <v>1665</v>
      </c>
      <c r="B254" t="s">
        <v>11882</v>
      </c>
      <c r="C254">
        <v>1</v>
      </c>
      <c r="D254" t="s">
        <v>1666</v>
      </c>
      <c r="E254" s="23">
        <v>46111</v>
      </c>
      <c r="G254" s="23">
        <v>45372</v>
      </c>
      <c r="H254">
        <v>1980</v>
      </c>
      <c r="I254" t="s">
        <v>9471</v>
      </c>
      <c r="J254" t="s">
        <v>9472</v>
      </c>
      <c r="K254" s="23">
        <v>45372</v>
      </c>
      <c r="M254" t="s">
        <v>5633</v>
      </c>
    </row>
    <row r="255" spans="1:13" x14ac:dyDescent="0.3">
      <c r="A255" t="s">
        <v>1665</v>
      </c>
      <c r="B255" t="s">
        <v>11883</v>
      </c>
      <c r="C255">
        <v>1</v>
      </c>
      <c r="D255" t="s">
        <v>1666</v>
      </c>
      <c r="E255" s="23">
        <v>46081</v>
      </c>
      <c r="G255" s="23">
        <v>45344</v>
      </c>
      <c r="H255">
        <v>690</v>
      </c>
      <c r="I255" t="s">
        <v>9471</v>
      </c>
      <c r="J255" t="s">
        <v>9472</v>
      </c>
      <c r="K255" s="23">
        <v>45344</v>
      </c>
      <c r="M255" t="s">
        <v>11192</v>
      </c>
    </row>
    <row r="256" spans="1:13" x14ac:dyDescent="0.3">
      <c r="A256" t="s">
        <v>1665</v>
      </c>
      <c r="B256" t="s">
        <v>11169</v>
      </c>
      <c r="C256">
        <v>1</v>
      </c>
      <c r="D256" t="s">
        <v>1666</v>
      </c>
      <c r="E256" s="23">
        <v>46052</v>
      </c>
      <c r="G256" s="23">
        <v>45324</v>
      </c>
      <c r="H256">
        <v>30</v>
      </c>
      <c r="I256" t="s">
        <v>9471</v>
      </c>
      <c r="J256" t="s">
        <v>9472</v>
      </c>
      <c r="K256" s="23">
        <v>45327</v>
      </c>
      <c r="M256" t="s">
        <v>3397</v>
      </c>
    </row>
    <row r="257" spans="1:13" x14ac:dyDescent="0.3">
      <c r="A257" t="s">
        <v>1671</v>
      </c>
      <c r="B257" t="s">
        <v>11884</v>
      </c>
      <c r="C257">
        <v>1</v>
      </c>
      <c r="D257" t="s">
        <v>1672</v>
      </c>
      <c r="E257" s="23">
        <v>46111</v>
      </c>
      <c r="G257" s="23">
        <v>45372</v>
      </c>
      <c r="H257">
        <v>988</v>
      </c>
      <c r="I257" t="s">
        <v>9471</v>
      </c>
      <c r="J257" t="s">
        <v>9472</v>
      </c>
      <c r="K257" s="23">
        <v>45372</v>
      </c>
      <c r="M257" t="s">
        <v>11102</v>
      </c>
    </row>
    <row r="258" spans="1:13" x14ac:dyDescent="0.3">
      <c r="A258" t="s">
        <v>1671</v>
      </c>
      <c r="B258" t="s">
        <v>11170</v>
      </c>
      <c r="C258">
        <v>1</v>
      </c>
      <c r="D258" t="s">
        <v>1672</v>
      </c>
      <c r="E258" s="23">
        <v>46052</v>
      </c>
      <c r="G258" s="23">
        <v>45313</v>
      </c>
      <c r="H258">
        <v>18</v>
      </c>
      <c r="I258" t="s">
        <v>9471</v>
      </c>
      <c r="J258" t="s">
        <v>9472</v>
      </c>
      <c r="K258" s="23">
        <v>45313</v>
      </c>
      <c r="M258" t="s">
        <v>3397</v>
      </c>
    </row>
    <row r="259" spans="1:13" x14ac:dyDescent="0.3">
      <c r="A259" t="s">
        <v>1674</v>
      </c>
      <c r="B259" t="s">
        <v>11886</v>
      </c>
      <c r="C259">
        <v>1</v>
      </c>
      <c r="D259" t="s">
        <v>1675</v>
      </c>
      <c r="E259" s="23">
        <v>45681</v>
      </c>
      <c r="G259" s="23">
        <v>45372</v>
      </c>
      <c r="H259">
        <v>1044</v>
      </c>
      <c r="I259" t="s">
        <v>9471</v>
      </c>
      <c r="J259" t="s">
        <v>9472</v>
      </c>
      <c r="K259" s="23">
        <v>45372</v>
      </c>
      <c r="M259" t="s">
        <v>12173</v>
      </c>
    </row>
    <row r="260" spans="1:13" x14ac:dyDescent="0.3">
      <c r="A260" t="s">
        <v>1674</v>
      </c>
      <c r="B260" t="s">
        <v>11887</v>
      </c>
      <c r="C260">
        <v>1</v>
      </c>
      <c r="D260" t="s">
        <v>1675</v>
      </c>
      <c r="E260" s="23"/>
      <c r="G260" s="23">
        <v>45377</v>
      </c>
      <c r="H260">
        <v>684</v>
      </c>
      <c r="K260" s="23">
        <v>45377</v>
      </c>
      <c r="M260" t="s">
        <v>3397</v>
      </c>
    </row>
    <row r="261" spans="1:13" x14ac:dyDescent="0.3">
      <c r="A261" t="s">
        <v>1677</v>
      </c>
      <c r="B261" t="s">
        <v>11888</v>
      </c>
      <c r="C261">
        <v>1</v>
      </c>
      <c r="D261" t="s">
        <v>1678</v>
      </c>
      <c r="E261" s="23">
        <v>46111</v>
      </c>
      <c r="G261" s="23">
        <v>45372</v>
      </c>
      <c r="H261">
        <v>3348</v>
      </c>
      <c r="I261" t="s">
        <v>9471</v>
      </c>
      <c r="J261" t="s">
        <v>9472</v>
      </c>
      <c r="K261" s="23">
        <v>45372</v>
      </c>
      <c r="M261" t="s">
        <v>3397</v>
      </c>
    </row>
    <row r="262" spans="1:13" x14ac:dyDescent="0.3">
      <c r="A262" t="s">
        <v>1677</v>
      </c>
      <c r="B262" t="s">
        <v>11106</v>
      </c>
      <c r="C262">
        <v>1</v>
      </c>
      <c r="D262" t="s">
        <v>1678</v>
      </c>
      <c r="E262" s="23">
        <v>46081</v>
      </c>
      <c r="G262" s="23">
        <v>45344</v>
      </c>
      <c r="H262">
        <v>2304</v>
      </c>
      <c r="I262" t="s">
        <v>9471</v>
      </c>
      <c r="J262" t="s">
        <v>9472</v>
      </c>
      <c r="K262" s="23">
        <v>45344</v>
      </c>
      <c r="M262" t="s">
        <v>12174</v>
      </c>
    </row>
    <row r="263" spans="1:13" x14ac:dyDescent="0.3">
      <c r="A263" t="s">
        <v>1677</v>
      </c>
      <c r="B263" t="s">
        <v>11171</v>
      </c>
      <c r="C263">
        <v>1</v>
      </c>
      <c r="D263" t="s">
        <v>1678</v>
      </c>
      <c r="E263" s="23">
        <v>46081</v>
      </c>
      <c r="G263" s="23">
        <v>45324</v>
      </c>
      <c r="H263">
        <v>828</v>
      </c>
      <c r="I263" t="s">
        <v>9471</v>
      </c>
      <c r="J263" t="s">
        <v>9472</v>
      </c>
      <c r="K263" s="23">
        <v>45327</v>
      </c>
      <c r="M263" t="s">
        <v>12175</v>
      </c>
    </row>
    <row r="264" spans="1:13" x14ac:dyDescent="0.3">
      <c r="A264" t="s">
        <v>1683</v>
      </c>
      <c r="B264" t="s">
        <v>11089</v>
      </c>
      <c r="C264">
        <v>1</v>
      </c>
      <c r="D264" t="s">
        <v>1684</v>
      </c>
      <c r="E264" s="23">
        <v>46111</v>
      </c>
      <c r="G264" s="23">
        <v>45387</v>
      </c>
      <c r="H264">
        <v>2736</v>
      </c>
      <c r="I264" t="s">
        <v>9471</v>
      </c>
      <c r="J264" t="s">
        <v>9472</v>
      </c>
      <c r="K264" s="23">
        <v>45387</v>
      </c>
      <c r="M264" t="s">
        <v>12176</v>
      </c>
    </row>
    <row r="265" spans="1:13" x14ac:dyDescent="0.3">
      <c r="A265" t="s">
        <v>1683</v>
      </c>
      <c r="B265" t="s">
        <v>11891</v>
      </c>
      <c r="C265">
        <v>1</v>
      </c>
      <c r="D265" t="s">
        <v>1684</v>
      </c>
      <c r="E265" s="23">
        <v>46081</v>
      </c>
      <c r="G265" s="23">
        <v>45344</v>
      </c>
      <c r="H265">
        <v>612</v>
      </c>
      <c r="I265" t="s">
        <v>9471</v>
      </c>
      <c r="J265" t="s">
        <v>9472</v>
      </c>
      <c r="K265" s="23">
        <v>45344</v>
      </c>
      <c r="M265" t="s">
        <v>10262</v>
      </c>
    </row>
    <row r="266" spans="1:13" x14ac:dyDescent="0.3">
      <c r="A266" t="s">
        <v>1686</v>
      </c>
      <c r="B266" t="s">
        <v>11892</v>
      </c>
      <c r="C266">
        <v>1</v>
      </c>
      <c r="D266" t="s">
        <v>1687</v>
      </c>
      <c r="E266" s="23">
        <v>46111</v>
      </c>
      <c r="G266" s="23">
        <v>45372</v>
      </c>
      <c r="H266">
        <v>1980</v>
      </c>
      <c r="I266" t="s">
        <v>9471</v>
      </c>
      <c r="J266" t="s">
        <v>9472</v>
      </c>
      <c r="K266" s="23">
        <v>45372</v>
      </c>
      <c r="M266" t="s">
        <v>12177</v>
      </c>
    </row>
    <row r="267" spans="1:13" x14ac:dyDescent="0.3">
      <c r="A267" t="s">
        <v>1686</v>
      </c>
      <c r="B267" t="s">
        <v>11130</v>
      </c>
      <c r="C267">
        <v>1</v>
      </c>
      <c r="D267" t="s">
        <v>1687</v>
      </c>
      <c r="E267" s="23">
        <v>46081</v>
      </c>
      <c r="G267" s="23">
        <v>45344</v>
      </c>
      <c r="H267">
        <v>504</v>
      </c>
      <c r="I267" t="s">
        <v>9471</v>
      </c>
      <c r="J267" t="s">
        <v>9472</v>
      </c>
      <c r="K267" s="23">
        <v>45344</v>
      </c>
      <c r="M267" t="s">
        <v>3397</v>
      </c>
    </row>
    <row r="268" spans="1:13" x14ac:dyDescent="0.3">
      <c r="A268" t="s">
        <v>1689</v>
      </c>
      <c r="B268" t="s">
        <v>12178</v>
      </c>
      <c r="C268">
        <v>1</v>
      </c>
      <c r="D268" t="s">
        <v>1690</v>
      </c>
      <c r="E268" s="23">
        <v>46111</v>
      </c>
      <c r="G268" s="23">
        <v>45387</v>
      </c>
      <c r="H268">
        <v>3420</v>
      </c>
      <c r="I268" t="s">
        <v>9471</v>
      </c>
      <c r="J268" t="s">
        <v>9472</v>
      </c>
      <c r="K268" s="23">
        <v>45387</v>
      </c>
      <c r="M268" t="s">
        <v>3397</v>
      </c>
    </row>
    <row r="269" spans="1:13" x14ac:dyDescent="0.3">
      <c r="A269" t="s">
        <v>1689</v>
      </c>
      <c r="B269" t="s">
        <v>11893</v>
      </c>
      <c r="C269">
        <v>1</v>
      </c>
      <c r="D269" t="s">
        <v>1690</v>
      </c>
      <c r="E269" s="23">
        <v>46111</v>
      </c>
      <c r="G269" s="23">
        <v>45372</v>
      </c>
      <c r="H269">
        <v>2592</v>
      </c>
      <c r="I269" t="s">
        <v>9471</v>
      </c>
      <c r="J269" t="s">
        <v>9472</v>
      </c>
      <c r="K269" s="23">
        <v>45372</v>
      </c>
      <c r="M269" t="s">
        <v>12179</v>
      </c>
    </row>
    <row r="270" spans="1:13" x14ac:dyDescent="0.3">
      <c r="A270" t="s">
        <v>1689</v>
      </c>
      <c r="B270" t="s">
        <v>11895</v>
      </c>
      <c r="C270">
        <v>1</v>
      </c>
      <c r="D270" t="s">
        <v>1690</v>
      </c>
      <c r="E270" s="23">
        <v>46081</v>
      </c>
      <c r="G270" s="23">
        <v>45357</v>
      </c>
      <c r="H270">
        <v>576</v>
      </c>
      <c r="I270" t="s">
        <v>9471</v>
      </c>
      <c r="J270" t="s">
        <v>9472</v>
      </c>
      <c r="K270" s="23">
        <v>45362</v>
      </c>
      <c r="M270" t="s">
        <v>3397</v>
      </c>
    </row>
    <row r="271" spans="1:13" x14ac:dyDescent="0.3">
      <c r="A271" t="s">
        <v>1692</v>
      </c>
      <c r="B271" t="s">
        <v>11100</v>
      </c>
      <c r="C271">
        <v>1</v>
      </c>
      <c r="D271" t="s">
        <v>1693</v>
      </c>
      <c r="E271" s="23">
        <v>46111</v>
      </c>
      <c r="G271" s="23">
        <v>45387</v>
      </c>
      <c r="H271">
        <v>1872</v>
      </c>
      <c r="I271" t="s">
        <v>9471</v>
      </c>
      <c r="J271" t="s">
        <v>9472</v>
      </c>
      <c r="K271" s="23">
        <v>45387</v>
      </c>
      <c r="M271" t="s">
        <v>12180</v>
      </c>
    </row>
    <row r="272" spans="1:13" x14ac:dyDescent="0.3">
      <c r="A272" t="s">
        <v>1692</v>
      </c>
      <c r="B272" t="s">
        <v>11172</v>
      </c>
      <c r="C272">
        <v>1</v>
      </c>
      <c r="D272" t="s">
        <v>1693</v>
      </c>
      <c r="E272" s="23">
        <v>46052</v>
      </c>
      <c r="G272" s="23">
        <v>45313</v>
      </c>
      <c r="H272">
        <v>468</v>
      </c>
      <c r="I272" t="s">
        <v>9471</v>
      </c>
      <c r="J272" t="s">
        <v>9472</v>
      </c>
      <c r="K272" s="23">
        <v>45313</v>
      </c>
      <c r="M272" t="s">
        <v>3397</v>
      </c>
    </row>
    <row r="273" spans="1:13" x14ac:dyDescent="0.3">
      <c r="A273" t="s">
        <v>1695</v>
      </c>
      <c r="B273" t="s">
        <v>11896</v>
      </c>
      <c r="C273">
        <v>1</v>
      </c>
      <c r="D273" t="s">
        <v>1696</v>
      </c>
      <c r="E273" s="23">
        <v>46111</v>
      </c>
      <c r="G273" s="23">
        <v>45372</v>
      </c>
      <c r="H273">
        <v>1979</v>
      </c>
      <c r="I273" t="s">
        <v>9471</v>
      </c>
      <c r="J273" t="s">
        <v>9472</v>
      </c>
      <c r="K273" s="23">
        <v>45372</v>
      </c>
      <c r="M273" t="s">
        <v>12173</v>
      </c>
    </row>
    <row r="274" spans="1:13" x14ac:dyDescent="0.3">
      <c r="A274" t="s">
        <v>1695</v>
      </c>
      <c r="B274" t="s">
        <v>11173</v>
      </c>
      <c r="C274">
        <v>1</v>
      </c>
      <c r="D274" t="s">
        <v>1696</v>
      </c>
      <c r="E274" s="23">
        <v>46052</v>
      </c>
      <c r="G274" s="23">
        <v>45313</v>
      </c>
      <c r="H274">
        <v>145</v>
      </c>
      <c r="I274" t="s">
        <v>9471</v>
      </c>
      <c r="J274" t="s">
        <v>9472</v>
      </c>
      <c r="K274" s="23">
        <v>45313</v>
      </c>
      <c r="M274" t="s">
        <v>3397</v>
      </c>
    </row>
    <row r="275" spans="1:13" x14ac:dyDescent="0.3">
      <c r="A275" t="s">
        <v>1698</v>
      </c>
      <c r="B275" t="s">
        <v>11122</v>
      </c>
      <c r="C275">
        <v>1</v>
      </c>
      <c r="D275" t="s">
        <v>1699</v>
      </c>
      <c r="E275" s="23">
        <v>46111</v>
      </c>
      <c r="G275" s="23">
        <v>45387</v>
      </c>
      <c r="H275">
        <v>3744</v>
      </c>
      <c r="I275" t="s">
        <v>9471</v>
      </c>
      <c r="J275" t="s">
        <v>9472</v>
      </c>
      <c r="K275" s="23">
        <v>45387</v>
      </c>
      <c r="M275" t="s">
        <v>3397</v>
      </c>
    </row>
    <row r="276" spans="1:13" x14ac:dyDescent="0.3">
      <c r="A276" t="s">
        <v>1698</v>
      </c>
      <c r="B276" t="s">
        <v>11897</v>
      </c>
      <c r="C276">
        <v>1</v>
      </c>
      <c r="D276" t="s">
        <v>1699</v>
      </c>
      <c r="E276" s="23">
        <v>46111</v>
      </c>
      <c r="G276" s="23">
        <v>45372</v>
      </c>
      <c r="H276">
        <v>3482</v>
      </c>
      <c r="I276" t="s">
        <v>9471</v>
      </c>
      <c r="J276" t="s">
        <v>9472</v>
      </c>
      <c r="K276" s="23">
        <v>45372</v>
      </c>
      <c r="M276" t="s">
        <v>12181</v>
      </c>
    </row>
    <row r="277" spans="1:13" x14ac:dyDescent="0.3">
      <c r="A277" t="s">
        <v>1698</v>
      </c>
      <c r="B277" t="s">
        <v>11097</v>
      </c>
      <c r="C277">
        <v>1</v>
      </c>
      <c r="D277" t="s">
        <v>1699</v>
      </c>
      <c r="E277" s="23">
        <v>46081</v>
      </c>
      <c r="G277" s="23">
        <v>45344</v>
      </c>
      <c r="H277">
        <v>306</v>
      </c>
      <c r="I277" t="s">
        <v>9471</v>
      </c>
      <c r="J277" t="s">
        <v>9472</v>
      </c>
      <c r="K277" s="23">
        <v>45344</v>
      </c>
      <c r="M277" t="s">
        <v>10273</v>
      </c>
    </row>
    <row r="278" spans="1:13" x14ac:dyDescent="0.3">
      <c r="A278" t="s">
        <v>1701</v>
      </c>
      <c r="B278" t="s">
        <v>11175</v>
      </c>
      <c r="C278">
        <v>1</v>
      </c>
      <c r="D278" t="s">
        <v>1702</v>
      </c>
      <c r="E278" s="23">
        <v>45991</v>
      </c>
      <c r="G278" s="23">
        <v>45246</v>
      </c>
      <c r="H278">
        <v>6</v>
      </c>
      <c r="I278" t="s">
        <v>9471</v>
      </c>
      <c r="J278" t="s">
        <v>9472</v>
      </c>
      <c r="K278" s="23">
        <v>45249</v>
      </c>
      <c r="M278" t="s">
        <v>8883</v>
      </c>
    </row>
    <row r="279" spans="1:13" x14ac:dyDescent="0.3">
      <c r="A279" t="s">
        <v>1701</v>
      </c>
      <c r="B279" t="s">
        <v>11174</v>
      </c>
      <c r="C279">
        <v>1</v>
      </c>
      <c r="D279" t="s">
        <v>1702</v>
      </c>
      <c r="E279" s="23">
        <v>46021</v>
      </c>
      <c r="G279" s="23">
        <v>45280</v>
      </c>
      <c r="H279">
        <v>1140</v>
      </c>
      <c r="I279" t="s">
        <v>9471</v>
      </c>
      <c r="J279" t="s">
        <v>9472</v>
      </c>
      <c r="K279" s="23">
        <v>45281</v>
      </c>
      <c r="M279" t="s">
        <v>5727</v>
      </c>
    </row>
    <row r="280" spans="1:13" x14ac:dyDescent="0.3">
      <c r="A280" t="s">
        <v>1701</v>
      </c>
      <c r="B280" t="s">
        <v>11898</v>
      </c>
      <c r="C280">
        <v>1</v>
      </c>
      <c r="D280" t="s">
        <v>1702</v>
      </c>
      <c r="E280" s="23">
        <v>45960</v>
      </c>
      <c r="G280" s="23">
        <v>45208</v>
      </c>
      <c r="H280">
        <v>4</v>
      </c>
      <c r="I280" t="s">
        <v>9471</v>
      </c>
      <c r="J280" t="s">
        <v>9472</v>
      </c>
      <c r="K280" s="23">
        <v>45209</v>
      </c>
      <c r="M280" t="s">
        <v>4448</v>
      </c>
    </row>
    <row r="281" spans="1:13" x14ac:dyDescent="0.3">
      <c r="A281" t="s">
        <v>1701</v>
      </c>
      <c r="B281" t="s">
        <v>11899</v>
      </c>
      <c r="C281">
        <v>1</v>
      </c>
      <c r="D281" t="s">
        <v>1702</v>
      </c>
      <c r="E281" s="23">
        <v>45960</v>
      </c>
      <c r="G281" s="23">
        <v>45224</v>
      </c>
      <c r="H281">
        <v>12</v>
      </c>
      <c r="I281" t="s">
        <v>9471</v>
      </c>
      <c r="J281" t="s">
        <v>9472</v>
      </c>
      <c r="K281" s="23">
        <v>45224</v>
      </c>
      <c r="M281" t="s">
        <v>10271</v>
      </c>
    </row>
    <row r="282" spans="1:13" x14ac:dyDescent="0.3">
      <c r="A282" t="s">
        <v>1704</v>
      </c>
      <c r="B282" t="s">
        <v>11900</v>
      </c>
      <c r="C282">
        <v>1</v>
      </c>
      <c r="D282" t="s">
        <v>1705</v>
      </c>
      <c r="E282" s="23">
        <v>46111</v>
      </c>
      <c r="G282" s="23">
        <v>45372</v>
      </c>
      <c r="H282">
        <v>400</v>
      </c>
      <c r="I282" t="s">
        <v>9471</v>
      </c>
      <c r="J282" t="s">
        <v>9472</v>
      </c>
      <c r="K282" s="23">
        <v>45372</v>
      </c>
      <c r="M282" t="s">
        <v>5727</v>
      </c>
    </row>
    <row r="283" spans="1:13" x14ac:dyDescent="0.3">
      <c r="A283" t="s">
        <v>1704</v>
      </c>
      <c r="B283" t="s">
        <v>11176</v>
      </c>
      <c r="C283">
        <v>1</v>
      </c>
      <c r="D283" t="s">
        <v>1705</v>
      </c>
      <c r="E283" s="23">
        <v>46021</v>
      </c>
      <c r="G283" s="23">
        <v>45280</v>
      </c>
      <c r="H283">
        <v>540</v>
      </c>
      <c r="I283" t="s">
        <v>9471</v>
      </c>
      <c r="J283" t="s">
        <v>9472</v>
      </c>
      <c r="K283" s="23">
        <v>45281</v>
      </c>
      <c r="M283" t="s">
        <v>3397</v>
      </c>
    </row>
    <row r="284" spans="1:13" x14ac:dyDescent="0.3">
      <c r="A284" t="s">
        <v>1707</v>
      </c>
      <c r="B284" t="s">
        <v>11901</v>
      </c>
      <c r="C284">
        <v>1</v>
      </c>
      <c r="D284" t="s">
        <v>1708</v>
      </c>
      <c r="E284" s="23">
        <v>46081</v>
      </c>
      <c r="G284" s="23">
        <v>45357</v>
      </c>
      <c r="H284">
        <v>2304</v>
      </c>
      <c r="I284" t="s">
        <v>9471</v>
      </c>
      <c r="J284" t="s">
        <v>9472</v>
      </c>
      <c r="K284" s="23">
        <v>45362</v>
      </c>
      <c r="M284" t="s">
        <v>11939</v>
      </c>
    </row>
    <row r="285" spans="1:13" x14ac:dyDescent="0.3">
      <c r="A285" t="s">
        <v>1707</v>
      </c>
      <c r="B285" t="s">
        <v>11112</v>
      </c>
      <c r="C285">
        <v>1</v>
      </c>
      <c r="D285" t="s">
        <v>1708</v>
      </c>
      <c r="E285" s="23">
        <v>46081</v>
      </c>
      <c r="G285" s="23">
        <v>45344</v>
      </c>
      <c r="H285">
        <v>300</v>
      </c>
      <c r="I285" t="s">
        <v>9471</v>
      </c>
      <c r="J285" t="s">
        <v>9472</v>
      </c>
      <c r="K285" s="23">
        <v>45344</v>
      </c>
      <c r="M285" t="s">
        <v>10275</v>
      </c>
    </row>
    <row r="286" spans="1:13" x14ac:dyDescent="0.3">
      <c r="A286" t="s">
        <v>1710</v>
      </c>
      <c r="B286" t="s">
        <v>11815</v>
      </c>
      <c r="C286">
        <v>1</v>
      </c>
      <c r="D286" t="s">
        <v>1711</v>
      </c>
      <c r="E286" s="23">
        <v>45656</v>
      </c>
      <c r="G286" s="23">
        <v>45383</v>
      </c>
      <c r="H286">
        <v>205</v>
      </c>
      <c r="K286" s="23">
        <v>45383</v>
      </c>
      <c r="M286" t="s">
        <v>5829</v>
      </c>
    </row>
    <row r="287" spans="1:13" x14ac:dyDescent="0.3">
      <c r="A287" t="s">
        <v>1710</v>
      </c>
      <c r="B287" t="s">
        <v>11808</v>
      </c>
      <c r="C287">
        <v>1</v>
      </c>
      <c r="D287" t="s">
        <v>1711</v>
      </c>
      <c r="E287" s="23">
        <v>45656</v>
      </c>
      <c r="G287" s="23">
        <v>45383</v>
      </c>
      <c r="H287">
        <v>207</v>
      </c>
      <c r="K287" s="23">
        <v>45383</v>
      </c>
      <c r="M287" t="s">
        <v>10289</v>
      </c>
    </row>
    <row r="288" spans="1:13" x14ac:dyDescent="0.3">
      <c r="A288" t="s">
        <v>1710</v>
      </c>
      <c r="B288" t="s">
        <v>11810</v>
      </c>
      <c r="C288">
        <v>1</v>
      </c>
      <c r="D288" t="s">
        <v>1711</v>
      </c>
      <c r="E288" s="23">
        <v>45656</v>
      </c>
      <c r="G288" s="23">
        <v>45376</v>
      </c>
      <c r="H288">
        <v>206</v>
      </c>
      <c r="K288" s="23">
        <v>45376</v>
      </c>
      <c r="M288" t="s">
        <v>12182</v>
      </c>
    </row>
    <row r="289" spans="1:13" x14ac:dyDescent="0.3">
      <c r="A289" t="s">
        <v>1710</v>
      </c>
      <c r="B289" t="s">
        <v>11127</v>
      </c>
      <c r="C289">
        <v>1</v>
      </c>
      <c r="D289" t="s">
        <v>1711</v>
      </c>
      <c r="E289" s="23">
        <v>45658</v>
      </c>
      <c r="G289" s="23">
        <v>45336</v>
      </c>
      <c r="H289">
        <v>140</v>
      </c>
      <c r="K289" s="23">
        <v>45336</v>
      </c>
      <c r="M289" t="s">
        <v>3397</v>
      </c>
    </row>
    <row r="290" spans="1:13" x14ac:dyDescent="0.3">
      <c r="A290" t="s">
        <v>1710</v>
      </c>
      <c r="B290" t="s">
        <v>11809</v>
      </c>
      <c r="C290">
        <v>1</v>
      </c>
      <c r="D290" t="s">
        <v>1711</v>
      </c>
      <c r="E290" s="23">
        <v>45626</v>
      </c>
      <c r="G290" s="23">
        <v>45351</v>
      </c>
      <c r="H290">
        <v>170</v>
      </c>
      <c r="K290" s="23">
        <v>45351</v>
      </c>
      <c r="M290" t="s">
        <v>3397</v>
      </c>
    </row>
    <row r="291" spans="1:13" x14ac:dyDescent="0.3">
      <c r="A291" t="s">
        <v>1713</v>
      </c>
      <c r="B291" t="s">
        <v>11177</v>
      </c>
      <c r="C291">
        <v>1</v>
      </c>
      <c r="D291" t="s">
        <v>1714</v>
      </c>
      <c r="E291" s="23">
        <v>45838</v>
      </c>
      <c r="G291" s="23">
        <v>45105</v>
      </c>
      <c r="H291">
        <v>250</v>
      </c>
      <c r="I291" t="s">
        <v>9471</v>
      </c>
      <c r="J291" t="s">
        <v>9472</v>
      </c>
      <c r="K291" s="23">
        <v>45112</v>
      </c>
      <c r="M291" t="s">
        <v>3397</v>
      </c>
    </row>
    <row r="292" spans="1:13" x14ac:dyDescent="0.3">
      <c r="A292" t="s">
        <v>1716</v>
      </c>
      <c r="B292" t="s">
        <v>11902</v>
      </c>
      <c r="C292">
        <v>1</v>
      </c>
      <c r="D292" t="s">
        <v>1717</v>
      </c>
      <c r="E292" s="23">
        <v>46073</v>
      </c>
      <c r="G292" s="23">
        <v>45372</v>
      </c>
      <c r="H292">
        <v>620</v>
      </c>
      <c r="I292" t="s">
        <v>9471</v>
      </c>
      <c r="J292" t="s">
        <v>9472</v>
      </c>
      <c r="K292" s="23">
        <v>45372</v>
      </c>
      <c r="M292" t="s">
        <v>3397</v>
      </c>
    </row>
    <row r="293" spans="1:13" x14ac:dyDescent="0.3">
      <c r="A293" t="s">
        <v>1716</v>
      </c>
      <c r="B293" t="s">
        <v>11103</v>
      </c>
      <c r="C293">
        <v>1</v>
      </c>
      <c r="D293" t="s">
        <v>1717</v>
      </c>
      <c r="E293" s="23">
        <v>46052</v>
      </c>
      <c r="G293" s="23">
        <v>45344</v>
      </c>
      <c r="H293">
        <v>360</v>
      </c>
      <c r="I293" t="s">
        <v>9471</v>
      </c>
      <c r="J293" t="s">
        <v>9472</v>
      </c>
      <c r="K293" s="23">
        <v>45344</v>
      </c>
      <c r="M293" t="s">
        <v>5831</v>
      </c>
    </row>
    <row r="294" spans="1:13" x14ac:dyDescent="0.3">
      <c r="A294" t="s">
        <v>1716</v>
      </c>
      <c r="B294" t="s">
        <v>11178</v>
      </c>
      <c r="C294">
        <v>1</v>
      </c>
      <c r="D294" t="s">
        <v>1717</v>
      </c>
      <c r="E294" s="23">
        <v>46021</v>
      </c>
      <c r="G294" s="23">
        <v>45313</v>
      </c>
      <c r="H294">
        <v>217</v>
      </c>
      <c r="I294" t="s">
        <v>9471</v>
      </c>
      <c r="J294" t="s">
        <v>9472</v>
      </c>
      <c r="K294" s="23">
        <v>45313</v>
      </c>
      <c r="M294" t="s">
        <v>5803</v>
      </c>
    </row>
    <row r="295" spans="1:13" x14ac:dyDescent="0.3">
      <c r="A295" t="s">
        <v>1719</v>
      </c>
      <c r="B295" t="s">
        <v>11887</v>
      </c>
      <c r="C295">
        <v>1</v>
      </c>
      <c r="D295" t="s">
        <v>1720</v>
      </c>
      <c r="E295" s="23">
        <v>46081</v>
      </c>
      <c r="G295" s="23">
        <v>45372</v>
      </c>
      <c r="H295">
        <v>2880</v>
      </c>
      <c r="I295" t="s">
        <v>9471</v>
      </c>
      <c r="J295" t="s">
        <v>9472</v>
      </c>
      <c r="K295" s="23">
        <v>45372</v>
      </c>
      <c r="M295" t="s">
        <v>3397</v>
      </c>
    </row>
    <row r="296" spans="1:13" x14ac:dyDescent="0.3">
      <c r="A296" t="s">
        <v>1719</v>
      </c>
      <c r="B296" t="s">
        <v>12183</v>
      </c>
      <c r="C296">
        <v>1</v>
      </c>
      <c r="D296" t="s">
        <v>1720</v>
      </c>
      <c r="E296" s="23">
        <v>46111</v>
      </c>
      <c r="G296" s="23">
        <v>45387</v>
      </c>
      <c r="H296">
        <v>640</v>
      </c>
      <c r="I296" t="s">
        <v>9471</v>
      </c>
      <c r="J296" t="s">
        <v>9472</v>
      </c>
      <c r="K296" s="23">
        <v>45387</v>
      </c>
      <c r="M296" t="s">
        <v>3397</v>
      </c>
    </row>
    <row r="297" spans="1:13" x14ac:dyDescent="0.3">
      <c r="A297" t="s">
        <v>1719</v>
      </c>
      <c r="B297" t="s">
        <v>11107</v>
      </c>
      <c r="C297">
        <v>1</v>
      </c>
      <c r="D297" t="s">
        <v>1720</v>
      </c>
      <c r="E297" s="23">
        <v>46052</v>
      </c>
      <c r="G297" s="23">
        <v>45344</v>
      </c>
      <c r="H297">
        <v>120</v>
      </c>
      <c r="I297" t="s">
        <v>9471</v>
      </c>
      <c r="J297" t="s">
        <v>9472</v>
      </c>
      <c r="K297" s="23">
        <v>45344</v>
      </c>
      <c r="M297" t="s">
        <v>3397</v>
      </c>
    </row>
    <row r="298" spans="1:13" x14ac:dyDescent="0.3">
      <c r="A298" t="s">
        <v>1719</v>
      </c>
      <c r="B298" t="s">
        <v>11903</v>
      </c>
      <c r="C298">
        <v>1</v>
      </c>
      <c r="D298" t="s">
        <v>1720</v>
      </c>
      <c r="E298" s="23">
        <v>46081</v>
      </c>
      <c r="G298" s="23">
        <v>45357</v>
      </c>
      <c r="H298">
        <v>1039</v>
      </c>
      <c r="I298" t="s">
        <v>9471</v>
      </c>
      <c r="J298" t="s">
        <v>9472</v>
      </c>
      <c r="K298" s="23">
        <v>45362</v>
      </c>
      <c r="M298" t="s">
        <v>11913</v>
      </c>
    </row>
    <row r="299" spans="1:13" x14ac:dyDescent="0.3">
      <c r="A299" t="s">
        <v>1722</v>
      </c>
      <c r="B299" t="s">
        <v>11094</v>
      </c>
      <c r="C299">
        <v>1</v>
      </c>
      <c r="D299" t="s">
        <v>931</v>
      </c>
      <c r="E299" s="23">
        <v>46142</v>
      </c>
      <c r="G299" s="23">
        <v>45387</v>
      </c>
      <c r="H299">
        <v>1525</v>
      </c>
      <c r="I299" t="s">
        <v>9471</v>
      </c>
      <c r="J299" t="s">
        <v>9472</v>
      </c>
      <c r="K299" s="23">
        <v>45387</v>
      </c>
      <c r="M299" t="s">
        <v>3397</v>
      </c>
    </row>
    <row r="300" spans="1:13" x14ac:dyDescent="0.3">
      <c r="A300" t="s">
        <v>1722</v>
      </c>
      <c r="B300" t="s">
        <v>11904</v>
      </c>
      <c r="C300">
        <v>1</v>
      </c>
      <c r="D300" t="s">
        <v>931</v>
      </c>
      <c r="E300" s="23">
        <v>46111</v>
      </c>
      <c r="G300" s="23">
        <v>45372</v>
      </c>
      <c r="H300">
        <v>2600</v>
      </c>
      <c r="I300" t="s">
        <v>9471</v>
      </c>
      <c r="J300" t="s">
        <v>9472</v>
      </c>
      <c r="K300" s="23">
        <v>45372</v>
      </c>
      <c r="M300" t="s">
        <v>12184</v>
      </c>
    </row>
    <row r="301" spans="1:13" x14ac:dyDescent="0.3">
      <c r="A301" t="s">
        <v>1722</v>
      </c>
      <c r="B301" t="s">
        <v>11179</v>
      </c>
      <c r="C301">
        <v>1</v>
      </c>
      <c r="D301" t="s">
        <v>931</v>
      </c>
      <c r="E301" s="23">
        <v>45991</v>
      </c>
      <c r="G301" s="23">
        <v>45264</v>
      </c>
      <c r="H301">
        <v>675</v>
      </c>
      <c r="I301" t="s">
        <v>9471</v>
      </c>
      <c r="J301" t="s">
        <v>9472</v>
      </c>
      <c r="K301" s="23">
        <v>45265</v>
      </c>
      <c r="M301" t="s">
        <v>5886</v>
      </c>
    </row>
    <row r="302" spans="1:13" x14ac:dyDescent="0.3">
      <c r="A302" t="s">
        <v>1728</v>
      </c>
      <c r="B302" t="s">
        <v>11180</v>
      </c>
      <c r="C302">
        <v>1</v>
      </c>
      <c r="D302" t="s">
        <v>1729</v>
      </c>
      <c r="E302" s="23">
        <v>45627</v>
      </c>
      <c r="G302" s="23">
        <v>45301</v>
      </c>
      <c r="H302">
        <v>188</v>
      </c>
      <c r="K302" s="23">
        <v>45301</v>
      </c>
      <c r="M302" t="s">
        <v>3397</v>
      </c>
    </row>
    <row r="303" spans="1:13" x14ac:dyDescent="0.3">
      <c r="A303" t="s">
        <v>1728</v>
      </c>
      <c r="B303" t="s">
        <v>11808</v>
      </c>
      <c r="C303">
        <v>1</v>
      </c>
      <c r="D303" t="s">
        <v>1729</v>
      </c>
      <c r="E303" s="23">
        <v>45657</v>
      </c>
      <c r="G303" s="23">
        <v>45384</v>
      </c>
      <c r="H303">
        <v>1863</v>
      </c>
      <c r="K303" s="23">
        <v>45384</v>
      </c>
      <c r="M303" t="s">
        <v>12185</v>
      </c>
    </row>
    <row r="304" spans="1:13" x14ac:dyDescent="0.3">
      <c r="A304" t="s">
        <v>1728</v>
      </c>
      <c r="B304" t="s">
        <v>11807</v>
      </c>
      <c r="C304">
        <v>1</v>
      </c>
      <c r="D304" t="s">
        <v>1729</v>
      </c>
      <c r="E304" s="23">
        <v>45657</v>
      </c>
      <c r="G304" s="23">
        <v>45369</v>
      </c>
      <c r="H304">
        <v>300</v>
      </c>
      <c r="K304" s="23">
        <v>45369</v>
      </c>
      <c r="M304" t="s">
        <v>3397</v>
      </c>
    </row>
    <row r="305" spans="1:13" x14ac:dyDescent="0.3">
      <c r="A305" t="s">
        <v>1731</v>
      </c>
      <c r="B305" t="s">
        <v>11181</v>
      </c>
      <c r="C305">
        <v>1</v>
      </c>
      <c r="D305" t="s">
        <v>1732</v>
      </c>
      <c r="E305" s="23">
        <v>45405</v>
      </c>
      <c r="G305" s="23">
        <v>45260</v>
      </c>
      <c r="H305">
        <v>20</v>
      </c>
      <c r="K305" s="23">
        <v>45260</v>
      </c>
      <c r="M305" t="s">
        <v>3397</v>
      </c>
    </row>
    <row r="306" spans="1:13" x14ac:dyDescent="0.3">
      <c r="A306" t="s">
        <v>1737</v>
      </c>
      <c r="B306" t="s">
        <v>11808</v>
      </c>
      <c r="C306">
        <v>1</v>
      </c>
      <c r="D306" t="s">
        <v>1738</v>
      </c>
      <c r="E306" s="23">
        <v>45538</v>
      </c>
      <c r="G306" s="23">
        <v>45386</v>
      </c>
      <c r="H306">
        <v>2487</v>
      </c>
      <c r="K306" s="23">
        <v>45386</v>
      </c>
      <c r="M306" t="s">
        <v>12186</v>
      </c>
    </row>
    <row r="307" spans="1:13" x14ac:dyDescent="0.3">
      <c r="A307" t="s">
        <v>1737</v>
      </c>
      <c r="B307" t="s">
        <v>11807</v>
      </c>
      <c r="C307">
        <v>1</v>
      </c>
      <c r="D307" t="s">
        <v>1738</v>
      </c>
      <c r="E307" s="23">
        <v>45446</v>
      </c>
      <c r="G307" s="23">
        <v>45365</v>
      </c>
      <c r="H307">
        <v>380</v>
      </c>
      <c r="K307" s="23">
        <v>45365</v>
      </c>
      <c r="M307" t="s">
        <v>5961</v>
      </c>
    </row>
    <row r="308" spans="1:13" x14ac:dyDescent="0.3">
      <c r="A308" t="s">
        <v>1740</v>
      </c>
      <c r="B308" t="s">
        <v>10303</v>
      </c>
      <c r="C308">
        <v>1</v>
      </c>
      <c r="D308" t="s">
        <v>1741</v>
      </c>
      <c r="E308" s="23">
        <v>45487</v>
      </c>
      <c r="G308" s="23">
        <v>45267</v>
      </c>
      <c r="H308">
        <v>393</v>
      </c>
      <c r="K308" s="23">
        <v>45267</v>
      </c>
      <c r="M308" t="s">
        <v>12187</v>
      </c>
    </row>
    <row r="309" spans="1:13" x14ac:dyDescent="0.3">
      <c r="A309" t="s">
        <v>1740</v>
      </c>
      <c r="B309" t="s">
        <v>11808</v>
      </c>
      <c r="C309">
        <v>1</v>
      </c>
      <c r="D309" t="s">
        <v>1741</v>
      </c>
      <c r="E309" s="23">
        <v>45565</v>
      </c>
      <c r="G309" s="23">
        <v>45385</v>
      </c>
      <c r="H309">
        <v>1714</v>
      </c>
      <c r="K309" s="23">
        <v>45385</v>
      </c>
      <c r="M309" t="s">
        <v>12188</v>
      </c>
    </row>
    <row r="310" spans="1:13" x14ac:dyDescent="0.3">
      <c r="A310" t="s">
        <v>1755</v>
      </c>
      <c r="B310" t="s">
        <v>11906</v>
      </c>
      <c r="C310">
        <v>1</v>
      </c>
      <c r="D310" t="s">
        <v>1756</v>
      </c>
      <c r="E310" s="23">
        <v>46100</v>
      </c>
      <c r="G310" s="23">
        <v>45384</v>
      </c>
      <c r="H310">
        <v>1296</v>
      </c>
      <c r="I310" t="s">
        <v>9488</v>
      </c>
      <c r="J310" t="s">
        <v>9489</v>
      </c>
      <c r="K310" s="23">
        <v>45384</v>
      </c>
      <c r="M310" t="s">
        <v>10270</v>
      </c>
    </row>
    <row r="311" spans="1:13" x14ac:dyDescent="0.3">
      <c r="A311" t="s">
        <v>1755</v>
      </c>
      <c r="B311" t="s">
        <v>2523</v>
      </c>
      <c r="C311">
        <v>1</v>
      </c>
      <c r="D311" t="s">
        <v>1756</v>
      </c>
      <c r="E311" s="23">
        <v>46004</v>
      </c>
      <c r="G311" s="23">
        <v>45278</v>
      </c>
      <c r="H311">
        <v>297</v>
      </c>
      <c r="I311" t="s">
        <v>9488</v>
      </c>
      <c r="J311" t="s">
        <v>9489</v>
      </c>
      <c r="K311" s="23">
        <v>45279</v>
      </c>
      <c r="M311" t="s">
        <v>5633</v>
      </c>
    </row>
    <row r="312" spans="1:13" x14ac:dyDescent="0.3">
      <c r="A312" t="s">
        <v>1758</v>
      </c>
      <c r="B312" t="s">
        <v>9389</v>
      </c>
      <c r="C312">
        <v>1</v>
      </c>
      <c r="D312" t="s">
        <v>1759</v>
      </c>
      <c r="E312" s="23">
        <v>45582</v>
      </c>
      <c r="G312" s="23">
        <v>45230</v>
      </c>
      <c r="H312">
        <v>21</v>
      </c>
      <c r="I312" t="s">
        <v>10280</v>
      </c>
      <c r="J312" t="s">
        <v>10281</v>
      </c>
      <c r="K312" s="23">
        <v>45232</v>
      </c>
      <c r="M312" t="s">
        <v>3965</v>
      </c>
    </row>
    <row r="313" spans="1:13" x14ac:dyDescent="0.3">
      <c r="A313" t="s">
        <v>1758</v>
      </c>
      <c r="B313" t="s">
        <v>11907</v>
      </c>
      <c r="C313">
        <v>1</v>
      </c>
      <c r="D313" t="s">
        <v>1759</v>
      </c>
      <c r="E313" s="23"/>
      <c r="G313" s="23">
        <v>45362</v>
      </c>
      <c r="H313">
        <v>360</v>
      </c>
      <c r="K313" s="23">
        <v>45362</v>
      </c>
      <c r="M313" t="s">
        <v>11931</v>
      </c>
    </row>
    <row r="314" spans="1:13" x14ac:dyDescent="0.3">
      <c r="A314" t="s">
        <v>1758</v>
      </c>
      <c r="B314" t="s">
        <v>11182</v>
      </c>
      <c r="C314">
        <v>1</v>
      </c>
      <c r="D314" t="s">
        <v>1759</v>
      </c>
      <c r="E314" s="23">
        <v>45682</v>
      </c>
      <c r="G314" s="23">
        <v>45323</v>
      </c>
      <c r="H314">
        <v>8</v>
      </c>
      <c r="I314" t="s">
        <v>10280</v>
      </c>
      <c r="J314" t="s">
        <v>10281</v>
      </c>
      <c r="K314" s="23">
        <v>45323</v>
      </c>
      <c r="M314" t="s">
        <v>3397</v>
      </c>
    </row>
    <row r="315" spans="1:13" x14ac:dyDescent="0.3">
      <c r="A315" t="s">
        <v>1758</v>
      </c>
      <c r="B315" t="s">
        <v>2305</v>
      </c>
      <c r="C315">
        <v>1</v>
      </c>
      <c r="D315" t="s">
        <v>1759</v>
      </c>
      <c r="E315" s="23">
        <v>45540</v>
      </c>
      <c r="G315" s="23">
        <v>45176</v>
      </c>
      <c r="H315">
        <v>1</v>
      </c>
      <c r="I315" t="s">
        <v>10280</v>
      </c>
      <c r="J315" t="s">
        <v>10281</v>
      </c>
      <c r="K315" s="23">
        <v>45180</v>
      </c>
      <c r="M315" t="s">
        <v>5927</v>
      </c>
    </row>
    <row r="316" spans="1:13" x14ac:dyDescent="0.3">
      <c r="A316" t="s">
        <v>1761</v>
      </c>
      <c r="B316" t="s">
        <v>11183</v>
      </c>
      <c r="C316">
        <v>1</v>
      </c>
      <c r="D316" t="s">
        <v>1762</v>
      </c>
      <c r="E316" s="23">
        <v>45658</v>
      </c>
      <c r="G316" s="23">
        <v>45299</v>
      </c>
      <c r="H316">
        <v>112</v>
      </c>
      <c r="I316" t="s">
        <v>10280</v>
      </c>
      <c r="J316" t="s">
        <v>10281</v>
      </c>
      <c r="K316" s="23">
        <v>45299</v>
      </c>
      <c r="M316" t="s">
        <v>10266</v>
      </c>
    </row>
    <row r="317" spans="1:13" x14ac:dyDescent="0.3">
      <c r="A317" t="s">
        <v>1764</v>
      </c>
      <c r="B317" t="s">
        <v>9492</v>
      </c>
      <c r="C317">
        <v>1</v>
      </c>
      <c r="D317" t="s">
        <v>1765</v>
      </c>
      <c r="E317" s="23">
        <v>45869</v>
      </c>
      <c r="G317" s="23">
        <v>45079</v>
      </c>
      <c r="H317">
        <v>56</v>
      </c>
      <c r="I317" t="s">
        <v>9490</v>
      </c>
      <c r="J317" t="s">
        <v>9491</v>
      </c>
      <c r="K317" s="23">
        <v>45079</v>
      </c>
      <c r="M317" t="s">
        <v>10266</v>
      </c>
    </row>
    <row r="318" spans="1:13" x14ac:dyDescent="0.3">
      <c r="A318" t="s">
        <v>1767</v>
      </c>
      <c r="B318" t="s">
        <v>9493</v>
      </c>
      <c r="C318">
        <v>1</v>
      </c>
      <c r="D318" t="s">
        <v>1768</v>
      </c>
      <c r="E318" s="23">
        <v>45930</v>
      </c>
      <c r="G318" s="23">
        <v>45127</v>
      </c>
      <c r="H318">
        <v>1</v>
      </c>
      <c r="I318" t="s">
        <v>9490</v>
      </c>
      <c r="J318" t="s">
        <v>9494</v>
      </c>
      <c r="K318" s="23">
        <v>45132</v>
      </c>
      <c r="M318" t="s">
        <v>3397</v>
      </c>
    </row>
    <row r="319" spans="1:13" x14ac:dyDescent="0.3">
      <c r="A319" t="s">
        <v>1767</v>
      </c>
      <c r="B319" t="s">
        <v>11184</v>
      </c>
      <c r="C319">
        <v>1</v>
      </c>
      <c r="D319" t="s">
        <v>1768</v>
      </c>
      <c r="E319" s="23"/>
      <c r="G319" s="23">
        <v>45306</v>
      </c>
      <c r="H319">
        <v>1</v>
      </c>
      <c r="K319" s="23">
        <v>45306</v>
      </c>
      <c r="M319" t="s">
        <v>3397</v>
      </c>
    </row>
    <row r="320" spans="1:13" x14ac:dyDescent="0.3">
      <c r="A320" t="s">
        <v>1773</v>
      </c>
      <c r="B320" t="s">
        <v>11909</v>
      </c>
      <c r="C320">
        <v>1</v>
      </c>
      <c r="D320" t="s">
        <v>1774</v>
      </c>
      <c r="E320" s="23">
        <v>46283</v>
      </c>
      <c r="G320" s="23">
        <v>45243</v>
      </c>
      <c r="H320">
        <v>22</v>
      </c>
      <c r="I320" t="s">
        <v>9495</v>
      </c>
      <c r="J320" t="s">
        <v>9496</v>
      </c>
      <c r="K320" s="23">
        <v>45244</v>
      </c>
      <c r="M320" t="s">
        <v>11878</v>
      </c>
    </row>
    <row r="321" spans="1:13" x14ac:dyDescent="0.3">
      <c r="A321" t="s">
        <v>1773</v>
      </c>
      <c r="B321" t="s">
        <v>11185</v>
      </c>
      <c r="C321">
        <v>1</v>
      </c>
      <c r="D321" t="s">
        <v>1774</v>
      </c>
      <c r="E321" s="23">
        <v>46354</v>
      </c>
      <c r="G321" s="23">
        <v>45300</v>
      </c>
      <c r="H321">
        <v>36</v>
      </c>
      <c r="I321" t="s">
        <v>9495</v>
      </c>
      <c r="J321" t="s">
        <v>9496</v>
      </c>
      <c r="K321" s="23">
        <v>45300</v>
      </c>
      <c r="M321" t="s">
        <v>3397</v>
      </c>
    </row>
    <row r="322" spans="1:13" x14ac:dyDescent="0.3">
      <c r="A322" t="s">
        <v>1773</v>
      </c>
      <c r="B322" t="s">
        <v>11910</v>
      </c>
      <c r="C322">
        <v>1</v>
      </c>
      <c r="D322" t="s">
        <v>1774</v>
      </c>
      <c r="E322" s="23"/>
      <c r="G322" s="23">
        <v>45371</v>
      </c>
      <c r="H322">
        <v>9</v>
      </c>
      <c r="K322" s="23">
        <v>45371</v>
      </c>
      <c r="M322" t="s">
        <v>3397</v>
      </c>
    </row>
    <row r="323" spans="1:13" x14ac:dyDescent="0.3">
      <c r="A323" t="s">
        <v>1773</v>
      </c>
      <c r="B323" t="s">
        <v>11186</v>
      </c>
      <c r="C323">
        <v>1</v>
      </c>
      <c r="D323" t="s">
        <v>1774</v>
      </c>
      <c r="E323" s="23">
        <v>46354</v>
      </c>
      <c r="G323" s="23">
        <v>45280</v>
      </c>
      <c r="H323">
        <v>12</v>
      </c>
      <c r="I323" t="s">
        <v>9495</v>
      </c>
      <c r="J323" t="s">
        <v>9496</v>
      </c>
      <c r="K323" s="23">
        <v>45286</v>
      </c>
      <c r="M323" t="s">
        <v>3397</v>
      </c>
    </row>
    <row r="324" spans="1:13" x14ac:dyDescent="0.3">
      <c r="A324" t="s">
        <v>1773</v>
      </c>
      <c r="B324" t="s">
        <v>11911</v>
      </c>
      <c r="C324">
        <v>1</v>
      </c>
      <c r="D324" t="s">
        <v>1774</v>
      </c>
      <c r="E324" s="23"/>
      <c r="G324" s="23">
        <v>45372</v>
      </c>
      <c r="H324">
        <v>2028</v>
      </c>
      <c r="K324" s="23">
        <v>45372</v>
      </c>
      <c r="M324" t="s">
        <v>8680</v>
      </c>
    </row>
    <row r="325" spans="1:13" x14ac:dyDescent="0.3">
      <c r="A325" t="s">
        <v>1779</v>
      </c>
      <c r="B325" t="s">
        <v>108</v>
      </c>
      <c r="C325">
        <v>1</v>
      </c>
      <c r="D325" t="s">
        <v>1780</v>
      </c>
      <c r="E325" s="23">
        <v>46023</v>
      </c>
      <c r="G325" s="23">
        <v>45140</v>
      </c>
      <c r="H325">
        <v>6</v>
      </c>
      <c r="K325" s="23">
        <v>45140</v>
      </c>
      <c r="M325" t="s">
        <v>8883</v>
      </c>
    </row>
    <row r="326" spans="1:13" x14ac:dyDescent="0.3">
      <c r="A326" t="s">
        <v>1782</v>
      </c>
      <c r="B326" t="s">
        <v>11187</v>
      </c>
      <c r="C326">
        <v>1</v>
      </c>
      <c r="D326" t="s">
        <v>1783</v>
      </c>
      <c r="E326" s="23">
        <v>46354</v>
      </c>
      <c r="G326" s="23">
        <v>45300</v>
      </c>
      <c r="H326">
        <v>36</v>
      </c>
      <c r="I326" t="s">
        <v>9495</v>
      </c>
      <c r="J326" t="s">
        <v>9496</v>
      </c>
      <c r="K326" s="23">
        <v>45300</v>
      </c>
      <c r="M326" t="s">
        <v>3397</v>
      </c>
    </row>
    <row r="327" spans="1:13" x14ac:dyDescent="0.3">
      <c r="A327" t="s">
        <v>1782</v>
      </c>
      <c r="B327" t="s">
        <v>11188</v>
      </c>
      <c r="C327">
        <v>1</v>
      </c>
      <c r="D327" t="s">
        <v>1783</v>
      </c>
      <c r="E327" s="23">
        <v>46353</v>
      </c>
      <c r="G327" s="23">
        <v>45267</v>
      </c>
      <c r="H327">
        <v>756</v>
      </c>
      <c r="I327" t="s">
        <v>9495</v>
      </c>
      <c r="J327" t="s">
        <v>9496</v>
      </c>
      <c r="K327" s="23">
        <v>45273</v>
      </c>
      <c r="M327" t="s">
        <v>11939</v>
      </c>
    </row>
    <row r="328" spans="1:13" x14ac:dyDescent="0.3">
      <c r="A328" t="s">
        <v>1785</v>
      </c>
      <c r="B328" t="s">
        <v>11189</v>
      </c>
      <c r="C328">
        <v>1</v>
      </c>
      <c r="D328" t="s">
        <v>1786</v>
      </c>
      <c r="E328" s="23">
        <v>46200</v>
      </c>
      <c r="G328" s="23">
        <v>45300</v>
      </c>
      <c r="H328">
        <v>433</v>
      </c>
      <c r="I328" t="s">
        <v>9495</v>
      </c>
      <c r="J328" t="s">
        <v>9496</v>
      </c>
      <c r="K328" s="23">
        <v>45300</v>
      </c>
      <c r="M328" t="s">
        <v>10276</v>
      </c>
    </row>
    <row r="329" spans="1:13" x14ac:dyDescent="0.3">
      <c r="A329" t="s">
        <v>1785</v>
      </c>
      <c r="B329" t="s">
        <v>11190</v>
      </c>
      <c r="C329">
        <v>1</v>
      </c>
      <c r="D329" t="s">
        <v>1786</v>
      </c>
      <c r="E329" s="23">
        <v>46200</v>
      </c>
      <c r="G329" s="23">
        <v>45243</v>
      </c>
      <c r="H329">
        <v>40</v>
      </c>
      <c r="I329" t="s">
        <v>9495</v>
      </c>
      <c r="J329" t="s">
        <v>9496</v>
      </c>
      <c r="K329" s="23">
        <v>45244</v>
      </c>
      <c r="M329" t="s">
        <v>3397</v>
      </c>
    </row>
    <row r="330" spans="1:13" x14ac:dyDescent="0.3">
      <c r="A330" t="s">
        <v>1788</v>
      </c>
      <c r="B330" t="s">
        <v>11191</v>
      </c>
      <c r="C330">
        <v>1</v>
      </c>
      <c r="D330" t="s">
        <v>1789</v>
      </c>
      <c r="E330" s="23">
        <v>46259</v>
      </c>
      <c r="G330" s="23">
        <v>45267</v>
      </c>
      <c r="H330">
        <v>248</v>
      </c>
      <c r="I330" t="s">
        <v>9495</v>
      </c>
      <c r="J330" t="s">
        <v>9496</v>
      </c>
      <c r="K330" s="23">
        <v>45273</v>
      </c>
      <c r="M330" t="s">
        <v>5829</v>
      </c>
    </row>
    <row r="331" spans="1:13" x14ac:dyDescent="0.3">
      <c r="A331" t="s">
        <v>1797</v>
      </c>
      <c r="B331" t="s">
        <v>2148</v>
      </c>
      <c r="C331">
        <v>1</v>
      </c>
      <c r="D331" t="s">
        <v>1798</v>
      </c>
      <c r="E331" s="23">
        <v>45535</v>
      </c>
      <c r="G331" s="23">
        <v>45146</v>
      </c>
      <c r="H331">
        <v>37</v>
      </c>
      <c r="I331" t="s">
        <v>9497</v>
      </c>
      <c r="J331" t="s">
        <v>9498</v>
      </c>
      <c r="K331" s="23">
        <v>45147</v>
      </c>
      <c r="M331" t="s">
        <v>11914</v>
      </c>
    </row>
    <row r="332" spans="1:13" x14ac:dyDescent="0.3">
      <c r="A332" t="s">
        <v>1797</v>
      </c>
      <c r="B332" t="s">
        <v>2178</v>
      </c>
      <c r="C332">
        <v>1</v>
      </c>
      <c r="D332" t="s">
        <v>1798</v>
      </c>
      <c r="E332" s="23">
        <v>45565</v>
      </c>
      <c r="G332" s="23">
        <v>45233</v>
      </c>
      <c r="H332">
        <v>5376</v>
      </c>
      <c r="I332" t="s">
        <v>9497</v>
      </c>
      <c r="J332" t="s">
        <v>9498</v>
      </c>
      <c r="K332" s="23">
        <v>45237</v>
      </c>
      <c r="M332" t="s">
        <v>12189</v>
      </c>
    </row>
    <row r="333" spans="1:13" x14ac:dyDescent="0.3">
      <c r="A333" t="s">
        <v>1797</v>
      </c>
      <c r="B333" t="s">
        <v>11107</v>
      </c>
      <c r="C333">
        <v>1</v>
      </c>
      <c r="D333" t="s">
        <v>1798</v>
      </c>
      <c r="E333" s="23">
        <v>45658</v>
      </c>
      <c r="G333" s="23">
        <v>45323</v>
      </c>
      <c r="H333">
        <v>470</v>
      </c>
      <c r="K333" s="23">
        <v>45323</v>
      </c>
      <c r="M333" t="s">
        <v>3397</v>
      </c>
    </row>
    <row r="334" spans="1:13" x14ac:dyDescent="0.3">
      <c r="A334" t="s">
        <v>1797</v>
      </c>
      <c r="B334" t="s">
        <v>11090</v>
      </c>
      <c r="C334">
        <v>1</v>
      </c>
      <c r="D334" t="s">
        <v>1798</v>
      </c>
      <c r="E334" s="23">
        <v>45689</v>
      </c>
      <c r="G334" s="23">
        <v>45328</v>
      </c>
      <c r="H334">
        <v>739</v>
      </c>
      <c r="K334" s="23">
        <v>45328</v>
      </c>
      <c r="M334" t="s">
        <v>3397</v>
      </c>
    </row>
    <row r="335" spans="1:13" x14ac:dyDescent="0.3">
      <c r="A335" t="s">
        <v>1800</v>
      </c>
      <c r="B335" t="s">
        <v>2199</v>
      </c>
      <c r="C335">
        <v>1</v>
      </c>
      <c r="D335" t="s">
        <v>1801</v>
      </c>
      <c r="E335" s="23">
        <v>45565</v>
      </c>
      <c r="G335" s="23">
        <v>45238</v>
      </c>
      <c r="H335">
        <v>2100</v>
      </c>
      <c r="K335" s="23">
        <v>45238</v>
      </c>
      <c r="M335" t="s">
        <v>11890</v>
      </c>
    </row>
    <row r="336" spans="1:13" x14ac:dyDescent="0.3">
      <c r="A336" t="s">
        <v>1800</v>
      </c>
      <c r="B336" t="s">
        <v>5018</v>
      </c>
      <c r="C336">
        <v>1</v>
      </c>
      <c r="D336" t="s">
        <v>1801</v>
      </c>
      <c r="E336" s="23">
        <v>45565</v>
      </c>
      <c r="G336" s="23">
        <v>45245</v>
      </c>
      <c r="H336">
        <v>25</v>
      </c>
      <c r="I336" t="s">
        <v>9497</v>
      </c>
      <c r="J336" t="s">
        <v>9498</v>
      </c>
      <c r="K336" s="23">
        <v>45246</v>
      </c>
      <c r="M336" t="s">
        <v>10274</v>
      </c>
    </row>
    <row r="337" spans="1:13" x14ac:dyDescent="0.3">
      <c r="A337" t="s">
        <v>1803</v>
      </c>
      <c r="B337" t="s">
        <v>4325</v>
      </c>
      <c r="C337">
        <v>1</v>
      </c>
      <c r="D337" t="s">
        <v>1804</v>
      </c>
      <c r="E337" s="23">
        <v>45535</v>
      </c>
      <c r="G337" s="23">
        <v>45174</v>
      </c>
      <c r="H337">
        <v>3500</v>
      </c>
      <c r="I337" t="s">
        <v>9497</v>
      </c>
      <c r="J337" t="s">
        <v>9498</v>
      </c>
      <c r="K337" s="23">
        <v>45176</v>
      </c>
      <c r="M337" t="s">
        <v>12190</v>
      </c>
    </row>
    <row r="338" spans="1:13" x14ac:dyDescent="0.3">
      <c r="A338" t="s">
        <v>1803</v>
      </c>
      <c r="B338" t="s">
        <v>2126</v>
      </c>
      <c r="C338">
        <v>1</v>
      </c>
      <c r="D338" t="s">
        <v>1804</v>
      </c>
      <c r="E338" s="23">
        <v>45535</v>
      </c>
      <c r="G338" s="23">
        <v>45245</v>
      </c>
      <c r="H338">
        <v>27</v>
      </c>
      <c r="I338" t="s">
        <v>9497</v>
      </c>
      <c r="J338" t="s">
        <v>9498</v>
      </c>
      <c r="K338" s="23">
        <v>45246</v>
      </c>
      <c r="M338" t="s">
        <v>10347</v>
      </c>
    </row>
    <row r="339" spans="1:13" x14ac:dyDescent="0.3">
      <c r="A339" t="s">
        <v>1812</v>
      </c>
      <c r="B339" t="s">
        <v>5018</v>
      </c>
      <c r="C339">
        <v>1</v>
      </c>
      <c r="D339" t="s">
        <v>1813</v>
      </c>
      <c r="E339" s="23">
        <v>45565</v>
      </c>
      <c r="G339" s="23">
        <v>45174</v>
      </c>
      <c r="H339">
        <v>252</v>
      </c>
      <c r="I339" t="s">
        <v>9497</v>
      </c>
      <c r="J339" t="s">
        <v>9498</v>
      </c>
      <c r="K339" s="23">
        <v>45176</v>
      </c>
      <c r="M339" t="s">
        <v>3397</v>
      </c>
    </row>
    <row r="340" spans="1:13" x14ac:dyDescent="0.3">
      <c r="A340" t="s">
        <v>1812</v>
      </c>
      <c r="B340" t="s">
        <v>9342</v>
      </c>
      <c r="C340">
        <v>1</v>
      </c>
      <c r="D340" t="s">
        <v>1813</v>
      </c>
      <c r="E340" s="23">
        <v>45565</v>
      </c>
      <c r="G340" s="23">
        <v>45204</v>
      </c>
      <c r="H340">
        <v>364</v>
      </c>
      <c r="I340" t="s">
        <v>9497</v>
      </c>
      <c r="J340" t="s">
        <v>9498</v>
      </c>
      <c r="K340" s="23">
        <v>45208</v>
      </c>
      <c r="M340" t="s">
        <v>3397</v>
      </c>
    </row>
    <row r="341" spans="1:13" x14ac:dyDescent="0.3">
      <c r="A341" t="s">
        <v>1812</v>
      </c>
      <c r="B341" t="s">
        <v>9340</v>
      </c>
      <c r="C341">
        <v>1</v>
      </c>
      <c r="D341" t="s">
        <v>1813</v>
      </c>
      <c r="E341" s="23">
        <v>45535</v>
      </c>
      <c r="G341" s="23">
        <v>45252</v>
      </c>
      <c r="H341">
        <v>672</v>
      </c>
      <c r="I341" t="s">
        <v>9497</v>
      </c>
      <c r="J341" t="s">
        <v>9498</v>
      </c>
      <c r="K341" s="23">
        <v>45256</v>
      </c>
      <c r="M341" t="s">
        <v>12191</v>
      </c>
    </row>
    <row r="342" spans="1:13" x14ac:dyDescent="0.3">
      <c r="A342" t="s">
        <v>1815</v>
      </c>
      <c r="B342" t="s">
        <v>2182</v>
      </c>
      <c r="C342">
        <v>1</v>
      </c>
      <c r="D342" t="s">
        <v>1816</v>
      </c>
      <c r="E342" s="23">
        <v>45565</v>
      </c>
      <c r="G342" s="23">
        <v>45174</v>
      </c>
      <c r="H342">
        <v>700</v>
      </c>
      <c r="I342" t="s">
        <v>9497</v>
      </c>
      <c r="J342" t="s">
        <v>9498</v>
      </c>
      <c r="K342" s="23">
        <v>45176</v>
      </c>
      <c r="M342" t="s">
        <v>3397</v>
      </c>
    </row>
    <row r="343" spans="1:13" x14ac:dyDescent="0.3">
      <c r="A343" t="s">
        <v>1815</v>
      </c>
      <c r="B343" t="s">
        <v>5023</v>
      </c>
      <c r="C343">
        <v>1</v>
      </c>
      <c r="D343" t="s">
        <v>1816</v>
      </c>
      <c r="E343" s="23">
        <v>45565</v>
      </c>
      <c r="G343" s="23">
        <v>45337</v>
      </c>
      <c r="H343">
        <v>336</v>
      </c>
      <c r="I343" t="s">
        <v>9497</v>
      </c>
      <c r="J343" t="s">
        <v>9498</v>
      </c>
      <c r="K343" s="23">
        <v>45342</v>
      </c>
      <c r="M343" t="s">
        <v>10284</v>
      </c>
    </row>
    <row r="344" spans="1:13" x14ac:dyDescent="0.3">
      <c r="A344" t="s">
        <v>1815</v>
      </c>
      <c r="B344" t="s">
        <v>2154</v>
      </c>
      <c r="C344">
        <v>1</v>
      </c>
      <c r="D344" t="s">
        <v>1816</v>
      </c>
      <c r="E344" s="23">
        <v>45535</v>
      </c>
      <c r="G344" s="23">
        <v>45091</v>
      </c>
      <c r="H344">
        <v>3124</v>
      </c>
      <c r="I344" t="s">
        <v>9497</v>
      </c>
      <c r="J344" t="s">
        <v>9498</v>
      </c>
      <c r="K344" s="23">
        <v>45123</v>
      </c>
      <c r="M344" t="s">
        <v>12192</v>
      </c>
    </row>
    <row r="345" spans="1:13" x14ac:dyDescent="0.3">
      <c r="A345" t="s">
        <v>1815</v>
      </c>
      <c r="B345" t="s">
        <v>11123</v>
      </c>
      <c r="C345">
        <v>1</v>
      </c>
      <c r="D345" t="s">
        <v>1816</v>
      </c>
      <c r="E345" s="23">
        <v>45689</v>
      </c>
      <c r="G345" s="23">
        <v>45338</v>
      </c>
      <c r="H345">
        <v>992</v>
      </c>
      <c r="K345" s="23">
        <v>45338</v>
      </c>
      <c r="M345" t="s">
        <v>3397</v>
      </c>
    </row>
    <row r="346" spans="1:13" x14ac:dyDescent="0.3">
      <c r="A346" t="s">
        <v>1815</v>
      </c>
      <c r="B346" t="s">
        <v>2152</v>
      </c>
      <c r="C346">
        <v>1</v>
      </c>
      <c r="D346" t="s">
        <v>1816</v>
      </c>
      <c r="E346" s="23">
        <v>45535</v>
      </c>
      <c r="G346" s="23">
        <v>45216</v>
      </c>
      <c r="H346">
        <v>10</v>
      </c>
      <c r="I346" t="s">
        <v>9497</v>
      </c>
      <c r="J346" t="s">
        <v>9498</v>
      </c>
      <c r="K346" s="23">
        <v>45218</v>
      </c>
      <c r="M346" t="s">
        <v>3397</v>
      </c>
    </row>
    <row r="347" spans="1:13" x14ac:dyDescent="0.3">
      <c r="A347" t="s">
        <v>1818</v>
      </c>
      <c r="B347" t="s">
        <v>2194</v>
      </c>
      <c r="C347">
        <v>1</v>
      </c>
      <c r="D347" t="s">
        <v>1819</v>
      </c>
      <c r="E347" s="23">
        <v>45565</v>
      </c>
      <c r="G347" s="23">
        <v>45233</v>
      </c>
      <c r="H347">
        <v>532</v>
      </c>
      <c r="I347" t="s">
        <v>9497</v>
      </c>
      <c r="J347" t="s">
        <v>9498</v>
      </c>
      <c r="K347" s="23">
        <v>45237</v>
      </c>
      <c r="M347" t="s">
        <v>3397</v>
      </c>
    </row>
    <row r="348" spans="1:13" x14ac:dyDescent="0.3">
      <c r="A348" t="s">
        <v>1818</v>
      </c>
      <c r="B348" t="s">
        <v>2172</v>
      </c>
      <c r="C348">
        <v>1</v>
      </c>
      <c r="D348" t="s">
        <v>1819</v>
      </c>
      <c r="E348" s="23">
        <v>45565</v>
      </c>
      <c r="G348" s="23">
        <v>45265</v>
      </c>
      <c r="H348">
        <v>2866</v>
      </c>
      <c r="I348" t="s">
        <v>9497</v>
      </c>
      <c r="J348" t="s">
        <v>9498</v>
      </c>
      <c r="K348" s="23">
        <v>45272</v>
      </c>
      <c r="M348" t="s">
        <v>12193</v>
      </c>
    </row>
    <row r="349" spans="1:13" x14ac:dyDescent="0.3">
      <c r="A349" t="s">
        <v>1818</v>
      </c>
      <c r="B349" t="s">
        <v>5018</v>
      </c>
      <c r="C349">
        <v>1</v>
      </c>
      <c r="D349" t="s">
        <v>1819</v>
      </c>
      <c r="E349" s="23"/>
      <c r="G349" s="23">
        <v>45387</v>
      </c>
      <c r="H349">
        <v>252</v>
      </c>
      <c r="K349" s="23">
        <v>45387</v>
      </c>
      <c r="M349" t="s">
        <v>3397</v>
      </c>
    </row>
    <row r="350" spans="1:13" x14ac:dyDescent="0.3">
      <c r="A350" t="s">
        <v>1818</v>
      </c>
      <c r="B350" t="s">
        <v>9342</v>
      </c>
      <c r="C350">
        <v>1</v>
      </c>
      <c r="D350" t="s">
        <v>1819</v>
      </c>
      <c r="E350" s="23"/>
      <c r="G350" s="23">
        <v>45387</v>
      </c>
      <c r="H350">
        <v>364</v>
      </c>
      <c r="K350" s="23">
        <v>45387</v>
      </c>
      <c r="M350" t="s">
        <v>3397</v>
      </c>
    </row>
    <row r="351" spans="1:13" x14ac:dyDescent="0.3">
      <c r="A351" t="s">
        <v>1818</v>
      </c>
      <c r="B351" t="s">
        <v>11106</v>
      </c>
      <c r="C351">
        <v>1</v>
      </c>
      <c r="D351" t="s">
        <v>1819</v>
      </c>
      <c r="E351" s="23">
        <v>45658</v>
      </c>
      <c r="G351" s="23">
        <v>45323</v>
      </c>
      <c r="H351">
        <v>473</v>
      </c>
      <c r="K351" s="23">
        <v>45323</v>
      </c>
      <c r="M351" t="s">
        <v>3397</v>
      </c>
    </row>
    <row r="352" spans="1:13" x14ac:dyDescent="0.3">
      <c r="A352" t="s">
        <v>1818</v>
      </c>
      <c r="B352" t="s">
        <v>11111</v>
      </c>
      <c r="C352">
        <v>1</v>
      </c>
      <c r="D352" t="s">
        <v>1819</v>
      </c>
      <c r="E352" s="23">
        <v>45658</v>
      </c>
      <c r="G352" s="23">
        <v>45323</v>
      </c>
      <c r="H352">
        <v>835</v>
      </c>
      <c r="K352" s="23">
        <v>45323</v>
      </c>
      <c r="M352" t="s">
        <v>3397</v>
      </c>
    </row>
    <row r="353" spans="1:13" x14ac:dyDescent="0.3">
      <c r="A353" t="s">
        <v>1818</v>
      </c>
      <c r="B353" t="s">
        <v>9337</v>
      </c>
      <c r="C353">
        <v>1</v>
      </c>
      <c r="D353" t="s">
        <v>1819</v>
      </c>
      <c r="E353" s="23">
        <v>45535</v>
      </c>
      <c r="G353" s="23">
        <v>45091</v>
      </c>
      <c r="H353">
        <v>2</v>
      </c>
      <c r="I353" t="s">
        <v>9497</v>
      </c>
      <c r="J353" t="s">
        <v>9498</v>
      </c>
      <c r="K353" s="23">
        <v>45092</v>
      </c>
      <c r="M353" t="s">
        <v>5929</v>
      </c>
    </row>
    <row r="354" spans="1:13" x14ac:dyDescent="0.3">
      <c r="A354" t="s">
        <v>1818</v>
      </c>
      <c r="B354" t="s">
        <v>11130</v>
      </c>
      <c r="C354">
        <v>1</v>
      </c>
      <c r="D354" t="s">
        <v>1819</v>
      </c>
      <c r="E354" s="23"/>
      <c r="G354" s="23">
        <v>45323</v>
      </c>
      <c r="H354">
        <v>461</v>
      </c>
      <c r="K354" s="23">
        <v>45323</v>
      </c>
      <c r="M354" t="s">
        <v>3397</v>
      </c>
    </row>
    <row r="355" spans="1:13" x14ac:dyDescent="0.3">
      <c r="A355" t="s">
        <v>1821</v>
      </c>
      <c r="B355" t="s">
        <v>11807</v>
      </c>
      <c r="C355">
        <v>1</v>
      </c>
      <c r="D355" t="s">
        <v>1822</v>
      </c>
      <c r="E355" s="23">
        <v>45746</v>
      </c>
      <c r="G355" s="23">
        <v>45364</v>
      </c>
      <c r="H355">
        <v>489</v>
      </c>
      <c r="K355" s="23">
        <v>45364</v>
      </c>
      <c r="M355" t="s">
        <v>12194</v>
      </c>
    </row>
    <row r="356" spans="1:13" x14ac:dyDescent="0.3">
      <c r="A356" t="s">
        <v>1824</v>
      </c>
      <c r="B356" t="s">
        <v>2160</v>
      </c>
      <c r="C356">
        <v>1</v>
      </c>
      <c r="D356" t="s">
        <v>1825</v>
      </c>
      <c r="E356" s="23">
        <v>45535</v>
      </c>
      <c r="G356" s="23">
        <v>45091</v>
      </c>
      <c r="H356">
        <v>1874</v>
      </c>
      <c r="I356" t="s">
        <v>9497</v>
      </c>
      <c r="J356" t="s">
        <v>9498</v>
      </c>
      <c r="K356" s="23">
        <v>45123</v>
      </c>
      <c r="M356" t="s">
        <v>12195</v>
      </c>
    </row>
    <row r="357" spans="1:13" x14ac:dyDescent="0.3">
      <c r="A357" t="s">
        <v>1827</v>
      </c>
      <c r="B357" t="s">
        <v>2156</v>
      </c>
      <c r="C357">
        <v>1</v>
      </c>
      <c r="D357" t="s">
        <v>1828</v>
      </c>
      <c r="E357" s="23">
        <v>45535</v>
      </c>
      <c r="G357" s="23">
        <v>45091</v>
      </c>
      <c r="H357">
        <v>112</v>
      </c>
      <c r="I357" t="s">
        <v>9497</v>
      </c>
      <c r="J357" t="s">
        <v>9498</v>
      </c>
      <c r="K357" s="23">
        <v>45123</v>
      </c>
      <c r="M357" t="s">
        <v>3397</v>
      </c>
    </row>
    <row r="358" spans="1:13" x14ac:dyDescent="0.3">
      <c r="A358" t="s">
        <v>1833</v>
      </c>
      <c r="B358" t="s">
        <v>11807</v>
      </c>
      <c r="C358">
        <v>1</v>
      </c>
      <c r="D358" t="s">
        <v>1834</v>
      </c>
      <c r="E358" s="23">
        <v>45716</v>
      </c>
      <c r="G358" s="23">
        <v>45362</v>
      </c>
      <c r="H358">
        <v>1402</v>
      </c>
      <c r="K358" s="23">
        <v>45362</v>
      </c>
      <c r="M358" t="s">
        <v>11915</v>
      </c>
    </row>
    <row r="359" spans="1:13" x14ac:dyDescent="0.3">
      <c r="A359" t="s">
        <v>1833</v>
      </c>
      <c r="B359" t="s">
        <v>11815</v>
      </c>
      <c r="C359">
        <v>1</v>
      </c>
      <c r="D359" t="s">
        <v>1834</v>
      </c>
      <c r="E359" s="23">
        <v>45716</v>
      </c>
      <c r="G359" s="23">
        <v>45376</v>
      </c>
      <c r="H359">
        <v>2030</v>
      </c>
      <c r="K359" s="23">
        <v>45376</v>
      </c>
      <c r="M359" t="s">
        <v>12196</v>
      </c>
    </row>
    <row r="360" spans="1:13" x14ac:dyDescent="0.3">
      <c r="A360" t="s">
        <v>1833</v>
      </c>
      <c r="B360" t="s">
        <v>11814</v>
      </c>
      <c r="C360">
        <v>1</v>
      </c>
      <c r="D360" t="s">
        <v>1834</v>
      </c>
      <c r="E360" s="23">
        <v>45716</v>
      </c>
      <c r="G360" s="23">
        <v>45344</v>
      </c>
      <c r="H360">
        <v>30</v>
      </c>
      <c r="K360" s="23">
        <v>45344</v>
      </c>
      <c r="M360" t="s">
        <v>3397</v>
      </c>
    </row>
    <row r="361" spans="1:13" x14ac:dyDescent="0.3">
      <c r="A361" t="s">
        <v>1833</v>
      </c>
      <c r="B361" t="s">
        <v>11809</v>
      </c>
      <c r="C361">
        <v>1</v>
      </c>
      <c r="D361" t="s">
        <v>1834</v>
      </c>
      <c r="E361" s="23">
        <v>45716</v>
      </c>
      <c r="G361" s="23">
        <v>45352</v>
      </c>
      <c r="H361">
        <v>240</v>
      </c>
      <c r="K361" s="23">
        <v>45352</v>
      </c>
      <c r="M361" t="s">
        <v>3397</v>
      </c>
    </row>
    <row r="362" spans="1:13" x14ac:dyDescent="0.3">
      <c r="A362" t="s">
        <v>1839</v>
      </c>
      <c r="B362" t="s">
        <v>11854</v>
      </c>
      <c r="C362">
        <v>1</v>
      </c>
      <c r="D362" t="s">
        <v>1840</v>
      </c>
      <c r="E362" s="23">
        <v>45557</v>
      </c>
      <c r="G362" s="23">
        <v>45377</v>
      </c>
      <c r="H362">
        <v>1002</v>
      </c>
      <c r="I362" t="s">
        <v>9481</v>
      </c>
      <c r="J362" t="s">
        <v>9482</v>
      </c>
      <c r="K362" s="23">
        <v>45378</v>
      </c>
      <c r="M362" t="s">
        <v>11868</v>
      </c>
    </row>
    <row r="363" spans="1:13" x14ac:dyDescent="0.3">
      <c r="A363" t="s">
        <v>1839</v>
      </c>
      <c r="B363" t="s">
        <v>11855</v>
      </c>
      <c r="C363">
        <v>1</v>
      </c>
      <c r="D363" t="s">
        <v>1840</v>
      </c>
      <c r="E363" s="23">
        <v>45557</v>
      </c>
      <c r="G363" s="23">
        <v>45362</v>
      </c>
      <c r="H363">
        <v>350</v>
      </c>
      <c r="I363" t="s">
        <v>9481</v>
      </c>
      <c r="J363" t="s">
        <v>9482</v>
      </c>
      <c r="K363" s="23">
        <v>45362</v>
      </c>
      <c r="M363" t="s">
        <v>9619</v>
      </c>
    </row>
    <row r="364" spans="1:13" x14ac:dyDescent="0.3">
      <c r="A364" t="s">
        <v>1843</v>
      </c>
      <c r="B364" t="s">
        <v>11855</v>
      </c>
      <c r="C364">
        <v>1</v>
      </c>
      <c r="D364" t="s">
        <v>1844</v>
      </c>
      <c r="E364" s="23">
        <v>45468</v>
      </c>
      <c r="G364" s="23">
        <v>45370</v>
      </c>
      <c r="H364">
        <v>1040</v>
      </c>
      <c r="I364" t="s">
        <v>9481</v>
      </c>
      <c r="J364" t="s">
        <v>9482</v>
      </c>
      <c r="K364" s="23">
        <v>45370</v>
      </c>
      <c r="M364" t="s">
        <v>12197</v>
      </c>
    </row>
    <row r="365" spans="1:13" x14ac:dyDescent="0.3">
      <c r="A365" t="s">
        <v>1843</v>
      </c>
      <c r="B365" t="s">
        <v>11916</v>
      </c>
      <c r="C365">
        <v>1</v>
      </c>
      <c r="D365" t="s">
        <v>1844</v>
      </c>
      <c r="E365" s="23">
        <v>45435</v>
      </c>
      <c r="G365" s="23">
        <v>45348</v>
      </c>
      <c r="H365">
        <v>100</v>
      </c>
      <c r="I365" t="s">
        <v>9481</v>
      </c>
      <c r="J365" t="s">
        <v>9482</v>
      </c>
      <c r="K365" s="23">
        <v>45348</v>
      </c>
      <c r="M365" t="s">
        <v>3397</v>
      </c>
    </row>
    <row r="366" spans="1:13" x14ac:dyDescent="0.3">
      <c r="A366" t="s">
        <v>1858</v>
      </c>
      <c r="B366" t="s">
        <v>11810</v>
      </c>
      <c r="C366">
        <v>1</v>
      </c>
      <c r="D366" t="s">
        <v>1859</v>
      </c>
      <c r="E366" s="23">
        <v>45747</v>
      </c>
      <c r="G366" s="23">
        <v>45370</v>
      </c>
      <c r="H366">
        <v>36</v>
      </c>
      <c r="K366" s="23">
        <v>45370</v>
      </c>
      <c r="M366" t="s">
        <v>3397</v>
      </c>
    </row>
    <row r="367" spans="1:13" x14ac:dyDescent="0.3">
      <c r="A367" t="s">
        <v>1858</v>
      </c>
      <c r="B367" t="s">
        <v>11193</v>
      </c>
      <c r="C367">
        <v>1</v>
      </c>
      <c r="D367" t="s">
        <v>1859</v>
      </c>
      <c r="E367" s="23">
        <v>45602</v>
      </c>
      <c r="G367" s="23">
        <v>45236</v>
      </c>
      <c r="H367">
        <v>42</v>
      </c>
      <c r="K367" s="23">
        <v>45236</v>
      </c>
      <c r="M367" t="s">
        <v>3397</v>
      </c>
    </row>
    <row r="368" spans="1:13" x14ac:dyDescent="0.3">
      <c r="A368" t="s">
        <v>9699</v>
      </c>
      <c r="B368" t="s">
        <v>11917</v>
      </c>
      <c r="C368">
        <v>1</v>
      </c>
      <c r="D368" t="s">
        <v>9700</v>
      </c>
      <c r="E368" s="23">
        <v>45748</v>
      </c>
      <c r="G368" s="23">
        <v>45377</v>
      </c>
      <c r="H368">
        <v>2430</v>
      </c>
      <c r="I368" t="s">
        <v>9760</v>
      </c>
      <c r="J368" t="s">
        <v>9761</v>
      </c>
      <c r="K368" s="23">
        <v>45378</v>
      </c>
      <c r="M368" t="s">
        <v>5821</v>
      </c>
    </row>
    <row r="369" spans="1:13" x14ac:dyDescent="0.3">
      <c r="A369" t="s">
        <v>9699</v>
      </c>
      <c r="B369" t="s">
        <v>11194</v>
      </c>
      <c r="C369">
        <v>1</v>
      </c>
      <c r="D369" t="s">
        <v>9700</v>
      </c>
      <c r="E369" s="23">
        <v>45689</v>
      </c>
      <c r="G369" s="23">
        <v>45334</v>
      </c>
      <c r="H369">
        <v>150</v>
      </c>
      <c r="I369" t="s">
        <v>9760</v>
      </c>
      <c r="J369" t="s">
        <v>9761</v>
      </c>
      <c r="K369" s="23">
        <v>45334</v>
      </c>
      <c r="M369" t="s">
        <v>5633</v>
      </c>
    </row>
    <row r="370" spans="1:13" x14ac:dyDescent="0.3">
      <c r="A370" t="s">
        <v>9699</v>
      </c>
      <c r="B370" t="s">
        <v>11918</v>
      </c>
      <c r="C370">
        <v>1</v>
      </c>
      <c r="D370" t="s">
        <v>9700</v>
      </c>
      <c r="E370" s="23"/>
      <c r="G370" s="23">
        <v>45377</v>
      </c>
      <c r="H370">
        <v>90</v>
      </c>
      <c r="K370" s="23">
        <v>45377</v>
      </c>
      <c r="M370" t="s">
        <v>5821</v>
      </c>
    </row>
    <row r="371" spans="1:13" x14ac:dyDescent="0.3">
      <c r="A371" t="s">
        <v>9699</v>
      </c>
      <c r="B371" t="s">
        <v>11919</v>
      </c>
      <c r="C371">
        <v>1</v>
      </c>
      <c r="D371" t="s">
        <v>9700</v>
      </c>
      <c r="E371" s="23"/>
      <c r="G371" s="23">
        <v>45377</v>
      </c>
      <c r="H371">
        <v>2250</v>
      </c>
      <c r="K371" s="23">
        <v>45377</v>
      </c>
      <c r="M371" t="s">
        <v>11834</v>
      </c>
    </row>
    <row r="372" spans="1:13" x14ac:dyDescent="0.3">
      <c r="A372" t="s">
        <v>9718</v>
      </c>
      <c r="B372" t="s">
        <v>11920</v>
      </c>
      <c r="C372">
        <v>1</v>
      </c>
      <c r="D372" t="s">
        <v>9719</v>
      </c>
      <c r="E372" s="23">
        <v>45689</v>
      </c>
      <c r="G372" s="23">
        <v>45351</v>
      </c>
      <c r="H372">
        <v>1440</v>
      </c>
      <c r="I372" t="s">
        <v>9760</v>
      </c>
      <c r="J372" t="s">
        <v>9761</v>
      </c>
      <c r="K372" s="23">
        <v>45355</v>
      </c>
      <c r="M372" t="s">
        <v>5787</v>
      </c>
    </row>
    <row r="373" spans="1:13" x14ac:dyDescent="0.3">
      <c r="A373" t="s">
        <v>9718</v>
      </c>
      <c r="B373" t="s">
        <v>11195</v>
      </c>
      <c r="C373">
        <v>1</v>
      </c>
      <c r="D373" t="s">
        <v>9719</v>
      </c>
      <c r="E373" s="23">
        <v>45689</v>
      </c>
      <c r="G373" s="23">
        <v>45302</v>
      </c>
      <c r="H373">
        <v>480</v>
      </c>
      <c r="I373" t="s">
        <v>9760</v>
      </c>
      <c r="J373" t="s">
        <v>9761</v>
      </c>
      <c r="K373" s="23">
        <v>45303</v>
      </c>
      <c r="M373" t="s">
        <v>5789</v>
      </c>
    </row>
    <row r="374" spans="1:13" x14ac:dyDescent="0.3">
      <c r="A374" t="s">
        <v>9718</v>
      </c>
      <c r="B374" t="s">
        <v>11921</v>
      </c>
      <c r="C374">
        <v>1</v>
      </c>
      <c r="D374" t="s">
        <v>9719</v>
      </c>
      <c r="E374" s="23">
        <v>45748</v>
      </c>
      <c r="G374" s="23">
        <v>45377</v>
      </c>
      <c r="H374">
        <v>1860</v>
      </c>
      <c r="I374" t="s">
        <v>9760</v>
      </c>
      <c r="J374" t="s">
        <v>9761</v>
      </c>
      <c r="K374" s="23">
        <v>45378</v>
      </c>
      <c r="M374" t="s">
        <v>3397</v>
      </c>
    </row>
    <row r="375" spans="1:13" x14ac:dyDescent="0.3">
      <c r="A375" t="s">
        <v>9620</v>
      </c>
      <c r="B375" t="s">
        <v>11196</v>
      </c>
      <c r="C375">
        <v>1</v>
      </c>
      <c r="D375" t="s">
        <v>9621</v>
      </c>
      <c r="E375" s="23">
        <v>45626</v>
      </c>
      <c r="G375" s="23">
        <v>45281</v>
      </c>
      <c r="H375">
        <v>24</v>
      </c>
      <c r="I375" t="s">
        <v>9520</v>
      </c>
      <c r="J375" t="s">
        <v>9521</v>
      </c>
      <c r="K375" s="23">
        <v>45286</v>
      </c>
      <c r="M375" t="s">
        <v>3397</v>
      </c>
    </row>
    <row r="376" spans="1:13" x14ac:dyDescent="0.3">
      <c r="A376" t="s">
        <v>9620</v>
      </c>
      <c r="B376" t="s">
        <v>11922</v>
      </c>
      <c r="C376">
        <v>1</v>
      </c>
      <c r="D376" t="s">
        <v>9621</v>
      </c>
      <c r="E376" s="23">
        <v>45716</v>
      </c>
      <c r="G376" s="23">
        <v>45359</v>
      </c>
      <c r="H376">
        <v>552</v>
      </c>
      <c r="I376" t="s">
        <v>9520</v>
      </c>
      <c r="J376" t="s">
        <v>9521</v>
      </c>
      <c r="K376" s="23">
        <v>45362</v>
      </c>
      <c r="M376" t="s">
        <v>3397</v>
      </c>
    </row>
    <row r="377" spans="1:13" x14ac:dyDescent="0.3">
      <c r="A377" t="s">
        <v>9620</v>
      </c>
      <c r="B377" t="s">
        <v>10295</v>
      </c>
      <c r="C377">
        <v>1</v>
      </c>
      <c r="D377" t="s">
        <v>9621</v>
      </c>
      <c r="E377" s="23">
        <v>45626</v>
      </c>
      <c r="G377" s="23">
        <v>45324</v>
      </c>
      <c r="H377">
        <v>2</v>
      </c>
      <c r="I377" t="s">
        <v>9520</v>
      </c>
      <c r="J377" t="s">
        <v>9521</v>
      </c>
      <c r="K377" s="23">
        <v>45324</v>
      </c>
      <c r="M377" t="s">
        <v>3397</v>
      </c>
    </row>
    <row r="378" spans="1:13" x14ac:dyDescent="0.3">
      <c r="A378" t="s">
        <v>9620</v>
      </c>
      <c r="B378" t="s">
        <v>11923</v>
      </c>
      <c r="C378">
        <v>1</v>
      </c>
      <c r="D378" t="s">
        <v>9621</v>
      </c>
      <c r="E378" s="23">
        <v>45626</v>
      </c>
      <c r="G378" s="23">
        <v>45216</v>
      </c>
      <c r="H378">
        <v>6</v>
      </c>
      <c r="I378" t="s">
        <v>9520</v>
      </c>
      <c r="J378" t="s">
        <v>9521</v>
      </c>
      <c r="K378" s="23">
        <v>45216</v>
      </c>
      <c r="M378" t="s">
        <v>3397</v>
      </c>
    </row>
    <row r="379" spans="1:13" x14ac:dyDescent="0.3">
      <c r="A379" t="s">
        <v>9620</v>
      </c>
      <c r="B379" t="s">
        <v>10292</v>
      </c>
      <c r="C379">
        <v>1</v>
      </c>
      <c r="D379" t="s">
        <v>9621</v>
      </c>
      <c r="E379" s="23">
        <v>45626</v>
      </c>
      <c r="G379" s="23">
        <v>45247</v>
      </c>
      <c r="H379">
        <v>480</v>
      </c>
      <c r="I379" t="s">
        <v>9520</v>
      </c>
      <c r="J379" t="s">
        <v>9521</v>
      </c>
      <c r="K379" s="23">
        <v>45249</v>
      </c>
      <c r="M379" t="s">
        <v>11908</v>
      </c>
    </row>
    <row r="380" spans="1:13" x14ac:dyDescent="0.3">
      <c r="A380" t="s">
        <v>9623</v>
      </c>
      <c r="B380" t="s">
        <v>11924</v>
      </c>
      <c r="C380">
        <v>1</v>
      </c>
      <c r="D380" t="s">
        <v>10189</v>
      </c>
      <c r="E380" s="23"/>
      <c r="G380" s="23">
        <v>45377</v>
      </c>
      <c r="H380">
        <v>260</v>
      </c>
      <c r="K380" s="23">
        <v>45377</v>
      </c>
      <c r="M380" t="s">
        <v>3397</v>
      </c>
    </row>
    <row r="381" spans="1:13" x14ac:dyDescent="0.3">
      <c r="A381" t="s">
        <v>9623</v>
      </c>
      <c r="B381" t="s">
        <v>11197</v>
      </c>
      <c r="C381">
        <v>1</v>
      </c>
      <c r="D381" t="s">
        <v>10189</v>
      </c>
      <c r="E381" s="23">
        <v>45443</v>
      </c>
      <c r="G381" s="23">
        <v>45281</v>
      </c>
      <c r="H381">
        <v>250</v>
      </c>
      <c r="I381" t="s">
        <v>9520</v>
      </c>
      <c r="J381" t="s">
        <v>9521</v>
      </c>
      <c r="K381" s="23">
        <v>45286</v>
      </c>
      <c r="M381" t="s">
        <v>5887</v>
      </c>
    </row>
    <row r="382" spans="1:13" x14ac:dyDescent="0.3">
      <c r="A382" t="s">
        <v>9623</v>
      </c>
      <c r="B382" t="s">
        <v>12198</v>
      </c>
      <c r="C382">
        <v>1</v>
      </c>
      <c r="D382" t="s">
        <v>10189</v>
      </c>
      <c r="E382" s="23">
        <v>45443</v>
      </c>
      <c r="G382" s="23">
        <v>45281</v>
      </c>
      <c r="H382">
        <v>590</v>
      </c>
      <c r="I382" t="s">
        <v>9520</v>
      </c>
      <c r="J382" t="s">
        <v>9521</v>
      </c>
      <c r="K382" s="23">
        <v>45286</v>
      </c>
      <c r="M382" t="s">
        <v>3397</v>
      </c>
    </row>
    <row r="383" spans="1:13" x14ac:dyDescent="0.3">
      <c r="A383" t="s">
        <v>9624</v>
      </c>
      <c r="B383" t="s">
        <v>11198</v>
      </c>
      <c r="C383">
        <v>1</v>
      </c>
      <c r="D383" t="s">
        <v>9625</v>
      </c>
      <c r="E383" s="23">
        <v>45626</v>
      </c>
      <c r="G383" s="23">
        <v>45271</v>
      </c>
      <c r="H383">
        <v>276</v>
      </c>
      <c r="I383" t="s">
        <v>9520</v>
      </c>
      <c r="J383" t="s">
        <v>9521</v>
      </c>
      <c r="K383" s="23">
        <v>45272</v>
      </c>
      <c r="M383" t="s">
        <v>12199</v>
      </c>
    </row>
    <row r="384" spans="1:13" x14ac:dyDescent="0.3">
      <c r="A384" t="s">
        <v>9626</v>
      </c>
      <c r="B384" t="s">
        <v>10288</v>
      </c>
      <c r="C384">
        <v>1</v>
      </c>
      <c r="D384" t="s">
        <v>9627</v>
      </c>
      <c r="E384" s="23">
        <v>45626</v>
      </c>
      <c r="G384" s="23">
        <v>45184</v>
      </c>
      <c r="H384">
        <v>51</v>
      </c>
      <c r="I384" t="s">
        <v>9520</v>
      </c>
      <c r="J384" t="s">
        <v>9521</v>
      </c>
      <c r="K384" s="23">
        <v>45194</v>
      </c>
      <c r="M384" t="s">
        <v>12200</v>
      </c>
    </row>
    <row r="385" spans="1:13" x14ac:dyDescent="0.3">
      <c r="A385" t="s">
        <v>9628</v>
      </c>
      <c r="B385" t="s">
        <v>11954</v>
      </c>
      <c r="C385">
        <v>1</v>
      </c>
      <c r="D385" t="s">
        <v>9629</v>
      </c>
      <c r="E385" s="23">
        <v>45473</v>
      </c>
      <c r="G385" s="23">
        <v>45387</v>
      </c>
      <c r="H385">
        <v>1296</v>
      </c>
      <c r="I385" t="s">
        <v>9520</v>
      </c>
      <c r="J385" t="s">
        <v>9521</v>
      </c>
      <c r="K385" s="23">
        <v>45387</v>
      </c>
      <c r="M385" t="s">
        <v>10266</v>
      </c>
    </row>
    <row r="386" spans="1:13" x14ac:dyDescent="0.3">
      <c r="A386" t="s">
        <v>9628</v>
      </c>
      <c r="B386" t="s">
        <v>11200</v>
      </c>
      <c r="C386">
        <v>1</v>
      </c>
      <c r="D386" t="s">
        <v>9629</v>
      </c>
      <c r="E386" s="23">
        <v>46023</v>
      </c>
      <c r="G386" s="23">
        <v>45328</v>
      </c>
      <c r="H386">
        <v>304</v>
      </c>
      <c r="K386" s="23">
        <v>45328</v>
      </c>
      <c r="M386" t="s">
        <v>10269</v>
      </c>
    </row>
    <row r="387" spans="1:13" x14ac:dyDescent="0.3">
      <c r="A387" t="s">
        <v>9630</v>
      </c>
      <c r="B387" t="s">
        <v>12201</v>
      </c>
      <c r="C387">
        <v>1</v>
      </c>
      <c r="D387" t="s">
        <v>9631</v>
      </c>
      <c r="E387" s="23">
        <v>45747</v>
      </c>
      <c r="G387" s="23">
        <v>45247</v>
      </c>
      <c r="H387">
        <v>888</v>
      </c>
      <c r="I387" t="s">
        <v>9520</v>
      </c>
      <c r="J387" t="s">
        <v>9521</v>
      </c>
      <c r="K387" s="23">
        <v>45249</v>
      </c>
      <c r="M387" t="s">
        <v>3397</v>
      </c>
    </row>
    <row r="388" spans="1:13" x14ac:dyDescent="0.3">
      <c r="A388" t="s">
        <v>9630</v>
      </c>
      <c r="B388" t="s">
        <v>11201</v>
      </c>
      <c r="C388">
        <v>1</v>
      </c>
      <c r="D388" t="s">
        <v>9631</v>
      </c>
      <c r="E388" s="23">
        <v>45716</v>
      </c>
      <c r="G388" s="23">
        <v>45281</v>
      </c>
      <c r="H388">
        <v>336</v>
      </c>
      <c r="I388" t="s">
        <v>9520</v>
      </c>
      <c r="J388" t="s">
        <v>9521</v>
      </c>
      <c r="K388" s="23">
        <v>45286</v>
      </c>
      <c r="M388" t="s">
        <v>10283</v>
      </c>
    </row>
    <row r="389" spans="1:13" x14ac:dyDescent="0.3">
      <c r="A389" t="s">
        <v>9632</v>
      </c>
      <c r="B389" t="s">
        <v>11925</v>
      </c>
      <c r="C389">
        <v>1</v>
      </c>
      <c r="D389" t="s">
        <v>9633</v>
      </c>
      <c r="E389" s="23">
        <v>45838</v>
      </c>
      <c r="G389" s="23">
        <v>45348</v>
      </c>
      <c r="H389">
        <v>1293</v>
      </c>
      <c r="I389" t="s">
        <v>9520</v>
      </c>
      <c r="J389" t="s">
        <v>9521</v>
      </c>
      <c r="K389" s="23">
        <v>45348</v>
      </c>
      <c r="M389" t="s">
        <v>11928</v>
      </c>
    </row>
    <row r="390" spans="1:13" x14ac:dyDescent="0.3">
      <c r="A390" t="s">
        <v>9632</v>
      </c>
      <c r="B390" t="s">
        <v>11926</v>
      </c>
      <c r="C390">
        <v>1</v>
      </c>
      <c r="D390" t="s">
        <v>9633</v>
      </c>
      <c r="E390" s="23">
        <v>45747</v>
      </c>
      <c r="G390" s="23">
        <v>45348</v>
      </c>
      <c r="H390">
        <v>60</v>
      </c>
      <c r="I390" t="s">
        <v>9520</v>
      </c>
      <c r="J390" t="s">
        <v>9521</v>
      </c>
      <c r="K390" s="23">
        <v>45348</v>
      </c>
      <c r="M390" t="s">
        <v>3397</v>
      </c>
    </row>
    <row r="391" spans="1:13" x14ac:dyDescent="0.3">
      <c r="A391" t="s">
        <v>9634</v>
      </c>
      <c r="B391" t="s">
        <v>11203</v>
      </c>
      <c r="C391">
        <v>1</v>
      </c>
      <c r="D391" t="s">
        <v>9635</v>
      </c>
      <c r="E391" s="23">
        <v>45747</v>
      </c>
      <c r="G391" s="23">
        <v>45271</v>
      </c>
      <c r="H391">
        <v>12</v>
      </c>
      <c r="I391" t="s">
        <v>9520</v>
      </c>
      <c r="J391" t="s">
        <v>9521</v>
      </c>
      <c r="K391" s="23">
        <v>45272</v>
      </c>
      <c r="M391" t="s">
        <v>3397</v>
      </c>
    </row>
    <row r="392" spans="1:13" x14ac:dyDescent="0.3">
      <c r="A392" t="s">
        <v>9634</v>
      </c>
      <c r="B392" t="s">
        <v>11204</v>
      </c>
      <c r="C392">
        <v>1</v>
      </c>
      <c r="D392" t="s">
        <v>9635</v>
      </c>
      <c r="E392" s="23">
        <v>45747</v>
      </c>
      <c r="G392" s="23">
        <v>45247</v>
      </c>
      <c r="H392">
        <v>1044</v>
      </c>
      <c r="I392" t="s">
        <v>9520</v>
      </c>
      <c r="J392" t="s">
        <v>9521</v>
      </c>
      <c r="K392" s="23">
        <v>45249</v>
      </c>
      <c r="M392" t="s">
        <v>10278</v>
      </c>
    </row>
    <row r="393" spans="1:13" x14ac:dyDescent="0.3">
      <c r="A393" t="s">
        <v>9636</v>
      </c>
      <c r="B393" t="s">
        <v>11205</v>
      </c>
      <c r="C393">
        <v>1</v>
      </c>
      <c r="D393" t="s">
        <v>9637</v>
      </c>
      <c r="E393" s="23">
        <v>45626</v>
      </c>
      <c r="F393" t="s">
        <v>11206</v>
      </c>
      <c r="G393" s="23">
        <v>45324</v>
      </c>
      <c r="H393">
        <v>996</v>
      </c>
      <c r="I393" t="s">
        <v>9520</v>
      </c>
      <c r="J393" t="s">
        <v>9521</v>
      </c>
      <c r="K393" s="23">
        <v>45324</v>
      </c>
      <c r="M393" t="s">
        <v>10268</v>
      </c>
    </row>
    <row r="394" spans="1:13" x14ac:dyDescent="0.3">
      <c r="A394" t="s">
        <v>9636</v>
      </c>
      <c r="B394" t="s">
        <v>11207</v>
      </c>
      <c r="C394">
        <v>1</v>
      </c>
      <c r="D394" t="s">
        <v>9637</v>
      </c>
      <c r="E394" s="23">
        <v>45626</v>
      </c>
      <c r="G394" s="23">
        <v>45281</v>
      </c>
      <c r="H394">
        <v>24</v>
      </c>
      <c r="I394" t="s">
        <v>9520</v>
      </c>
      <c r="J394" t="s">
        <v>9521</v>
      </c>
      <c r="K394" s="23">
        <v>45286</v>
      </c>
      <c r="M394" t="s">
        <v>3397</v>
      </c>
    </row>
    <row r="395" spans="1:13" x14ac:dyDescent="0.3">
      <c r="A395" t="s">
        <v>9638</v>
      </c>
      <c r="B395" t="s">
        <v>11201</v>
      </c>
      <c r="C395">
        <v>1</v>
      </c>
      <c r="D395" t="s">
        <v>9639</v>
      </c>
      <c r="E395" s="23">
        <v>45626</v>
      </c>
      <c r="G395" s="23">
        <v>45271</v>
      </c>
      <c r="H395">
        <v>304</v>
      </c>
      <c r="I395" t="s">
        <v>9520</v>
      </c>
      <c r="J395" t="s">
        <v>9521</v>
      </c>
      <c r="K395" s="23">
        <v>45272</v>
      </c>
      <c r="M395" t="s">
        <v>5829</v>
      </c>
    </row>
    <row r="396" spans="1:13" x14ac:dyDescent="0.3">
      <c r="A396" t="s">
        <v>9640</v>
      </c>
      <c r="B396" t="s">
        <v>11208</v>
      </c>
      <c r="C396">
        <v>1</v>
      </c>
      <c r="D396" t="s">
        <v>9641</v>
      </c>
      <c r="E396" s="23">
        <v>45626</v>
      </c>
      <c r="G396" s="23">
        <v>45247</v>
      </c>
      <c r="H396">
        <v>64</v>
      </c>
      <c r="I396" t="s">
        <v>9520</v>
      </c>
      <c r="J396" t="s">
        <v>9521</v>
      </c>
      <c r="K396" s="23">
        <v>45249</v>
      </c>
      <c r="M396" t="s">
        <v>11956</v>
      </c>
    </row>
    <row r="397" spans="1:13" x14ac:dyDescent="0.3">
      <c r="A397" t="s">
        <v>9642</v>
      </c>
      <c r="B397" t="s">
        <v>11209</v>
      </c>
      <c r="C397">
        <v>1</v>
      </c>
      <c r="D397" t="s">
        <v>9643</v>
      </c>
      <c r="E397" s="23">
        <v>45626</v>
      </c>
      <c r="G397" s="23">
        <v>45324</v>
      </c>
      <c r="H397">
        <v>240</v>
      </c>
      <c r="I397" t="s">
        <v>9520</v>
      </c>
      <c r="J397" t="s">
        <v>9521</v>
      </c>
      <c r="K397" s="23">
        <v>45324</v>
      </c>
      <c r="M397" t="s">
        <v>3397</v>
      </c>
    </row>
    <row r="398" spans="1:13" x14ac:dyDescent="0.3">
      <c r="A398" t="s">
        <v>9644</v>
      </c>
      <c r="B398" t="s">
        <v>11927</v>
      </c>
      <c r="C398">
        <v>1</v>
      </c>
      <c r="D398" t="s">
        <v>9645</v>
      </c>
      <c r="E398" s="23">
        <v>45535</v>
      </c>
      <c r="G398" s="23">
        <v>45365</v>
      </c>
      <c r="H398">
        <v>740</v>
      </c>
      <c r="I398" t="s">
        <v>9520</v>
      </c>
      <c r="J398" t="s">
        <v>9521</v>
      </c>
      <c r="K398" s="23">
        <v>45365</v>
      </c>
      <c r="M398" t="s">
        <v>5614</v>
      </c>
    </row>
    <row r="399" spans="1:13" x14ac:dyDescent="0.3">
      <c r="A399" t="s">
        <v>9644</v>
      </c>
      <c r="B399" t="s">
        <v>11210</v>
      </c>
      <c r="C399">
        <v>1</v>
      </c>
      <c r="D399" t="s">
        <v>9645</v>
      </c>
      <c r="E399" s="23">
        <v>45473</v>
      </c>
      <c r="G399" s="23">
        <v>45271</v>
      </c>
      <c r="H399">
        <v>197</v>
      </c>
      <c r="I399" t="s">
        <v>9520</v>
      </c>
      <c r="J399" t="s">
        <v>9521</v>
      </c>
      <c r="K399" s="23">
        <v>45272</v>
      </c>
      <c r="M399" t="s">
        <v>5803</v>
      </c>
    </row>
    <row r="400" spans="1:13" x14ac:dyDescent="0.3">
      <c r="A400" t="s">
        <v>9646</v>
      </c>
      <c r="B400" t="s">
        <v>12202</v>
      </c>
      <c r="C400">
        <v>1</v>
      </c>
      <c r="D400" t="s">
        <v>9647</v>
      </c>
      <c r="E400" s="23">
        <v>45504</v>
      </c>
      <c r="G400" s="23">
        <v>45387</v>
      </c>
      <c r="H400">
        <v>600</v>
      </c>
      <c r="I400" t="s">
        <v>9520</v>
      </c>
      <c r="J400" t="s">
        <v>9521</v>
      </c>
      <c r="K400" s="23">
        <v>45387</v>
      </c>
      <c r="M400" t="s">
        <v>6037</v>
      </c>
    </row>
    <row r="401" spans="1:13" x14ac:dyDescent="0.3">
      <c r="A401" t="s">
        <v>9646</v>
      </c>
      <c r="B401" t="s">
        <v>11207</v>
      </c>
      <c r="C401">
        <v>1</v>
      </c>
      <c r="D401" t="s">
        <v>9647</v>
      </c>
      <c r="E401" s="23">
        <v>45473</v>
      </c>
      <c r="G401" s="23">
        <v>45314</v>
      </c>
      <c r="H401">
        <v>590</v>
      </c>
      <c r="I401" t="s">
        <v>9520</v>
      </c>
      <c r="J401" t="s">
        <v>9521</v>
      </c>
      <c r="K401" s="23">
        <v>45314</v>
      </c>
      <c r="M401" t="s">
        <v>5829</v>
      </c>
    </row>
    <row r="402" spans="1:13" x14ac:dyDescent="0.3">
      <c r="A402" t="s">
        <v>9648</v>
      </c>
      <c r="B402" t="s">
        <v>11210</v>
      </c>
      <c r="C402">
        <v>1</v>
      </c>
      <c r="D402" t="s">
        <v>9649</v>
      </c>
      <c r="E402" s="23">
        <v>45657</v>
      </c>
      <c r="G402" s="23">
        <v>45271</v>
      </c>
      <c r="H402">
        <v>492</v>
      </c>
      <c r="I402" t="s">
        <v>9520</v>
      </c>
      <c r="J402" t="s">
        <v>9521</v>
      </c>
      <c r="K402" s="23">
        <v>45272</v>
      </c>
      <c r="M402" t="s">
        <v>3397</v>
      </c>
    </row>
    <row r="403" spans="1:13" x14ac:dyDescent="0.3">
      <c r="A403" t="s">
        <v>9648</v>
      </c>
      <c r="B403" t="s">
        <v>11199</v>
      </c>
      <c r="C403">
        <v>1</v>
      </c>
      <c r="D403" t="s">
        <v>9649</v>
      </c>
      <c r="E403" s="23">
        <v>45596</v>
      </c>
      <c r="G403" s="23">
        <v>45247</v>
      </c>
      <c r="H403">
        <v>1836</v>
      </c>
      <c r="I403" t="s">
        <v>9520</v>
      </c>
      <c r="J403" t="s">
        <v>9521</v>
      </c>
      <c r="K403" s="23">
        <v>45249</v>
      </c>
      <c r="M403" t="s">
        <v>5803</v>
      </c>
    </row>
    <row r="404" spans="1:13" x14ac:dyDescent="0.3">
      <c r="A404" t="s">
        <v>9650</v>
      </c>
      <c r="B404" t="s">
        <v>12203</v>
      </c>
      <c r="C404">
        <v>1</v>
      </c>
      <c r="D404" t="s">
        <v>9651</v>
      </c>
      <c r="E404" s="23">
        <v>45535</v>
      </c>
      <c r="G404" s="23">
        <v>45387</v>
      </c>
      <c r="H404">
        <v>936</v>
      </c>
      <c r="I404" t="s">
        <v>9520</v>
      </c>
      <c r="J404" t="s">
        <v>9521</v>
      </c>
      <c r="K404" s="23">
        <v>45387</v>
      </c>
      <c r="M404" t="s">
        <v>5803</v>
      </c>
    </row>
    <row r="405" spans="1:13" x14ac:dyDescent="0.3">
      <c r="A405" t="s">
        <v>9650</v>
      </c>
      <c r="B405" t="s">
        <v>11210</v>
      </c>
      <c r="C405">
        <v>1</v>
      </c>
      <c r="D405" t="s">
        <v>9651</v>
      </c>
      <c r="E405" s="23">
        <v>45535</v>
      </c>
      <c r="G405" s="23">
        <v>45271</v>
      </c>
      <c r="H405">
        <v>180</v>
      </c>
      <c r="I405" t="s">
        <v>9520</v>
      </c>
      <c r="J405" t="s">
        <v>9521</v>
      </c>
      <c r="K405" s="23">
        <v>45272</v>
      </c>
      <c r="M405" t="s">
        <v>10283</v>
      </c>
    </row>
    <row r="406" spans="1:13" x14ac:dyDescent="0.3">
      <c r="A406" t="s">
        <v>9650</v>
      </c>
      <c r="B406" t="s">
        <v>11199</v>
      </c>
      <c r="C406">
        <v>1</v>
      </c>
      <c r="D406" t="s">
        <v>9651</v>
      </c>
      <c r="E406" s="23">
        <v>45473</v>
      </c>
      <c r="G406" s="23">
        <v>45247</v>
      </c>
      <c r="H406">
        <v>228</v>
      </c>
      <c r="I406" t="s">
        <v>9520</v>
      </c>
      <c r="J406" t="s">
        <v>9521</v>
      </c>
      <c r="K406" s="23">
        <v>45249</v>
      </c>
      <c r="M406" t="s">
        <v>3397</v>
      </c>
    </row>
    <row r="407" spans="1:13" x14ac:dyDescent="0.3">
      <c r="A407" t="s">
        <v>9652</v>
      </c>
      <c r="B407" t="s">
        <v>12204</v>
      </c>
      <c r="C407">
        <v>1</v>
      </c>
      <c r="D407" t="s">
        <v>9653</v>
      </c>
      <c r="E407" s="23">
        <v>45535</v>
      </c>
      <c r="G407" s="23">
        <v>45387</v>
      </c>
      <c r="H407">
        <v>1044</v>
      </c>
      <c r="I407" t="s">
        <v>9520</v>
      </c>
      <c r="J407" t="s">
        <v>9521</v>
      </c>
      <c r="K407" s="23">
        <v>45387</v>
      </c>
      <c r="M407" t="s">
        <v>3397</v>
      </c>
    </row>
    <row r="408" spans="1:13" x14ac:dyDescent="0.3">
      <c r="A408" t="s">
        <v>9652</v>
      </c>
      <c r="B408" t="s">
        <v>11210</v>
      </c>
      <c r="C408">
        <v>1</v>
      </c>
      <c r="D408" t="s">
        <v>9653</v>
      </c>
      <c r="E408" s="23">
        <v>45473</v>
      </c>
      <c r="G408" s="23">
        <v>45271</v>
      </c>
      <c r="H408">
        <v>1911</v>
      </c>
      <c r="I408" t="s">
        <v>9520</v>
      </c>
      <c r="J408" t="s">
        <v>9521</v>
      </c>
      <c r="K408" s="23">
        <v>45272</v>
      </c>
      <c r="M408" t="s">
        <v>11885</v>
      </c>
    </row>
    <row r="409" spans="1:13" x14ac:dyDescent="0.3">
      <c r="A409" t="s">
        <v>9652</v>
      </c>
      <c r="B409" t="s">
        <v>11929</v>
      </c>
      <c r="C409">
        <v>1</v>
      </c>
      <c r="D409" t="s">
        <v>9653</v>
      </c>
      <c r="E409" s="23">
        <v>45473</v>
      </c>
      <c r="G409" s="23">
        <v>45365</v>
      </c>
      <c r="H409">
        <v>36</v>
      </c>
      <c r="I409" t="s">
        <v>9520</v>
      </c>
      <c r="J409" t="s">
        <v>9521</v>
      </c>
      <c r="K409" s="23">
        <v>45365</v>
      </c>
      <c r="M409" t="s">
        <v>10262</v>
      </c>
    </row>
    <row r="410" spans="1:13" x14ac:dyDescent="0.3">
      <c r="A410" t="s">
        <v>9654</v>
      </c>
      <c r="B410" t="s">
        <v>11210</v>
      </c>
      <c r="C410">
        <v>1</v>
      </c>
      <c r="D410" t="s">
        <v>9655</v>
      </c>
      <c r="E410" s="23">
        <v>45473</v>
      </c>
      <c r="G410" s="23">
        <v>45281</v>
      </c>
      <c r="H410">
        <v>492</v>
      </c>
      <c r="I410" t="s">
        <v>9520</v>
      </c>
      <c r="J410" t="s">
        <v>9521</v>
      </c>
      <c r="K410" s="23">
        <v>45286</v>
      </c>
      <c r="M410" t="s">
        <v>8680</v>
      </c>
    </row>
    <row r="411" spans="1:13" x14ac:dyDescent="0.3">
      <c r="A411" t="s">
        <v>9654</v>
      </c>
      <c r="B411" t="s">
        <v>11211</v>
      </c>
      <c r="C411">
        <v>1</v>
      </c>
      <c r="D411" t="s">
        <v>9655</v>
      </c>
      <c r="E411" s="23">
        <v>45412</v>
      </c>
      <c r="G411" s="23">
        <v>45247</v>
      </c>
      <c r="H411">
        <v>48</v>
      </c>
      <c r="I411" t="s">
        <v>9520</v>
      </c>
      <c r="J411" t="s">
        <v>9521</v>
      </c>
      <c r="K411" s="23">
        <v>45249</v>
      </c>
      <c r="M411" t="s">
        <v>3397</v>
      </c>
    </row>
    <row r="412" spans="1:13" x14ac:dyDescent="0.3">
      <c r="A412" t="s">
        <v>9656</v>
      </c>
      <c r="B412" t="s">
        <v>11210</v>
      </c>
      <c r="C412">
        <v>1</v>
      </c>
      <c r="D412" t="s">
        <v>10156</v>
      </c>
      <c r="E412" s="23">
        <v>45473</v>
      </c>
      <c r="G412" s="23">
        <v>45271</v>
      </c>
      <c r="H412">
        <v>900</v>
      </c>
      <c r="I412" t="s">
        <v>9520</v>
      </c>
      <c r="J412" t="s">
        <v>9521</v>
      </c>
      <c r="K412" s="23">
        <v>45272</v>
      </c>
      <c r="M412" t="s">
        <v>5787</v>
      </c>
    </row>
    <row r="413" spans="1:13" x14ac:dyDescent="0.3">
      <c r="A413" t="s">
        <v>9657</v>
      </c>
      <c r="B413" t="s">
        <v>11210</v>
      </c>
      <c r="C413">
        <v>1</v>
      </c>
      <c r="D413" t="s">
        <v>9658</v>
      </c>
      <c r="E413" s="23">
        <v>45473</v>
      </c>
      <c r="G413" s="23">
        <v>45271</v>
      </c>
      <c r="H413">
        <v>1488</v>
      </c>
      <c r="I413" t="s">
        <v>9520</v>
      </c>
      <c r="J413" t="s">
        <v>9521</v>
      </c>
      <c r="K413" s="23">
        <v>45272</v>
      </c>
      <c r="M413" t="s">
        <v>5671</v>
      </c>
    </row>
    <row r="414" spans="1:13" x14ac:dyDescent="0.3">
      <c r="A414" t="s">
        <v>9657</v>
      </c>
      <c r="B414" t="s">
        <v>11199</v>
      </c>
      <c r="C414">
        <v>1</v>
      </c>
      <c r="D414" t="s">
        <v>9658</v>
      </c>
      <c r="E414" s="23">
        <v>45412</v>
      </c>
      <c r="G414" s="23">
        <v>45247</v>
      </c>
      <c r="H414">
        <v>84</v>
      </c>
      <c r="I414" t="s">
        <v>9520</v>
      </c>
      <c r="J414" t="s">
        <v>9521</v>
      </c>
      <c r="K414" s="23">
        <v>45249</v>
      </c>
      <c r="M414" t="s">
        <v>3397</v>
      </c>
    </row>
    <row r="415" spans="1:13" x14ac:dyDescent="0.3">
      <c r="A415" t="s">
        <v>9659</v>
      </c>
      <c r="B415" t="s">
        <v>10292</v>
      </c>
      <c r="C415">
        <v>1</v>
      </c>
      <c r="D415" t="s">
        <v>9660</v>
      </c>
      <c r="E415" s="23">
        <v>45412</v>
      </c>
      <c r="G415" s="23">
        <v>45216</v>
      </c>
      <c r="H415">
        <v>560</v>
      </c>
      <c r="I415" t="s">
        <v>9520</v>
      </c>
      <c r="J415" t="s">
        <v>9521</v>
      </c>
      <c r="K415" s="23">
        <v>45216</v>
      </c>
      <c r="M415" t="s">
        <v>5887</v>
      </c>
    </row>
    <row r="416" spans="1:13" x14ac:dyDescent="0.3">
      <c r="A416" t="s">
        <v>9659</v>
      </c>
      <c r="B416" t="s">
        <v>10285</v>
      </c>
      <c r="C416">
        <v>1</v>
      </c>
      <c r="D416" t="s">
        <v>9660</v>
      </c>
      <c r="E416" s="23">
        <v>45553</v>
      </c>
      <c r="G416" s="23">
        <v>45184</v>
      </c>
      <c r="H416">
        <v>56</v>
      </c>
      <c r="I416" t="s">
        <v>9520</v>
      </c>
      <c r="J416" t="s">
        <v>9521</v>
      </c>
      <c r="K416" s="23">
        <v>45194</v>
      </c>
      <c r="M416" t="s">
        <v>10279</v>
      </c>
    </row>
    <row r="417" spans="1:13" x14ac:dyDescent="0.3">
      <c r="A417" t="s">
        <v>9661</v>
      </c>
      <c r="B417" t="s">
        <v>11930</v>
      </c>
      <c r="C417">
        <v>1</v>
      </c>
      <c r="D417" t="s">
        <v>9662</v>
      </c>
      <c r="E417" s="23">
        <v>45704</v>
      </c>
      <c r="G417" s="23">
        <v>45348</v>
      </c>
      <c r="H417">
        <v>1160</v>
      </c>
      <c r="I417" t="s">
        <v>9520</v>
      </c>
      <c r="J417" t="s">
        <v>9521</v>
      </c>
      <c r="K417" s="23">
        <v>45348</v>
      </c>
      <c r="M417" t="s">
        <v>11867</v>
      </c>
    </row>
    <row r="418" spans="1:13" x14ac:dyDescent="0.3">
      <c r="A418" t="s">
        <v>9661</v>
      </c>
      <c r="B418" t="s">
        <v>11213</v>
      </c>
      <c r="C418">
        <v>1</v>
      </c>
      <c r="D418" t="s">
        <v>9662</v>
      </c>
      <c r="E418" s="23">
        <v>45588</v>
      </c>
      <c r="G418" s="23">
        <v>45281</v>
      </c>
      <c r="H418">
        <v>10</v>
      </c>
      <c r="I418" t="s">
        <v>9520</v>
      </c>
      <c r="J418" t="s">
        <v>9521</v>
      </c>
      <c r="K418" s="23">
        <v>45286</v>
      </c>
      <c r="M418" t="s">
        <v>3397</v>
      </c>
    </row>
    <row r="419" spans="1:13" x14ac:dyDescent="0.3">
      <c r="A419" t="s">
        <v>9663</v>
      </c>
      <c r="B419" t="s">
        <v>10294</v>
      </c>
      <c r="C419">
        <v>1</v>
      </c>
      <c r="D419" t="s">
        <v>9664</v>
      </c>
      <c r="E419" s="23">
        <v>45569</v>
      </c>
      <c r="G419" s="23">
        <v>45216</v>
      </c>
      <c r="H419">
        <v>110</v>
      </c>
      <c r="I419" t="s">
        <v>9520</v>
      </c>
      <c r="J419" t="s">
        <v>9521</v>
      </c>
      <c r="K419" s="23">
        <v>45216</v>
      </c>
      <c r="M419" t="s">
        <v>3396</v>
      </c>
    </row>
    <row r="420" spans="1:13" x14ac:dyDescent="0.3">
      <c r="A420" t="s">
        <v>9665</v>
      </c>
      <c r="B420" t="s">
        <v>11214</v>
      </c>
      <c r="C420">
        <v>1</v>
      </c>
      <c r="D420" t="s">
        <v>9666</v>
      </c>
      <c r="E420" s="23">
        <v>45596</v>
      </c>
      <c r="G420" s="23">
        <v>45359</v>
      </c>
      <c r="H420">
        <v>1660</v>
      </c>
      <c r="I420" t="s">
        <v>9520</v>
      </c>
      <c r="J420" t="s">
        <v>9521</v>
      </c>
      <c r="K420" s="23">
        <v>45362</v>
      </c>
      <c r="M420" t="s">
        <v>12205</v>
      </c>
    </row>
    <row r="421" spans="1:13" x14ac:dyDescent="0.3">
      <c r="A421" t="s">
        <v>9665</v>
      </c>
      <c r="B421" t="s">
        <v>11199</v>
      </c>
      <c r="C421">
        <v>1</v>
      </c>
      <c r="D421" t="s">
        <v>9666</v>
      </c>
      <c r="E421" s="23">
        <v>45595</v>
      </c>
      <c r="G421" s="23">
        <v>45338</v>
      </c>
      <c r="H421">
        <v>130</v>
      </c>
      <c r="I421" t="s">
        <v>9520</v>
      </c>
      <c r="J421" t="s">
        <v>9521</v>
      </c>
      <c r="K421" s="23">
        <v>45338</v>
      </c>
      <c r="M421" t="s">
        <v>3397</v>
      </c>
    </row>
    <row r="422" spans="1:13" x14ac:dyDescent="0.3">
      <c r="A422" t="s">
        <v>9667</v>
      </c>
      <c r="B422" t="s">
        <v>11214</v>
      </c>
      <c r="C422">
        <v>1</v>
      </c>
      <c r="D422" t="s">
        <v>10056</v>
      </c>
      <c r="E422" s="23">
        <v>45473</v>
      </c>
      <c r="G422" s="23">
        <v>45242</v>
      </c>
      <c r="H422">
        <v>341</v>
      </c>
      <c r="I422" t="s">
        <v>9520</v>
      </c>
      <c r="J422" t="s">
        <v>9521</v>
      </c>
      <c r="K422" s="23">
        <v>45242</v>
      </c>
      <c r="M422" t="s">
        <v>7065</v>
      </c>
    </row>
    <row r="423" spans="1:13" x14ac:dyDescent="0.3">
      <c r="A423" t="s">
        <v>9668</v>
      </c>
      <c r="B423" t="s">
        <v>11216</v>
      </c>
      <c r="C423">
        <v>1</v>
      </c>
      <c r="D423" t="s">
        <v>9669</v>
      </c>
      <c r="E423" s="23">
        <v>45484</v>
      </c>
      <c r="G423" s="23">
        <v>45242</v>
      </c>
      <c r="H423">
        <v>192</v>
      </c>
      <c r="I423" t="s">
        <v>9520</v>
      </c>
      <c r="J423" t="s">
        <v>9521</v>
      </c>
      <c r="K423" s="23">
        <v>45242</v>
      </c>
      <c r="M423" t="s">
        <v>3397</v>
      </c>
    </row>
    <row r="424" spans="1:13" x14ac:dyDescent="0.3">
      <c r="A424" t="s">
        <v>9670</v>
      </c>
      <c r="B424" t="s">
        <v>11203</v>
      </c>
      <c r="C424">
        <v>1</v>
      </c>
      <c r="D424" t="s">
        <v>9671</v>
      </c>
      <c r="E424" s="23">
        <v>45625</v>
      </c>
      <c r="G424" s="23">
        <v>45314</v>
      </c>
      <c r="H424">
        <v>176</v>
      </c>
      <c r="I424" t="s">
        <v>9520</v>
      </c>
      <c r="J424" t="s">
        <v>9521</v>
      </c>
      <c r="K424" s="23">
        <v>45314</v>
      </c>
      <c r="M424" t="s">
        <v>3397</v>
      </c>
    </row>
    <row r="425" spans="1:13" x14ac:dyDescent="0.3">
      <c r="A425" t="s">
        <v>9672</v>
      </c>
      <c r="B425" t="s">
        <v>11217</v>
      </c>
      <c r="C425">
        <v>1</v>
      </c>
      <c r="D425" t="s">
        <v>9673</v>
      </c>
      <c r="E425" s="23">
        <v>45604</v>
      </c>
      <c r="G425" s="23">
        <v>45247</v>
      </c>
      <c r="H425">
        <v>252</v>
      </c>
      <c r="I425" t="s">
        <v>9520</v>
      </c>
      <c r="J425" t="s">
        <v>9521</v>
      </c>
      <c r="K425" s="23">
        <v>45249</v>
      </c>
      <c r="M425" t="s">
        <v>8669</v>
      </c>
    </row>
    <row r="426" spans="1:13" x14ac:dyDescent="0.3">
      <c r="A426" t="s">
        <v>9672</v>
      </c>
      <c r="B426" t="s">
        <v>11932</v>
      </c>
      <c r="C426">
        <v>1</v>
      </c>
      <c r="D426" t="s">
        <v>9673</v>
      </c>
      <c r="E426" s="23">
        <v>45658</v>
      </c>
      <c r="G426" s="23">
        <v>45230</v>
      </c>
      <c r="H426">
        <v>18</v>
      </c>
      <c r="K426" s="23">
        <v>45230</v>
      </c>
      <c r="M426" t="s">
        <v>10286</v>
      </c>
    </row>
    <row r="427" spans="1:13" x14ac:dyDescent="0.3">
      <c r="A427" t="s">
        <v>9672</v>
      </c>
      <c r="B427" t="s">
        <v>11933</v>
      </c>
      <c r="C427">
        <v>1</v>
      </c>
      <c r="D427" t="s">
        <v>9673</v>
      </c>
      <c r="E427" s="23"/>
      <c r="G427" s="23">
        <v>45383</v>
      </c>
      <c r="H427">
        <v>1</v>
      </c>
      <c r="K427" s="23">
        <v>45383</v>
      </c>
      <c r="M427" t="s">
        <v>5927</v>
      </c>
    </row>
    <row r="428" spans="1:13" x14ac:dyDescent="0.3">
      <c r="A428" t="s">
        <v>9674</v>
      </c>
      <c r="B428" t="s">
        <v>11217</v>
      </c>
      <c r="C428">
        <v>1</v>
      </c>
      <c r="D428" t="s">
        <v>9675</v>
      </c>
      <c r="E428" s="23">
        <v>45604</v>
      </c>
      <c r="G428" s="23">
        <v>45242</v>
      </c>
      <c r="H428">
        <v>1190</v>
      </c>
      <c r="I428" t="s">
        <v>9520</v>
      </c>
      <c r="J428" t="s">
        <v>9521</v>
      </c>
      <c r="K428" s="23">
        <v>45242</v>
      </c>
      <c r="M428" t="s">
        <v>11944</v>
      </c>
    </row>
    <row r="429" spans="1:13" x14ac:dyDescent="0.3">
      <c r="A429" t="s">
        <v>9674</v>
      </c>
      <c r="B429" t="s">
        <v>10287</v>
      </c>
      <c r="C429">
        <v>1</v>
      </c>
      <c r="D429" t="s">
        <v>9675</v>
      </c>
      <c r="E429" s="23">
        <v>45555</v>
      </c>
      <c r="G429" s="23">
        <v>45188</v>
      </c>
      <c r="H429">
        <v>24</v>
      </c>
      <c r="I429" t="s">
        <v>9520</v>
      </c>
      <c r="J429" t="s">
        <v>9521</v>
      </c>
      <c r="K429" s="23">
        <v>45193</v>
      </c>
      <c r="M429" t="s">
        <v>10275</v>
      </c>
    </row>
    <row r="430" spans="1:13" x14ac:dyDescent="0.3">
      <c r="A430" t="s">
        <v>9676</v>
      </c>
      <c r="B430" t="s">
        <v>11218</v>
      </c>
      <c r="C430">
        <v>1</v>
      </c>
      <c r="D430" t="s">
        <v>9677</v>
      </c>
      <c r="E430" s="23">
        <v>45623</v>
      </c>
      <c r="G430" s="23">
        <v>45324</v>
      </c>
      <c r="H430">
        <v>144</v>
      </c>
      <c r="I430" t="s">
        <v>9520</v>
      </c>
      <c r="J430" t="s">
        <v>9521</v>
      </c>
      <c r="K430" s="23">
        <v>45324</v>
      </c>
      <c r="M430" t="s">
        <v>3397</v>
      </c>
    </row>
    <row r="431" spans="1:13" x14ac:dyDescent="0.3">
      <c r="A431" t="s">
        <v>9676</v>
      </c>
      <c r="B431" t="s">
        <v>10297</v>
      </c>
      <c r="C431">
        <v>1</v>
      </c>
      <c r="D431" t="s">
        <v>9677</v>
      </c>
      <c r="E431" s="23">
        <v>45533</v>
      </c>
      <c r="G431" s="23">
        <v>45216</v>
      </c>
      <c r="H431">
        <v>38</v>
      </c>
      <c r="I431" t="s">
        <v>9520</v>
      </c>
      <c r="J431" t="s">
        <v>9521</v>
      </c>
      <c r="K431" s="23">
        <v>45216</v>
      </c>
      <c r="M431" t="s">
        <v>11934</v>
      </c>
    </row>
    <row r="432" spans="1:13" x14ac:dyDescent="0.3">
      <c r="A432" t="s">
        <v>9676</v>
      </c>
      <c r="B432" t="s">
        <v>11935</v>
      </c>
      <c r="C432">
        <v>1</v>
      </c>
      <c r="D432" t="s">
        <v>9677</v>
      </c>
      <c r="E432" s="23">
        <v>45463</v>
      </c>
      <c r="G432" s="23">
        <v>45184</v>
      </c>
      <c r="H432">
        <v>2</v>
      </c>
      <c r="I432" t="s">
        <v>9520</v>
      </c>
      <c r="J432" t="s">
        <v>9521</v>
      </c>
      <c r="K432" s="23">
        <v>45194</v>
      </c>
      <c r="M432" t="s">
        <v>5929</v>
      </c>
    </row>
    <row r="433" spans="1:13" x14ac:dyDescent="0.3">
      <c r="A433" t="s">
        <v>9678</v>
      </c>
      <c r="B433" t="s">
        <v>11213</v>
      </c>
      <c r="C433">
        <v>1</v>
      </c>
      <c r="D433" t="s">
        <v>9679</v>
      </c>
      <c r="E433" s="23">
        <v>45596</v>
      </c>
      <c r="G433" s="23">
        <v>45271</v>
      </c>
      <c r="H433">
        <v>1500</v>
      </c>
      <c r="I433" t="s">
        <v>9520</v>
      </c>
      <c r="J433" t="s">
        <v>9521</v>
      </c>
      <c r="K433" s="23">
        <v>45272</v>
      </c>
      <c r="M433" t="s">
        <v>11820</v>
      </c>
    </row>
    <row r="434" spans="1:13" x14ac:dyDescent="0.3">
      <c r="A434" t="s">
        <v>9680</v>
      </c>
      <c r="B434" t="s">
        <v>11936</v>
      </c>
      <c r="C434">
        <v>1</v>
      </c>
      <c r="D434" t="s">
        <v>9681</v>
      </c>
      <c r="E434" s="23">
        <v>45695</v>
      </c>
      <c r="G434" s="23">
        <v>45348</v>
      </c>
      <c r="H434">
        <v>160</v>
      </c>
      <c r="I434" t="s">
        <v>9520</v>
      </c>
      <c r="J434" t="s">
        <v>9521</v>
      </c>
      <c r="K434" s="23">
        <v>45348</v>
      </c>
      <c r="M434" t="s">
        <v>3397</v>
      </c>
    </row>
    <row r="435" spans="1:13" x14ac:dyDescent="0.3">
      <c r="A435" t="s">
        <v>9682</v>
      </c>
      <c r="B435" t="s">
        <v>11207</v>
      </c>
      <c r="C435">
        <v>1</v>
      </c>
      <c r="D435" t="s">
        <v>9683</v>
      </c>
      <c r="E435" s="23">
        <v>45639</v>
      </c>
      <c r="G435" s="23">
        <v>45348</v>
      </c>
      <c r="H435">
        <v>528</v>
      </c>
      <c r="I435" t="s">
        <v>9520</v>
      </c>
      <c r="J435" t="s">
        <v>9521</v>
      </c>
      <c r="K435" s="23">
        <v>45348</v>
      </c>
      <c r="M435" t="s">
        <v>10271</v>
      </c>
    </row>
    <row r="436" spans="1:13" x14ac:dyDescent="0.3">
      <c r="A436" t="s">
        <v>9682</v>
      </c>
      <c r="B436" t="s">
        <v>10295</v>
      </c>
      <c r="C436">
        <v>1</v>
      </c>
      <c r="D436" t="s">
        <v>9683</v>
      </c>
      <c r="E436" s="23">
        <v>45583</v>
      </c>
      <c r="G436" s="23">
        <v>45271</v>
      </c>
      <c r="H436">
        <v>96</v>
      </c>
      <c r="I436" t="s">
        <v>9520</v>
      </c>
      <c r="J436" t="s">
        <v>9521</v>
      </c>
      <c r="K436" s="23">
        <v>45272</v>
      </c>
      <c r="M436" t="s">
        <v>10276</v>
      </c>
    </row>
    <row r="437" spans="1:13" x14ac:dyDescent="0.3">
      <c r="A437" t="s">
        <v>9682</v>
      </c>
      <c r="B437" t="s">
        <v>11937</v>
      </c>
      <c r="C437">
        <v>1</v>
      </c>
      <c r="D437" t="s">
        <v>9683</v>
      </c>
      <c r="E437" s="23">
        <v>45562</v>
      </c>
      <c r="G437" s="23">
        <v>45205</v>
      </c>
      <c r="H437">
        <v>48</v>
      </c>
      <c r="I437" t="s">
        <v>9520</v>
      </c>
      <c r="J437" t="s">
        <v>9521</v>
      </c>
      <c r="K437" s="23">
        <v>45207</v>
      </c>
      <c r="M437" t="s">
        <v>3397</v>
      </c>
    </row>
    <row r="438" spans="1:13" x14ac:dyDescent="0.3">
      <c r="A438" t="s">
        <v>10163</v>
      </c>
      <c r="B438" t="s">
        <v>12206</v>
      </c>
      <c r="C438">
        <v>1</v>
      </c>
      <c r="D438" t="s">
        <v>9476</v>
      </c>
      <c r="E438" s="23">
        <v>45387</v>
      </c>
      <c r="G438" s="23">
        <v>45387</v>
      </c>
      <c r="H438">
        <v>618</v>
      </c>
      <c r="I438" t="s">
        <v>11827</v>
      </c>
      <c r="J438" t="s">
        <v>11828</v>
      </c>
      <c r="K438" s="23">
        <v>45390</v>
      </c>
      <c r="M438" t="s">
        <v>3397</v>
      </c>
    </row>
    <row r="439" spans="1:13" x14ac:dyDescent="0.3">
      <c r="A439" t="s">
        <v>10163</v>
      </c>
      <c r="B439" t="s">
        <v>11826</v>
      </c>
      <c r="C439">
        <v>1</v>
      </c>
      <c r="D439" t="s">
        <v>9476</v>
      </c>
      <c r="E439" s="23">
        <v>45944</v>
      </c>
      <c r="G439" s="23">
        <v>45365</v>
      </c>
      <c r="H439">
        <v>636</v>
      </c>
      <c r="I439" t="s">
        <v>11827</v>
      </c>
      <c r="J439" t="s">
        <v>11828</v>
      </c>
      <c r="K439" s="23">
        <v>45369</v>
      </c>
      <c r="M439" t="s">
        <v>12207</v>
      </c>
    </row>
    <row r="440" spans="1:13" x14ac:dyDescent="0.3">
      <c r="A440" t="s">
        <v>10163</v>
      </c>
      <c r="B440" t="s">
        <v>11938</v>
      </c>
      <c r="C440">
        <v>1</v>
      </c>
      <c r="D440" t="s">
        <v>9476</v>
      </c>
      <c r="E440" s="23">
        <v>45716</v>
      </c>
      <c r="G440" s="23">
        <v>45351</v>
      </c>
      <c r="H440">
        <v>462</v>
      </c>
      <c r="I440" t="s">
        <v>11827</v>
      </c>
      <c r="J440" t="s">
        <v>11828</v>
      </c>
      <c r="K440" s="23">
        <v>45352</v>
      </c>
      <c r="M440" t="s">
        <v>12208</v>
      </c>
    </row>
    <row r="441" spans="1:13" x14ac:dyDescent="0.3">
      <c r="A441" t="s">
        <v>9905</v>
      </c>
      <c r="B441" t="s">
        <v>11806</v>
      </c>
      <c r="C441">
        <v>1</v>
      </c>
      <c r="D441" t="s">
        <v>10336</v>
      </c>
      <c r="E441" s="23">
        <v>45747</v>
      </c>
      <c r="G441" s="23">
        <v>45355</v>
      </c>
      <c r="H441">
        <v>1546</v>
      </c>
      <c r="K441" s="23">
        <v>45355</v>
      </c>
      <c r="M441" t="s">
        <v>5781</v>
      </c>
    </row>
    <row r="442" spans="1:13" x14ac:dyDescent="0.3">
      <c r="A442" t="s">
        <v>9905</v>
      </c>
      <c r="B442" t="s">
        <v>11808</v>
      </c>
      <c r="C442">
        <v>1</v>
      </c>
      <c r="D442" t="s">
        <v>10336</v>
      </c>
      <c r="E442" s="23">
        <v>45747</v>
      </c>
      <c r="G442" s="23">
        <v>45387</v>
      </c>
      <c r="H442">
        <v>2415</v>
      </c>
      <c r="K442" s="23">
        <v>45387</v>
      </c>
      <c r="M442" t="s">
        <v>3397</v>
      </c>
    </row>
    <row r="443" spans="1:13" x14ac:dyDescent="0.3">
      <c r="A443" t="s">
        <v>9905</v>
      </c>
      <c r="B443" t="s">
        <v>11124</v>
      </c>
      <c r="C443">
        <v>1</v>
      </c>
      <c r="D443" t="s">
        <v>10336</v>
      </c>
      <c r="E443" s="23">
        <v>45700</v>
      </c>
      <c r="G443" s="23">
        <v>45335</v>
      </c>
      <c r="H443">
        <v>182</v>
      </c>
      <c r="K443" s="23">
        <v>45335</v>
      </c>
      <c r="M443" t="s">
        <v>3397</v>
      </c>
    </row>
    <row r="444" spans="1:13" x14ac:dyDescent="0.3">
      <c r="A444" t="s">
        <v>9905</v>
      </c>
      <c r="B444" t="s">
        <v>11111</v>
      </c>
      <c r="C444">
        <v>1</v>
      </c>
      <c r="D444" t="s">
        <v>10336</v>
      </c>
      <c r="E444" s="23">
        <v>45665</v>
      </c>
      <c r="G444" s="23">
        <v>45299</v>
      </c>
      <c r="H444">
        <v>270</v>
      </c>
      <c r="K444" s="23">
        <v>45299</v>
      </c>
      <c r="M444" t="s">
        <v>3397</v>
      </c>
    </row>
    <row r="445" spans="1:13" x14ac:dyDescent="0.3">
      <c r="A445" t="s">
        <v>9905</v>
      </c>
      <c r="B445" t="s">
        <v>11104</v>
      </c>
      <c r="C445">
        <v>1</v>
      </c>
      <c r="D445" t="s">
        <v>10336</v>
      </c>
      <c r="E445" s="23">
        <v>45679</v>
      </c>
      <c r="G445" s="23">
        <v>45321</v>
      </c>
      <c r="H445">
        <v>44</v>
      </c>
      <c r="K445" s="23">
        <v>45321</v>
      </c>
      <c r="M445" t="s">
        <v>3397</v>
      </c>
    </row>
    <row r="446" spans="1:13" x14ac:dyDescent="0.3">
      <c r="A446" t="s">
        <v>9909</v>
      </c>
      <c r="B446" t="s">
        <v>10306</v>
      </c>
      <c r="C446">
        <v>1</v>
      </c>
      <c r="D446" t="s">
        <v>10341</v>
      </c>
      <c r="E446" s="23">
        <v>45391</v>
      </c>
      <c r="G446" s="23">
        <v>45232</v>
      </c>
      <c r="H446">
        <v>125</v>
      </c>
      <c r="K446" s="23">
        <v>45232</v>
      </c>
      <c r="M446" t="s">
        <v>3397</v>
      </c>
    </row>
    <row r="447" spans="1:13" x14ac:dyDescent="0.3">
      <c r="A447" t="s">
        <v>9909</v>
      </c>
      <c r="B447" t="s">
        <v>11808</v>
      </c>
      <c r="C447">
        <v>1</v>
      </c>
      <c r="D447" t="s">
        <v>10341</v>
      </c>
      <c r="E447" s="23">
        <v>45554</v>
      </c>
      <c r="G447" s="23">
        <v>45385</v>
      </c>
      <c r="H447">
        <v>979</v>
      </c>
      <c r="K447" s="23">
        <v>45385</v>
      </c>
      <c r="M447" t="s">
        <v>12209</v>
      </c>
    </row>
    <row r="448" spans="1:13" x14ac:dyDescent="0.3">
      <c r="A448" t="s">
        <v>9911</v>
      </c>
      <c r="B448" t="s">
        <v>10298</v>
      </c>
      <c r="C448">
        <v>1</v>
      </c>
      <c r="D448" t="s">
        <v>1306</v>
      </c>
      <c r="E448" s="23">
        <v>45473</v>
      </c>
      <c r="G448" s="23">
        <v>45223</v>
      </c>
      <c r="H448">
        <v>1071</v>
      </c>
      <c r="I448" t="s">
        <v>9481</v>
      </c>
      <c r="J448" t="s">
        <v>9482</v>
      </c>
      <c r="K448" s="23">
        <v>45223</v>
      </c>
      <c r="M448" t="s">
        <v>5791</v>
      </c>
    </row>
    <row r="449" spans="1:13" x14ac:dyDescent="0.3">
      <c r="A449" t="s">
        <v>9917</v>
      </c>
      <c r="B449" t="s">
        <v>10299</v>
      </c>
      <c r="C449">
        <v>1</v>
      </c>
      <c r="D449" t="s">
        <v>9918</v>
      </c>
      <c r="E449" s="23">
        <v>45503</v>
      </c>
      <c r="G449" s="23">
        <v>45223</v>
      </c>
      <c r="H449">
        <v>36</v>
      </c>
      <c r="I449" t="s">
        <v>9481</v>
      </c>
      <c r="J449" t="s">
        <v>9482</v>
      </c>
      <c r="K449" s="23">
        <v>45223</v>
      </c>
      <c r="M449" t="s">
        <v>3397</v>
      </c>
    </row>
    <row r="450" spans="1:13" x14ac:dyDescent="0.3">
      <c r="A450" t="s">
        <v>9917</v>
      </c>
      <c r="B450" t="s">
        <v>11219</v>
      </c>
      <c r="C450">
        <v>1</v>
      </c>
      <c r="D450" t="s">
        <v>9918</v>
      </c>
      <c r="E450" s="23">
        <v>45503</v>
      </c>
      <c r="G450" s="23">
        <v>45254</v>
      </c>
      <c r="H450">
        <v>44</v>
      </c>
      <c r="I450" t="s">
        <v>9481</v>
      </c>
      <c r="J450" t="s">
        <v>9482</v>
      </c>
      <c r="K450" s="23">
        <v>45257</v>
      </c>
      <c r="M450" t="s">
        <v>3397</v>
      </c>
    </row>
    <row r="451" spans="1:13" x14ac:dyDescent="0.3">
      <c r="A451" t="s">
        <v>10111</v>
      </c>
      <c r="B451" t="s">
        <v>11113</v>
      </c>
      <c r="C451">
        <v>1</v>
      </c>
      <c r="D451" t="s">
        <v>10112</v>
      </c>
      <c r="E451" s="23">
        <v>45627</v>
      </c>
      <c r="G451" s="23">
        <v>45323</v>
      </c>
      <c r="H451">
        <v>710</v>
      </c>
      <c r="K451" s="23">
        <v>45323</v>
      </c>
      <c r="M451" t="s">
        <v>12210</v>
      </c>
    </row>
    <row r="452" spans="1:13" x14ac:dyDescent="0.3">
      <c r="A452" t="s">
        <v>10111</v>
      </c>
      <c r="B452" t="s">
        <v>11220</v>
      </c>
      <c r="C452">
        <v>1</v>
      </c>
      <c r="D452" t="s">
        <v>10112</v>
      </c>
      <c r="E452" s="23">
        <v>45627</v>
      </c>
      <c r="G452" s="23">
        <v>45323</v>
      </c>
      <c r="H452">
        <v>23</v>
      </c>
      <c r="K452" s="23">
        <v>45323</v>
      </c>
      <c r="M452" t="s">
        <v>3397</v>
      </c>
    </row>
    <row r="453" spans="1:13" x14ac:dyDescent="0.3">
      <c r="A453" t="s">
        <v>10167</v>
      </c>
      <c r="B453" t="s">
        <v>11221</v>
      </c>
      <c r="C453">
        <v>1</v>
      </c>
      <c r="D453" t="s">
        <v>10168</v>
      </c>
      <c r="E453" s="23">
        <v>45991</v>
      </c>
      <c r="G453" s="23">
        <v>45264</v>
      </c>
      <c r="H453">
        <v>488</v>
      </c>
      <c r="I453" t="s">
        <v>9471</v>
      </c>
      <c r="J453" t="s">
        <v>9472</v>
      </c>
      <c r="K453" s="23">
        <v>45265</v>
      </c>
      <c r="M453" t="s">
        <v>12161</v>
      </c>
    </row>
    <row r="454" spans="1:13" x14ac:dyDescent="0.3">
      <c r="A454" t="s">
        <v>10167</v>
      </c>
      <c r="B454" t="s">
        <v>11222</v>
      </c>
      <c r="C454">
        <v>1</v>
      </c>
      <c r="D454" t="s">
        <v>10168</v>
      </c>
      <c r="E454" s="23">
        <v>45991</v>
      </c>
      <c r="G454" s="23">
        <v>45246</v>
      </c>
      <c r="H454">
        <v>4</v>
      </c>
      <c r="I454" t="s">
        <v>9471</v>
      </c>
      <c r="J454" t="s">
        <v>9472</v>
      </c>
      <c r="K454" s="23">
        <v>45249</v>
      </c>
      <c r="M454" t="s">
        <v>3397</v>
      </c>
    </row>
    <row r="455" spans="1:13" x14ac:dyDescent="0.3">
      <c r="A455" t="s">
        <v>10167</v>
      </c>
      <c r="B455" t="s">
        <v>11881</v>
      </c>
      <c r="C455">
        <v>1</v>
      </c>
      <c r="D455" t="s">
        <v>10168</v>
      </c>
      <c r="E455" s="23">
        <v>45960</v>
      </c>
      <c r="G455" s="23">
        <v>45223</v>
      </c>
      <c r="H455">
        <v>16</v>
      </c>
      <c r="I455" t="s">
        <v>9471</v>
      </c>
      <c r="J455" t="s">
        <v>9472</v>
      </c>
      <c r="K455" s="23">
        <v>45224</v>
      </c>
      <c r="M455" t="s">
        <v>3397</v>
      </c>
    </row>
    <row r="456" spans="1:13" x14ac:dyDescent="0.3">
      <c r="A456" t="s">
        <v>9923</v>
      </c>
      <c r="B456" t="s">
        <v>11940</v>
      </c>
      <c r="C456">
        <v>1</v>
      </c>
      <c r="D456" t="s">
        <v>9924</v>
      </c>
      <c r="E456" s="23">
        <v>46113</v>
      </c>
      <c r="G456" s="23">
        <v>45364</v>
      </c>
      <c r="H456">
        <v>768</v>
      </c>
      <c r="I456" t="s">
        <v>9490</v>
      </c>
      <c r="J456" t="s">
        <v>9494</v>
      </c>
      <c r="K456" s="23">
        <v>45369</v>
      </c>
      <c r="M456" t="s">
        <v>12211</v>
      </c>
    </row>
    <row r="457" spans="1:13" x14ac:dyDescent="0.3">
      <c r="A457" t="s">
        <v>9926</v>
      </c>
      <c r="B457" t="s">
        <v>11920</v>
      </c>
      <c r="C457">
        <v>1</v>
      </c>
      <c r="D457" t="s">
        <v>9927</v>
      </c>
      <c r="E457" s="23"/>
      <c r="G457" s="23">
        <v>45351</v>
      </c>
      <c r="H457">
        <v>1049</v>
      </c>
      <c r="I457" t="s">
        <v>9760</v>
      </c>
      <c r="J457" t="s">
        <v>9761</v>
      </c>
      <c r="K457" s="23">
        <v>45355</v>
      </c>
      <c r="M457" t="s">
        <v>12212</v>
      </c>
    </row>
    <row r="458" spans="1:13" x14ac:dyDescent="0.3">
      <c r="A458" t="s">
        <v>9926</v>
      </c>
      <c r="B458" t="s">
        <v>11941</v>
      </c>
      <c r="C458">
        <v>1</v>
      </c>
      <c r="D458" t="s">
        <v>9927</v>
      </c>
      <c r="E458" s="23">
        <v>45748</v>
      </c>
      <c r="G458" s="23">
        <v>45377</v>
      </c>
      <c r="H458">
        <v>3000</v>
      </c>
      <c r="I458" t="s">
        <v>9760</v>
      </c>
      <c r="J458" t="s">
        <v>9761</v>
      </c>
      <c r="K458" s="23">
        <v>45378</v>
      </c>
      <c r="M458" t="s">
        <v>3397</v>
      </c>
    </row>
    <row r="459" spans="1:13" x14ac:dyDescent="0.3">
      <c r="A459" t="s">
        <v>9929</v>
      </c>
      <c r="B459" t="s">
        <v>11223</v>
      </c>
      <c r="C459">
        <v>1</v>
      </c>
      <c r="D459" t="s">
        <v>9930</v>
      </c>
      <c r="E459" s="23">
        <v>45689</v>
      </c>
      <c r="G459" s="23">
        <v>45302</v>
      </c>
      <c r="H459">
        <v>320</v>
      </c>
      <c r="I459" t="s">
        <v>9760</v>
      </c>
      <c r="J459" t="s">
        <v>9761</v>
      </c>
      <c r="K459" s="23">
        <v>45303</v>
      </c>
      <c r="M459" t="s">
        <v>8272</v>
      </c>
    </row>
    <row r="460" spans="1:13" x14ac:dyDescent="0.3">
      <c r="A460" t="s">
        <v>9929</v>
      </c>
      <c r="B460" t="s">
        <v>11921</v>
      </c>
      <c r="C460">
        <v>1</v>
      </c>
      <c r="D460" t="s">
        <v>9930</v>
      </c>
      <c r="E460" s="23">
        <v>45748</v>
      </c>
      <c r="G460" s="23">
        <v>45377</v>
      </c>
      <c r="H460">
        <v>1160</v>
      </c>
      <c r="I460" t="s">
        <v>9760</v>
      </c>
      <c r="J460" t="s">
        <v>9761</v>
      </c>
      <c r="K460" s="23">
        <v>45378</v>
      </c>
      <c r="M460" t="s">
        <v>6797</v>
      </c>
    </row>
    <row r="461" spans="1:13" x14ac:dyDescent="0.3">
      <c r="A461" t="s">
        <v>9932</v>
      </c>
      <c r="B461" t="s">
        <v>11224</v>
      </c>
      <c r="C461">
        <v>1</v>
      </c>
      <c r="D461" t="s">
        <v>9933</v>
      </c>
      <c r="E461" s="23"/>
      <c r="F461" t="s">
        <v>11225</v>
      </c>
      <c r="G461" s="23">
        <v>45334</v>
      </c>
      <c r="H461">
        <v>120</v>
      </c>
      <c r="I461" t="s">
        <v>9760</v>
      </c>
      <c r="J461" t="s">
        <v>9761</v>
      </c>
      <c r="K461" s="23">
        <v>45334</v>
      </c>
      <c r="M461" t="s">
        <v>5629</v>
      </c>
    </row>
    <row r="462" spans="1:13" x14ac:dyDescent="0.3">
      <c r="A462" t="s">
        <v>9932</v>
      </c>
      <c r="B462" t="s">
        <v>11942</v>
      </c>
      <c r="C462">
        <v>1</v>
      </c>
      <c r="D462" t="s">
        <v>9933</v>
      </c>
      <c r="E462" s="23">
        <v>45748</v>
      </c>
      <c r="G462" s="23">
        <v>45377</v>
      </c>
      <c r="H462">
        <v>1280</v>
      </c>
      <c r="I462" t="s">
        <v>9760</v>
      </c>
      <c r="J462" t="s">
        <v>9761</v>
      </c>
      <c r="K462" s="23">
        <v>45378</v>
      </c>
      <c r="M462" t="s">
        <v>11804</v>
      </c>
    </row>
    <row r="463" spans="1:13" x14ac:dyDescent="0.3">
      <c r="A463" t="s">
        <v>9932</v>
      </c>
      <c r="B463" t="s">
        <v>11943</v>
      </c>
      <c r="C463">
        <v>1</v>
      </c>
      <c r="D463" t="s">
        <v>9933</v>
      </c>
      <c r="E463" s="23"/>
      <c r="G463" s="23">
        <v>45377</v>
      </c>
      <c r="H463">
        <v>40</v>
      </c>
      <c r="K463" s="23">
        <v>45377</v>
      </c>
      <c r="M463" t="s">
        <v>5961</v>
      </c>
    </row>
    <row r="464" spans="1:13" x14ac:dyDescent="0.3">
      <c r="A464" t="s">
        <v>9938</v>
      </c>
      <c r="B464" t="s">
        <v>11808</v>
      </c>
      <c r="C464">
        <v>1</v>
      </c>
      <c r="D464" t="s">
        <v>11389</v>
      </c>
      <c r="E464" s="23"/>
      <c r="G464" s="23">
        <v>45384</v>
      </c>
      <c r="H464">
        <v>4</v>
      </c>
      <c r="K464" s="23">
        <v>45384</v>
      </c>
      <c r="M464" t="s">
        <v>4448</v>
      </c>
    </row>
    <row r="465" spans="1:13" x14ac:dyDescent="0.3">
      <c r="A465" t="s">
        <v>9938</v>
      </c>
      <c r="B465" t="s">
        <v>11810</v>
      </c>
      <c r="C465">
        <v>1</v>
      </c>
      <c r="D465" t="s">
        <v>11389</v>
      </c>
      <c r="E465" s="23">
        <v>45504</v>
      </c>
      <c r="G465" s="23">
        <v>45370</v>
      </c>
      <c r="H465">
        <v>1</v>
      </c>
      <c r="K465" s="23">
        <v>45370</v>
      </c>
      <c r="M465" t="s">
        <v>5927</v>
      </c>
    </row>
    <row r="466" spans="1:13" x14ac:dyDescent="0.3">
      <c r="A466" t="s">
        <v>9943</v>
      </c>
      <c r="B466" t="s">
        <v>11226</v>
      </c>
      <c r="C466">
        <v>1</v>
      </c>
      <c r="D466" t="s">
        <v>9944</v>
      </c>
      <c r="E466" s="23">
        <v>45387</v>
      </c>
      <c r="G466" s="23">
        <v>45250</v>
      </c>
      <c r="H466">
        <v>32</v>
      </c>
      <c r="K466" s="23">
        <v>45250</v>
      </c>
      <c r="M466" t="s">
        <v>3397</v>
      </c>
    </row>
    <row r="467" spans="1:13" x14ac:dyDescent="0.3">
      <c r="A467" t="s">
        <v>9943</v>
      </c>
      <c r="B467" t="s">
        <v>11227</v>
      </c>
      <c r="C467">
        <v>1</v>
      </c>
      <c r="D467" t="s">
        <v>9944</v>
      </c>
      <c r="E467" s="23">
        <v>45387</v>
      </c>
      <c r="G467" s="23">
        <v>45243</v>
      </c>
      <c r="H467">
        <v>4</v>
      </c>
      <c r="K467" s="23">
        <v>45243</v>
      </c>
      <c r="M467" t="s">
        <v>3397</v>
      </c>
    </row>
    <row r="468" spans="1:13" x14ac:dyDescent="0.3">
      <c r="A468" t="s">
        <v>9946</v>
      </c>
      <c r="B468" t="s">
        <v>11114</v>
      </c>
      <c r="C468">
        <v>1</v>
      </c>
      <c r="D468" t="s">
        <v>9947</v>
      </c>
      <c r="E468" s="23">
        <v>45462</v>
      </c>
      <c r="G468" s="23">
        <v>45287</v>
      </c>
      <c r="H468">
        <v>4</v>
      </c>
      <c r="K468" s="23">
        <v>45287</v>
      </c>
      <c r="M468" t="s">
        <v>3397</v>
      </c>
    </row>
    <row r="469" spans="1:13" x14ac:dyDescent="0.3">
      <c r="A469" t="s">
        <v>9953</v>
      </c>
      <c r="B469" t="s">
        <v>11228</v>
      </c>
      <c r="C469">
        <v>1</v>
      </c>
      <c r="D469" t="s">
        <v>9954</v>
      </c>
      <c r="E469" s="23">
        <v>45991</v>
      </c>
      <c r="G469" s="23">
        <v>45236</v>
      </c>
      <c r="H469">
        <v>1088</v>
      </c>
      <c r="I469" t="s">
        <v>9483</v>
      </c>
      <c r="J469" t="s">
        <v>9484</v>
      </c>
      <c r="K469" s="23">
        <v>45236</v>
      </c>
      <c r="M469" t="s">
        <v>12213</v>
      </c>
    </row>
    <row r="470" spans="1:13" x14ac:dyDescent="0.3">
      <c r="A470" t="s">
        <v>10619</v>
      </c>
      <c r="B470" t="s">
        <v>11159</v>
      </c>
      <c r="C470">
        <v>1</v>
      </c>
      <c r="D470" t="s">
        <v>10620</v>
      </c>
      <c r="E470" s="23">
        <v>45391</v>
      </c>
      <c r="G470" s="23">
        <v>45253</v>
      </c>
      <c r="H470">
        <v>22</v>
      </c>
      <c r="K470" s="23">
        <v>45253</v>
      </c>
      <c r="M470" t="s">
        <v>3397</v>
      </c>
    </row>
    <row r="471" spans="1:13" x14ac:dyDescent="0.3">
      <c r="A471" t="s">
        <v>10619</v>
      </c>
      <c r="B471" t="s">
        <v>11156</v>
      </c>
      <c r="C471">
        <v>1</v>
      </c>
      <c r="D471" t="s">
        <v>10620</v>
      </c>
      <c r="E471" s="23">
        <v>45412</v>
      </c>
      <c r="G471" s="23">
        <v>45245</v>
      </c>
      <c r="H471">
        <v>16</v>
      </c>
      <c r="K471" s="23">
        <v>45245</v>
      </c>
      <c r="M471" t="s">
        <v>3397</v>
      </c>
    </row>
    <row r="472" spans="1:13" x14ac:dyDescent="0.3">
      <c r="A472" t="s">
        <v>10623</v>
      </c>
      <c r="B472" t="s">
        <v>11157</v>
      </c>
      <c r="C472">
        <v>1</v>
      </c>
      <c r="D472" t="s">
        <v>10624</v>
      </c>
      <c r="E472" s="23">
        <v>45387</v>
      </c>
      <c r="G472" s="23">
        <v>45250</v>
      </c>
      <c r="H472">
        <v>29</v>
      </c>
      <c r="K472" s="23">
        <v>45250</v>
      </c>
      <c r="M472" t="s">
        <v>3397</v>
      </c>
    </row>
    <row r="473" spans="1:13" x14ac:dyDescent="0.3">
      <c r="A473" t="s">
        <v>10623</v>
      </c>
      <c r="B473" t="s">
        <v>108</v>
      </c>
      <c r="C473">
        <v>1</v>
      </c>
      <c r="D473" t="s">
        <v>10624</v>
      </c>
      <c r="E473" s="23"/>
      <c r="G473" s="23">
        <v>45236</v>
      </c>
      <c r="H473">
        <v>3</v>
      </c>
      <c r="K473" s="23">
        <v>45236</v>
      </c>
      <c r="M473" t="s">
        <v>3397</v>
      </c>
    </row>
    <row r="474" spans="1:13" x14ac:dyDescent="0.3">
      <c r="A474" t="s">
        <v>10627</v>
      </c>
      <c r="B474" t="s">
        <v>11156</v>
      </c>
      <c r="C474">
        <v>1</v>
      </c>
      <c r="D474" t="s">
        <v>10628</v>
      </c>
      <c r="E474" s="23">
        <v>45412</v>
      </c>
      <c r="G474" s="23">
        <v>45245</v>
      </c>
      <c r="H474">
        <v>11</v>
      </c>
      <c r="K474" s="23">
        <v>45245</v>
      </c>
      <c r="M474" t="s">
        <v>3397</v>
      </c>
    </row>
    <row r="475" spans="1:13" x14ac:dyDescent="0.3">
      <c r="A475" t="s">
        <v>10851</v>
      </c>
      <c r="B475" t="s">
        <v>11829</v>
      </c>
      <c r="C475">
        <v>1</v>
      </c>
      <c r="D475" t="s">
        <v>10852</v>
      </c>
      <c r="E475" s="23">
        <v>45586</v>
      </c>
      <c r="G475" s="23">
        <v>45372</v>
      </c>
      <c r="H475">
        <v>688</v>
      </c>
      <c r="I475" t="s">
        <v>11827</v>
      </c>
      <c r="J475" t="s">
        <v>11828</v>
      </c>
      <c r="K475" s="23">
        <v>45376</v>
      </c>
      <c r="M475" t="s">
        <v>6797</v>
      </c>
    </row>
    <row r="476" spans="1:13" x14ac:dyDescent="0.3">
      <c r="A476" t="s">
        <v>10851</v>
      </c>
      <c r="B476" t="s">
        <v>11938</v>
      </c>
      <c r="C476">
        <v>1</v>
      </c>
      <c r="D476" t="s">
        <v>10852</v>
      </c>
      <c r="E476" s="23">
        <v>45563</v>
      </c>
      <c r="G476" s="23">
        <v>45351</v>
      </c>
      <c r="H476">
        <v>207</v>
      </c>
      <c r="I476" t="s">
        <v>11827</v>
      </c>
      <c r="J476" t="s">
        <v>11828</v>
      </c>
      <c r="K476" s="23">
        <v>45352</v>
      </c>
      <c r="M476" t="s">
        <v>10266</v>
      </c>
    </row>
    <row r="477" spans="1:13" x14ac:dyDescent="0.3">
      <c r="A477" t="s">
        <v>10787</v>
      </c>
      <c r="B477" t="s">
        <v>12206</v>
      </c>
      <c r="C477">
        <v>1</v>
      </c>
      <c r="D477" t="s">
        <v>11677</v>
      </c>
      <c r="E477" s="23">
        <v>45387</v>
      </c>
      <c r="G477" s="23">
        <v>45387</v>
      </c>
      <c r="H477">
        <v>1575</v>
      </c>
      <c r="I477" t="s">
        <v>11827</v>
      </c>
      <c r="J477" t="s">
        <v>11828</v>
      </c>
      <c r="K477" s="23">
        <v>45390</v>
      </c>
      <c r="M477" t="s">
        <v>3397</v>
      </c>
    </row>
    <row r="478" spans="1:13" x14ac:dyDescent="0.3">
      <c r="A478" t="s">
        <v>10787</v>
      </c>
      <c r="B478" t="s">
        <v>11826</v>
      </c>
      <c r="C478">
        <v>1</v>
      </c>
      <c r="D478" t="s">
        <v>11677</v>
      </c>
      <c r="E478" s="23">
        <v>45579</v>
      </c>
      <c r="G478" s="23">
        <v>45365</v>
      </c>
      <c r="H478">
        <v>21</v>
      </c>
      <c r="I478" t="s">
        <v>11827</v>
      </c>
      <c r="J478" t="s">
        <v>11828</v>
      </c>
      <c r="K478" s="23">
        <v>45369</v>
      </c>
      <c r="M478" t="s">
        <v>3965</v>
      </c>
    </row>
    <row r="479" spans="1:13" x14ac:dyDescent="0.3">
      <c r="A479" t="s">
        <v>10705</v>
      </c>
      <c r="B479" t="s">
        <v>11229</v>
      </c>
      <c r="C479">
        <v>1</v>
      </c>
      <c r="D479" t="s">
        <v>10706</v>
      </c>
      <c r="E479" s="23">
        <v>45901</v>
      </c>
      <c r="G479" s="23">
        <v>45316</v>
      </c>
      <c r="H479">
        <v>149</v>
      </c>
      <c r="I479" t="s">
        <v>9760</v>
      </c>
      <c r="J479" t="s">
        <v>9761</v>
      </c>
      <c r="K479" s="23">
        <v>45317</v>
      </c>
      <c r="M479" t="s">
        <v>3397</v>
      </c>
    </row>
    <row r="480" spans="1:13" x14ac:dyDescent="0.3">
      <c r="A480" t="s">
        <v>10718</v>
      </c>
      <c r="B480" t="s">
        <v>11230</v>
      </c>
      <c r="C480">
        <v>1</v>
      </c>
      <c r="D480" t="s">
        <v>10719</v>
      </c>
      <c r="E480" s="23">
        <v>45931</v>
      </c>
      <c r="G480" s="23">
        <v>45316</v>
      </c>
      <c r="H480">
        <v>60</v>
      </c>
      <c r="I480" t="s">
        <v>9760</v>
      </c>
      <c r="J480" t="s">
        <v>9761</v>
      </c>
      <c r="K480" s="23">
        <v>45317</v>
      </c>
      <c r="M480" t="s">
        <v>3397</v>
      </c>
    </row>
    <row r="481" spans="1:13" x14ac:dyDescent="0.3">
      <c r="A481" t="s">
        <v>10726</v>
      </c>
      <c r="B481" t="s">
        <v>11231</v>
      </c>
      <c r="C481">
        <v>1</v>
      </c>
      <c r="D481" t="s">
        <v>10727</v>
      </c>
      <c r="E481" s="23">
        <v>45931</v>
      </c>
      <c r="G481" s="23">
        <v>45331</v>
      </c>
      <c r="H481">
        <v>180</v>
      </c>
      <c r="K481" s="23">
        <v>45331</v>
      </c>
      <c r="M481" t="s">
        <v>3397</v>
      </c>
    </row>
    <row r="482" spans="1:13" x14ac:dyDescent="0.3">
      <c r="A482" t="s">
        <v>10579</v>
      </c>
      <c r="B482" t="s">
        <v>108</v>
      </c>
      <c r="C482">
        <v>1</v>
      </c>
      <c r="D482" t="s">
        <v>11232</v>
      </c>
      <c r="E482" s="23">
        <v>46023</v>
      </c>
      <c r="G482" s="23">
        <v>45288</v>
      </c>
      <c r="H482">
        <v>100</v>
      </c>
      <c r="K482" s="23">
        <v>45288</v>
      </c>
      <c r="M482" t="s">
        <v>3397</v>
      </c>
    </row>
    <row r="483" spans="1:13" x14ac:dyDescent="0.3">
      <c r="A483" t="s">
        <v>10761</v>
      </c>
      <c r="B483" t="s">
        <v>11806</v>
      </c>
      <c r="C483">
        <v>1</v>
      </c>
      <c r="D483" t="s">
        <v>10762</v>
      </c>
      <c r="E483" s="23">
        <v>45716</v>
      </c>
      <c r="G483" s="23">
        <v>45362</v>
      </c>
      <c r="H483">
        <v>384</v>
      </c>
      <c r="K483" s="23">
        <v>45362</v>
      </c>
      <c r="M483" t="s">
        <v>3397</v>
      </c>
    </row>
    <row r="484" spans="1:13" x14ac:dyDescent="0.3">
      <c r="A484" t="s">
        <v>10761</v>
      </c>
      <c r="B484" t="s">
        <v>11814</v>
      </c>
      <c r="C484">
        <v>1</v>
      </c>
      <c r="D484" t="s">
        <v>10762</v>
      </c>
      <c r="E484" s="23">
        <v>45700</v>
      </c>
      <c r="G484" s="23">
        <v>45343</v>
      </c>
      <c r="H484">
        <v>44</v>
      </c>
      <c r="K484" s="23">
        <v>45343</v>
      </c>
      <c r="M484" t="s">
        <v>3397</v>
      </c>
    </row>
    <row r="485" spans="1:13" x14ac:dyDescent="0.3">
      <c r="A485" t="s">
        <v>10761</v>
      </c>
      <c r="B485" t="s">
        <v>11096</v>
      </c>
      <c r="C485">
        <v>1</v>
      </c>
      <c r="D485" t="s">
        <v>10762</v>
      </c>
      <c r="E485" s="23">
        <v>45686</v>
      </c>
      <c r="G485" s="23">
        <v>45321</v>
      </c>
      <c r="H485">
        <v>144</v>
      </c>
      <c r="K485" s="23">
        <v>45321</v>
      </c>
      <c r="M485" t="s">
        <v>3397</v>
      </c>
    </row>
    <row r="486" spans="1:13" x14ac:dyDescent="0.3">
      <c r="A486" t="s">
        <v>10764</v>
      </c>
      <c r="B486" t="s">
        <v>11808</v>
      </c>
      <c r="C486">
        <v>1</v>
      </c>
      <c r="D486" t="s">
        <v>10765</v>
      </c>
      <c r="E486" s="23">
        <v>45716</v>
      </c>
      <c r="G486" s="23">
        <v>45386</v>
      </c>
      <c r="H486">
        <v>230</v>
      </c>
      <c r="K486" s="23">
        <v>45386</v>
      </c>
      <c r="M486" t="s">
        <v>3397</v>
      </c>
    </row>
    <row r="487" spans="1:13" x14ac:dyDescent="0.3">
      <c r="A487" t="s">
        <v>10764</v>
      </c>
      <c r="B487" t="s">
        <v>11814</v>
      </c>
      <c r="C487">
        <v>1</v>
      </c>
      <c r="D487" t="s">
        <v>10765</v>
      </c>
      <c r="E487" s="23">
        <v>45702</v>
      </c>
      <c r="G487" s="23">
        <v>45343</v>
      </c>
      <c r="H487">
        <v>85</v>
      </c>
      <c r="K487" s="23">
        <v>45343</v>
      </c>
      <c r="M487" t="s">
        <v>3397</v>
      </c>
    </row>
    <row r="488" spans="1:13" x14ac:dyDescent="0.3">
      <c r="A488" t="s">
        <v>10764</v>
      </c>
      <c r="B488" t="s">
        <v>11108</v>
      </c>
      <c r="C488">
        <v>1</v>
      </c>
      <c r="D488" t="s">
        <v>10765</v>
      </c>
      <c r="E488" s="23">
        <v>45680</v>
      </c>
      <c r="G488" s="23">
        <v>45321</v>
      </c>
      <c r="H488">
        <v>168</v>
      </c>
      <c r="K488" s="23">
        <v>45321</v>
      </c>
      <c r="M488" t="s">
        <v>3397</v>
      </c>
    </row>
    <row r="489" spans="1:13" x14ac:dyDescent="0.3">
      <c r="A489" t="s">
        <v>10862</v>
      </c>
      <c r="B489" t="s">
        <v>11810</v>
      </c>
      <c r="C489">
        <v>1</v>
      </c>
      <c r="D489" t="s">
        <v>10863</v>
      </c>
      <c r="E489" s="23">
        <v>45746</v>
      </c>
      <c r="G489" s="23">
        <v>45370</v>
      </c>
      <c r="H489">
        <v>552</v>
      </c>
      <c r="K489" s="23">
        <v>45370</v>
      </c>
      <c r="M489" t="s">
        <v>10268</v>
      </c>
    </row>
    <row r="490" spans="1:13" x14ac:dyDescent="0.3">
      <c r="A490" t="s">
        <v>10862</v>
      </c>
      <c r="B490" t="s">
        <v>11809</v>
      </c>
      <c r="C490">
        <v>1</v>
      </c>
      <c r="D490" t="s">
        <v>10863</v>
      </c>
      <c r="E490" s="23">
        <v>45716</v>
      </c>
      <c r="G490" s="23">
        <v>45348</v>
      </c>
      <c r="H490">
        <v>24</v>
      </c>
      <c r="K490" s="23">
        <v>45348</v>
      </c>
      <c r="M490" t="s">
        <v>3397</v>
      </c>
    </row>
    <row r="491" spans="1:13" x14ac:dyDescent="0.3">
      <c r="A491" t="s">
        <v>10865</v>
      </c>
      <c r="B491" t="s">
        <v>11807</v>
      </c>
      <c r="C491">
        <v>1</v>
      </c>
      <c r="D491" t="s">
        <v>10866</v>
      </c>
      <c r="E491" s="23">
        <v>45747</v>
      </c>
      <c r="G491" s="23"/>
      <c r="H491">
        <v>700</v>
      </c>
      <c r="K491" s="23">
        <v>45377</v>
      </c>
      <c r="M491" t="s">
        <v>3397</v>
      </c>
    </row>
    <row r="492" spans="1:13" x14ac:dyDescent="0.3">
      <c r="A492" t="s">
        <v>10865</v>
      </c>
      <c r="B492" t="s">
        <v>11814</v>
      </c>
      <c r="C492">
        <v>1</v>
      </c>
      <c r="D492" t="s">
        <v>10866</v>
      </c>
      <c r="E492" s="23">
        <v>45686</v>
      </c>
      <c r="G492" s="23">
        <v>45345</v>
      </c>
      <c r="H492">
        <v>245</v>
      </c>
      <c r="K492" s="23">
        <v>45345</v>
      </c>
      <c r="M492" t="s">
        <v>3397</v>
      </c>
    </row>
    <row r="493" spans="1:13" x14ac:dyDescent="0.3">
      <c r="A493" t="s">
        <v>10868</v>
      </c>
      <c r="B493" t="s">
        <v>11806</v>
      </c>
      <c r="C493">
        <v>1</v>
      </c>
      <c r="D493" t="s">
        <v>10869</v>
      </c>
      <c r="E493" s="23">
        <v>45716</v>
      </c>
      <c r="G493" s="23">
        <v>45362</v>
      </c>
      <c r="H493">
        <v>450</v>
      </c>
      <c r="K493" s="23">
        <v>45362</v>
      </c>
      <c r="M493" t="s">
        <v>3397</v>
      </c>
    </row>
    <row r="494" spans="1:13" x14ac:dyDescent="0.3">
      <c r="A494" t="s">
        <v>10868</v>
      </c>
      <c r="B494" t="s">
        <v>11092</v>
      </c>
      <c r="C494">
        <v>1</v>
      </c>
      <c r="D494" t="s">
        <v>10869</v>
      </c>
      <c r="E494" s="23">
        <v>45688</v>
      </c>
      <c r="G494" s="23">
        <v>45327</v>
      </c>
      <c r="H494">
        <v>350</v>
      </c>
      <c r="K494" s="23">
        <v>45327</v>
      </c>
      <c r="M494" t="s">
        <v>3397</v>
      </c>
    </row>
    <row r="495" spans="1:13" x14ac:dyDescent="0.3">
      <c r="A495" t="s">
        <v>10871</v>
      </c>
      <c r="B495" t="s">
        <v>11093</v>
      </c>
      <c r="C495">
        <v>1</v>
      </c>
      <c r="D495" t="s">
        <v>10872</v>
      </c>
      <c r="E495" s="23">
        <v>45696</v>
      </c>
      <c r="G495" s="23">
        <v>45331</v>
      </c>
      <c r="H495">
        <v>588</v>
      </c>
      <c r="K495" s="23">
        <v>45331</v>
      </c>
      <c r="M495" t="s">
        <v>11934</v>
      </c>
    </row>
    <row r="496" spans="1:13" x14ac:dyDescent="0.3">
      <c r="A496" t="s">
        <v>10871</v>
      </c>
      <c r="B496" t="s">
        <v>11096</v>
      </c>
      <c r="C496">
        <v>1</v>
      </c>
      <c r="D496" t="s">
        <v>10872</v>
      </c>
      <c r="E496" s="23">
        <v>45686</v>
      </c>
      <c r="G496" s="23">
        <v>45320</v>
      </c>
      <c r="H496">
        <v>12</v>
      </c>
      <c r="K496" s="23">
        <v>45320</v>
      </c>
      <c r="M496" t="s">
        <v>10271</v>
      </c>
    </row>
    <row r="497" spans="1:13" x14ac:dyDescent="0.3">
      <c r="A497" t="s">
        <v>10874</v>
      </c>
      <c r="B497" t="s">
        <v>11099</v>
      </c>
      <c r="C497">
        <v>1</v>
      </c>
      <c r="D497" t="s">
        <v>10875</v>
      </c>
      <c r="E497" s="23">
        <v>45681</v>
      </c>
      <c r="G497" s="23">
        <v>45327</v>
      </c>
      <c r="H497">
        <v>700</v>
      </c>
      <c r="K497" s="23">
        <v>45327</v>
      </c>
      <c r="M497" t="s">
        <v>3397</v>
      </c>
    </row>
    <row r="498" spans="1:13" x14ac:dyDescent="0.3">
      <c r="A498" t="s">
        <v>10877</v>
      </c>
      <c r="B498" t="s">
        <v>11806</v>
      </c>
      <c r="C498">
        <v>1</v>
      </c>
      <c r="D498" t="s">
        <v>10878</v>
      </c>
      <c r="E498" s="23">
        <v>45687</v>
      </c>
      <c r="G498" s="23">
        <v>45362</v>
      </c>
      <c r="H498">
        <v>400</v>
      </c>
      <c r="K498" s="23">
        <v>45362</v>
      </c>
      <c r="M498" t="s">
        <v>3397</v>
      </c>
    </row>
    <row r="499" spans="1:13" x14ac:dyDescent="0.3">
      <c r="A499" t="s">
        <v>10877</v>
      </c>
      <c r="B499" t="s">
        <v>11099</v>
      </c>
      <c r="C499">
        <v>1</v>
      </c>
      <c r="D499" t="s">
        <v>10878</v>
      </c>
      <c r="E499" s="23">
        <v>45688</v>
      </c>
      <c r="G499" s="23">
        <v>45377</v>
      </c>
      <c r="H499">
        <v>2</v>
      </c>
      <c r="K499" s="23">
        <v>45377</v>
      </c>
      <c r="M499" t="s">
        <v>3397</v>
      </c>
    </row>
    <row r="500" spans="1:13" x14ac:dyDescent="0.3">
      <c r="A500" t="s">
        <v>10877</v>
      </c>
      <c r="B500" t="s">
        <v>11108</v>
      </c>
      <c r="C500">
        <v>1</v>
      </c>
      <c r="D500" t="s">
        <v>10878</v>
      </c>
      <c r="E500" s="23">
        <v>45680</v>
      </c>
      <c r="G500" s="23">
        <v>45316</v>
      </c>
      <c r="H500">
        <v>48</v>
      </c>
      <c r="K500" s="23">
        <v>45316</v>
      </c>
      <c r="M500" t="s">
        <v>3397</v>
      </c>
    </row>
    <row r="501" spans="1:13" x14ac:dyDescent="0.3">
      <c r="A501" t="s">
        <v>10880</v>
      </c>
      <c r="B501" t="s">
        <v>11810</v>
      </c>
      <c r="C501">
        <v>1</v>
      </c>
      <c r="D501" t="s">
        <v>10881</v>
      </c>
      <c r="E501" s="23">
        <v>45717</v>
      </c>
      <c r="G501" s="23">
        <v>45377</v>
      </c>
      <c r="H501">
        <v>438</v>
      </c>
      <c r="K501" s="23">
        <v>45377</v>
      </c>
      <c r="M501" t="s">
        <v>3397</v>
      </c>
    </row>
    <row r="502" spans="1:13" x14ac:dyDescent="0.3">
      <c r="A502" t="s">
        <v>10880</v>
      </c>
      <c r="B502" t="s">
        <v>11808</v>
      </c>
      <c r="C502">
        <v>1</v>
      </c>
      <c r="D502" t="s">
        <v>10881</v>
      </c>
      <c r="E502" s="23">
        <v>45747</v>
      </c>
      <c r="G502" s="23">
        <v>45387</v>
      </c>
      <c r="H502">
        <v>400</v>
      </c>
      <c r="K502" s="23">
        <v>45387</v>
      </c>
      <c r="M502" t="s">
        <v>3397</v>
      </c>
    </row>
    <row r="503" spans="1:13" x14ac:dyDescent="0.3">
      <c r="A503" t="s">
        <v>10880</v>
      </c>
      <c r="B503" t="s">
        <v>11809</v>
      </c>
      <c r="C503">
        <v>1</v>
      </c>
      <c r="D503" t="s">
        <v>10881</v>
      </c>
      <c r="E503" s="23">
        <v>45716</v>
      </c>
      <c r="G503" s="23">
        <v>45348</v>
      </c>
      <c r="H503">
        <v>300</v>
      </c>
      <c r="K503" s="23">
        <v>45348</v>
      </c>
      <c r="M503" t="s">
        <v>3397</v>
      </c>
    </row>
    <row r="504" spans="1:13" x14ac:dyDescent="0.3">
      <c r="A504" t="s">
        <v>10880</v>
      </c>
      <c r="B504" t="s">
        <v>11806</v>
      </c>
      <c r="C504">
        <v>1</v>
      </c>
      <c r="D504" t="s">
        <v>10881</v>
      </c>
      <c r="E504" s="23">
        <v>45747</v>
      </c>
      <c r="G504" s="23">
        <v>45362</v>
      </c>
      <c r="H504">
        <v>570</v>
      </c>
      <c r="K504" s="23">
        <v>45362</v>
      </c>
      <c r="M504" t="s">
        <v>6580</v>
      </c>
    </row>
    <row r="505" spans="1:13" x14ac:dyDescent="0.3">
      <c r="A505" t="s">
        <v>10884</v>
      </c>
      <c r="B505" t="s">
        <v>11810</v>
      </c>
      <c r="C505">
        <v>1</v>
      </c>
      <c r="D505" t="s">
        <v>10885</v>
      </c>
      <c r="E505" s="23">
        <v>45747</v>
      </c>
      <c r="G505" s="23">
        <v>45370</v>
      </c>
      <c r="H505">
        <v>337</v>
      </c>
      <c r="K505" s="23">
        <v>45370</v>
      </c>
      <c r="M505" t="s">
        <v>3397</v>
      </c>
    </row>
    <row r="506" spans="1:13" x14ac:dyDescent="0.3">
      <c r="A506" t="s">
        <v>10884</v>
      </c>
      <c r="B506" t="s">
        <v>11806</v>
      </c>
      <c r="C506">
        <v>1</v>
      </c>
      <c r="D506" t="s">
        <v>10885</v>
      </c>
      <c r="E506" s="23">
        <v>45716</v>
      </c>
      <c r="G506" s="23">
        <v>45362</v>
      </c>
      <c r="H506">
        <v>200</v>
      </c>
      <c r="K506" s="23">
        <v>45362</v>
      </c>
      <c r="M506" t="s">
        <v>5682</v>
      </c>
    </row>
    <row r="507" spans="1:13" x14ac:dyDescent="0.3">
      <c r="A507" t="s">
        <v>10884</v>
      </c>
      <c r="B507" t="s">
        <v>11814</v>
      </c>
      <c r="C507">
        <v>1</v>
      </c>
      <c r="D507" t="s">
        <v>10885</v>
      </c>
      <c r="E507" s="23">
        <v>45716</v>
      </c>
      <c r="G507" s="23">
        <v>45343</v>
      </c>
      <c r="H507">
        <v>200</v>
      </c>
      <c r="K507" s="23">
        <v>45343</v>
      </c>
      <c r="M507" t="s">
        <v>5682</v>
      </c>
    </row>
    <row r="508" spans="1:13" x14ac:dyDescent="0.3">
      <c r="A508" t="s">
        <v>10634</v>
      </c>
      <c r="B508" t="s">
        <v>11814</v>
      </c>
      <c r="C508">
        <v>1</v>
      </c>
      <c r="D508" t="s">
        <v>10635</v>
      </c>
      <c r="E508" s="23">
        <v>45716</v>
      </c>
      <c r="G508" s="23">
        <v>45341</v>
      </c>
      <c r="H508">
        <v>114</v>
      </c>
      <c r="K508" s="23">
        <v>45341</v>
      </c>
      <c r="M508" t="s">
        <v>5645</v>
      </c>
    </row>
    <row r="509" spans="1:13" x14ac:dyDescent="0.3">
      <c r="A509" t="s">
        <v>10637</v>
      </c>
      <c r="B509" t="s">
        <v>11806</v>
      </c>
      <c r="C509">
        <v>1</v>
      </c>
      <c r="D509" t="s">
        <v>10638</v>
      </c>
      <c r="E509" s="23">
        <v>45747</v>
      </c>
      <c r="G509" s="23">
        <v>45362</v>
      </c>
      <c r="H509">
        <v>48</v>
      </c>
      <c r="K509" s="23">
        <v>45362</v>
      </c>
      <c r="M509" t="s">
        <v>3397</v>
      </c>
    </row>
    <row r="510" spans="1:13" x14ac:dyDescent="0.3">
      <c r="A510" t="s">
        <v>10637</v>
      </c>
      <c r="B510" t="s">
        <v>11814</v>
      </c>
      <c r="C510">
        <v>1</v>
      </c>
      <c r="D510" t="s">
        <v>10638</v>
      </c>
      <c r="E510" s="23">
        <v>45716</v>
      </c>
      <c r="G510" s="23">
        <v>45345</v>
      </c>
      <c r="H510">
        <v>12</v>
      </c>
      <c r="K510" s="23">
        <v>45345</v>
      </c>
      <c r="M510" t="s">
        <v>3397</v>
      </c>
    </row>
    <row r="511" spans="1:13" x14ac:dyDescent="0.3">
      <c r="A511" t="s">
        <v>10640</v>
      </c>
      <c r="B511" t="s">
        <v>11806</v>
      </c>
      <c r="C511">
        <v>1</v>
      </c>
      <c r="D511" t="s">
        <v>10641</v>
      </c>
      <c r="E511" s="23">
        <v>45747</v>
      </c>
      <c r="G511" s="23">
        <v>45355</v>
      </c>
      <c r="H511">
        <v>108</v>
      </c>
      <c r="K511" s="23">
        <v>45355</v>
      </c>
      <c r="M511" t="s">
        <v>5645</v>
      </c>
    </row>
    <row r="512" spans="1:13" x14ac:dyDescent="0.3">
      <c r="A512" t="s">
        <v>10640</v>
      </c>
      <c r="B512" t="s">
        <v>11092</v>
      </c>
      <c r="C512">
        <v>1</v>
      </c>
      <c r="D512" t="s">
        <v>10641</v>
      </c>
      <c r="E512" s="23">
        <v>45688</v>
      </c>
      <c r="G512" s="23">
        <v>45322</v>
      </c>
      <c r="H512">
        <v>18</v>
      </c>
      <c r="K512" s="23">
        <v>45322</v>
      </c>
      <c r="M512" t="s">
        <v>3397</v>
      </c>
    </row>
    <row r="513" spans="1:13" x14ac:dyDescent="0.3">
      <c r="A513" t="s">
        <v>10640</v>
      </c>
      <c r="B513" t="s">
        <v>11096</v>
      </c>
      <c r="C513">
        <v>1</v>
      </c>
      <c r="D513" t="s">
        <v>10641</v>
      </c>
      <c r="E513" s="23">
        <v>45688</v>
      </c>
      <c r="G513" s="23">
        <v>45377</v>
      </c>
      <c r="H513">
        <v>22</v>
      </c>
      <c r="K513" s="23">
        <v>45377</v>
      </c>
      <c r="M513" t="s">
        <v>3397</v>
      </c>
    </row>
    <row r="514" spans="1:13" x14ac:dyDescent="0.3">
      <c r="A514" t="s">
        <v>10643</v>
      </c>
      <c r="B514" t="s">
        <v>11806</v>
      </c>
      <c r="C514">
        <v>1</v>
      </c>
      <c r="D514" t="s">
        <v>10644</v>
      </c>
      <c r="E514" s="23">
        <v>45747</v>
      </c>
      <c r="G514" s="23">
        <v>45362</v>
      </c>
      <c r="H514">
        <v>88</v>
      </c>
      <c r="K514" s="23">
        <v>45362</v>
      </c>
      <c r="M514" t="s">
        <v>3397</v>
      </c>
    </row>
    <row r="515" spans="1:13" x14ac:dyDescent="0.3">
      <c r="A515" t="s">
        <v>10646</v>
      </c>
      <c r="B515" t="s">
        <v>11814</v>
      </c>
      <c r="C515">
        <v>1</v>
      </c>
      <c r="D515" t="s">
        <v>10647</v>
      </c>
      <c r="E515" s="23">
        <v>45716</v>
      </c>
      <c r="G515" s="23">
        <v>45342</v>
      </c>
      <c r="H515">
        <v>144</v>
      </c>
      <c r="K515" s="23">
        <v>45342</v>
      </c>
      <c r="M515" t="s">
        <v>3397</v>
      </c>
    </row>
    <row r="516" spans="1:13" x14ac:dyDescent="0.3">
      <c r="A516" t="s">
        <v>10646</v>
      </c>
      <c r="B516" t="s">
        <v>11945</v>
      </c>
      <c r="C516">
        <v>1</v>
      </c>
      <c r="D516" t="s">
        <v>10647</v>
      </c>
      <c r="E516" s="23">
        <v>45704</v>
      </c>
      <c r="G516" s="23">
        <v>45340</v>
      </c>
      <c r="H516">
        <v>12</v>
      </c>
      <c r="K516" s="23">
        <v>45340</v>
      </c>
      <c r="M516" t="s">
        <v>3397</v>
      </c>
    </row>
    <row r="517" spans="1:13" x14ac:dyDescent="0.3">
      <c r="A517" t="s">
        <v>10649</v>
      </c>
      <c r="B517" t="s">
        <v>11806</v>
      </c>
      <c r="C517">
        <v>1</v>
      </c>
      <c r="D517" t="s">
        <v>10650</v>
      </c>
      <c r="E517" s="23">
        <v>45747</v>
      </c>
      <c r="G517" s="23">
        <v>45355</v>
      </c>
      <c r="H517">
        <v>90</v>
      </c>
      <c r="K517" s="23">
        <v>45355</v>
      </c>
      <c r="M517" t="s">
        <v>3397</v>
      </c>
    </row>
    <row r="518" spans="1:13" x14ac:dyDescent="0.3">
      <c r="A518" t="s">
        <v>10652</v>
      </c>
      <c r="B518" t="s">
        <v>11809</v>
      </c>
      <c r="C518">
        <v>1</v>
      </c>
      <c r="D518" t="s">
        <v>10653</v>
      </c>
      <c r="E518" s="23">
        <v>45716</v>
      </c>
      <c r="G518" s="23">
        <v>45349</v>
      </c>
      <c r="H518">
        <v>32</v>
      </c>
      <c r="K518" s="23">
        <v>45349</v>
      </c>
      <c r="M518" t="s">
        <v>3397</v>
      </c>
    </row>
    <row r="519" spans="1:13" x14ac:dyDescent="0.3">
      <c r="A519" t="s">
        <v>10652</v>
      </c>
      <c r="B519" t="s">
        <v>11814</v>
      </c>
      <c r="C519">
        <v>1</v>
      </c>
      <c r="D519" t="s">
        <v>10653</v>
      </c>
      <c r="E519" s="23">
        <v>45716</v>
      </c>
      <c r="G519" s="23">
        <v>45342</v>
      </c>
      <c r="H519">
        <v>177</v>
      </c>
      <c r="K519" s="23">
        <v>45342</v>
      </c>
      <c r="M519" t="s">
        <v>3397</v>
      </c>
    </row>
    <row r="520" spans="1:13" x14ac:dyDescent="0.3">
      <c r="A520" t="s">
        <v>10652</v>
      </c>
      <c r="B520" t="s">
        <v>11945</v>
      </c>
      <c r="C520">
        <v>1</v>
      </c>
      <c r="D520" t="s">
        <v>10653</v>
      </c>
      <c r="E520" s="23">
        <v>45704</v>
      </c>
      <c r="G520" s="23">
        <v>45340</v>
      </c>
      <c r="H520">
        <v>32</v>
      </c>
      <c r="K520" s="23">
        <v>45340</v>
      </c>
      <c r="M520" t="s">
        <v>3397</v>
      </c>
    </row>
    <row r="521" spans="1:13" x14ac:dyDescent="0.3">
      <c r="A521" t="s">
        <v>10655</v>
      </c>
      <c r="B521" t="s">
        <v>11100</v>
      </c>
      <c r="C521">
        <v>1</v>
      </c>
      <c r="D521" t="s">
        <v>10656</v>
      </c>
      <c r="E521" s="23">
        <v>45689</v>
      </c>
      <c r="G521" s="23">
        <v>45323</v>
      </c>
      <c r="H521">
        <v>42</v>
      </c>
      <c r="K521" s="23">
        <v>45323</v>
      </c>
      <c r="M521" t="s">
        <v>3397</v>
      </c>
    </row>
    <row r="522" spans="1:13" x14ac:dyDescent="0.3">
      <c r="A522" t="s">
        <v>10655</v>
      </c>
      <c r="B522" t="s">
        <v>11096</v>
      </c>
      <c r="C522">
        <v>1</v>
      </c>
      <c r="D522" t="s">
        <v>10656</v>
      </c>
      <c r="E522" s="23">
        <v>45688</v>
      </c>
      <c r="G522" s="23">
        <v>45377</v>
      </c>
      <c r="H522">
        <v>12</v>
      </c>
      <c r="K522" s="23">
        <v>45377</v>
      </c>
      <c r="M522" t="s">
        <v>3397</v>
      </c>
    </row>
    <row r="523" spans="1:13" x14ac:dyDescent="0.3">
      <c r="A523" t="s">
        <v>10658</v>
      </c>
      <c r="B523" t="s">
        <v>11814</v>
      </c>
      <c r="C523">
        <v>1</v>
      </c>
      <c r="D523" t="s">
        <v>10659</v>
      </c>
      <c r="E523" s="23">
        <v>45716</v>
      </c>
      <c r="G523" s="23">
        <v>45344</v>
      </c>
      <c r="H523">
        <v>250</v>
      </c>
      <c r="K523" s="23">
        <v>45344</v>
      </c>
      <c r="M523" t="s">
        <v>5645</v>
      </c>
    </row>
    <row r="524" spans="1:13" x14ac:dyDescent="0.3">
      <c r="A524" t="s">
        <v>10661</v>
      </c>
      <c r="B524" t="s">
        <v>11806</v>
      </c>
      <c r="C524">
        <v>1</v>
      </c>
      <c r="D524" t="s">
        <v>10662</v>
      </c>
      <c r="E524" s="23">
        <v>45747</v>
      </c>
      <c r="G524" s="23">
        <v>45362</v>
      </c>
      <c r="H524">
        <v>42</v>
      </c>
      <c r="K524" s="23">
        <v>45362</v>
      </c>
      <c r="M524" t="s">
        <v>3397</v>
      </c>
    </row>
    <row r="525" spans="1:13" x14ac:dyDescent="0.3">
      <c r="A525" t="s">
        <v>10661</v>
      </c>
      <c r="B525" t="s">
        <v>11814</v>
      </c>
      <c r="C525">
        <v>1</v>
      </c>
      <c r="D525" t="s">
        <v>10662</v>
      </c>
      <c r="E525" s="23">
        <v>45716</v>
      </c>
      <c r="G525" s="23">
        <v>45341</v>
      </c>
      <c r="H525">
        <v>42</v>
      </c>
      <c r="K525" s="23">
        <v>45341</v>
      </c>
      <c r="M525" t="s">
        <v>3397</v>
      </c>
    </row>
    <row r="526" spans="1:13" x14ac:dyDescent="0.3">
      <c r="A526" t="s">
        <v>10664</v>
      </c>
      <c r="B526" t="s">
        <v>11806</v>
      </c>
      <c r="C526">
        <v>1</v>
      </c>
      <c r="D526" t="s">
        <v>10665</v>
      </c>
      <c r="E526" s="23">
        <v>45747</v>
      </c>
      <c r="G526" s="23">
        <v>45362</v>
      </c>
      <c r="H526">
        <v>78</v>
      </c>
      <c r="K526" s="23">
        <v>45362</v>
      </c>
      <c r="M526" t="s">
        <v>3397</v>
      </c>
    </row>
    <row r="527" spans="1:13" x14ac:dyDescent="0.3">
      <c r="A527" t="s">
        <v>10664</v>
      </c>
      <c r="B527" t="s">
        <v>11121</v>
      </c>
      <c r="C527">
        <v>1</v>
      </c>
      <c r="D527" t="s">
        <v>10665</v>
      </c>
      <c r="E527" s="23">
        <v>45703</v>
      </c>
      <c r="G527" s="23">
        <v>45337</v>
      </c>
      <c r="H527">
        <v>12</v>
      </c>
      <c r="K527" s="23">
        <v>45337</v>
      </c>
      <c r="M527" t="s">
        <v>3397</v>
      </c>
    </row>
    <row r="528" spans="1:13" x14ac:dyDescent="0.3">
      <c r="A528" t="s">
        <v>10664</v>
      </c>
      <c r="B528" t="s">
        <v>11089</v>
      </c>
      <c r="C528">
        <v>1</v>
      </c>
      <c r="D528" t="s">
        <v>10665</v>
      </c>
      <c r="E528" s="23">
        <v>45690</v>
      </c>
      <c r="G528" s="23">
        <v>45324</v>
      </c>
      <c r="H528">
        <v>30</v>
      </c>
      <c r="K528" s="23">
        <v>45324</v>
      </c>
      <c r="M528" t="s">
        <v>3397</v>
      </c>
    </row>
    <row r="529" spans="1:13" x14ac:dyDescent="0.3">
      <c r="A529" t="s">
        <v>10670</v>
      </c>
      <c r="B529" t="s">
        <v>11806</v>
      </c>
      <c r="C529">
        <v>1</v>
      </c>
      <c r="D529" t="s">
        <v>10671</v>
      </c>
      <c r="E529" s="23">
        <v>45747</v>
      </c>
      <c r="G529" s="23">
        <v>45362</v>
      </c>
      <c r="H529">
        <v>105</v>
      </c>
      <c r="K529" s="23">
        <v>45362</v>
      </c>
      <c r="M529" t="s">
        <v>3397</v>
      </c>
    </row>
    <row r="530" spans="1:13" x14ac:dyDescent="0.3">
      <c r="A530" t="s">
        <v>10673</v>
      </c>
      <c r="B530" t="s">
        <v>11810</v>
      </c>
      <c r="C530">
        <v>1</v>
      </c>
      <c r="D530" t="s">
        <v>10674</v>
      </c>
      <c r="E530" s="23">
        <v>45747</v>
      </c>
      <c r="G530" s="23">
        <v>45370</v>
      </c>
      <c r="H530">
        <v>48</v>
      </c>
      <c r="K530" s="23">
        <v>45370</v>
      </c>
      <c r="M530" t="s">
        <v>3397</v>
      </c>
    </row>
    <row r="531" spans="1:13" x14ac:dyDescent="0.3">
      <c r="A531" t="s">
        <v>10673</v>
      </c>
      <c r="B531" t="s">
        <v>11806</v>
      </c>
      <c r="C531">
        <v>1</v>
      </c>
      <c r="D531" t="s">
        <v>10674</v>
      </c>
      <c r="E531" s="23">
        <v>45747</v>
      </c>
      <c r="G531" s="23">
        <v>45362</v>
      </c>
      <c r="H531">
        <v>21</v>
      </c>
      <c r="K531" s="23">
        <v>45362</v>
      </c>
      <c r="M531" t="s">
        <v>3397</v>
      </c>
    </row>
    <row r="532" spans="1:13" x14ac:dyDescent="0.3">
      <c r="A532" t="s">
        <v>10673</v>
      </c>
      <c r="B532" t="s">
        <v>11814</v>
      </c>
      <c r="C532">
        <v>1</v>
      </c>
      <c r="D532" t="s">
        <v>10674</v>
      </c>
      <c r="E532" s="23">
        <v>45716</v>
      </c>
      <c r="G532" s="23">
        <v>45341</v>
      </c>
      <c r="H532">
        <v>22</v>
      </c>
      <c r="K532" s="23">
        <v>45341</v>
      </c>
      <c r="M532" t="s">
        <v>3397</v>
      </c>
    </row>
    <row r="533" spans="1:13" x14ac:dyDescent="0.3">
      <c r="A533" t="s">
        <v>10676</v>
      </c>
      <c r="B533" t="s">
        <v>108</v>
      </c>
      <c r="C533">
        <v>1</v>
      </c>
      <c r="D533" t="s">
        <v>10677</v>
      </c>
      <c r="E533" s="23">
        <v>45658</v>
      </c>
      <c r="G533" s="23">
        <v>45324</v>
      </c>
      <c r="H533">
        <v>401</v>
      </c>
      <c r="K533" s="23">
        <v>45324</v>
      </c>
      <c r="M533" t="s">
        <v>3397</v>
      </c>
    </row>
    <row r="534" spans="1:13" x14ac:dyDescent="0.3">
      <c r="A534" t="s">
        <v>10679</v>
      </c>
      <c r="B534" t="s">
        <v>108</v>
      </c>
      <c r="C534">
        <v>1</v>
      </c>
      <c r="D534" t="s">
        <v>10680</v>
      </c>
      <c r="E534" s="23">
        <v>45658</v>
      </c>
      <c r="G534" s="23">
        <v>45324</v>
      </c>
      <c r="H534">
        <v>1</v>
      </c>
      <c r="K534" s="23">
        <v>45324</v>
      </c>
      <c r="M534" t="s">
        <v>3397</v>
      </c>
    </row>
    <row r="535" spans="1:13" x14ac:dyDescent="0.3">
      <c r="A535" t="s">
        <v>1933</v>
      </c>
      <c r="B535" t="s">
        <v>11946</v>
      </c>
      <c r="C535">
        <v>1</v>
      </c>
      <c r="D535" t="s">
        <v>10767</v>
      </c>
      <c r="E535" s="23"/>
      <c r="G535" s="23">
        <v>45386</v>
      </c>
      <c r="H535">
        <v>1938.1774</v>
      </c>
      <c r="I535" t="s">
        <v>9499</v>
      </c>
      <c r="J535" t="s">
        <v>9500</v>
      </c>
      <c r="K535" s="23">
        <v>45386</v>
      </c>
      <c r="M535" t="s">
        <v>3397</v>
      </c>
    </row>
    <row r="536" spans="1:13" x14ac:dyDescent="0.3">
      <c r="A536" t="s">
        <v>1933</v>
      </c>
      <c r="B536" t="s">
        <v>12214</v>
      </c>
      <c r="C536">
        <v>1</v>
      </c>
      <c r="D536" t="s">
        <v>10767</v>
      </c>
      <c r="E536" s="23"/>
      <c r="G536" s="23">
        <v>45387</v>
      </c>
      <c r="H536">
        <v>9900</v>
      </c>
      <c r="I536" t="s">
        <v>9499</v>
      </c>
      <c r="J536" t="s">
        <v>9500</v>
      </c>
      <c r="K536" s="23">
        <v>45390</v>
      </c>
      <c r="M536" t="s">
        <v>3397</v>
      </c>
    </row>
    <row r="537" spans="1:13" x14ac:dyDescent="0.3">
      <c r="A537" t="s">
        <v>1953</v>
      </c>
      <c r="B537" t="s">
        <v>108</v>
      </c>
      <c r="C537">
        <v>1</v>
      </c>
      <c r="D537" t="s">
        <v>1954</v>
      </c>
      <c r="E537" s="23"/>
      <c r="G537" s="23">
        <v>44333</v>
      </c>
      <c r="H537">
        <v>689500</v>
      </c>
      <c r="K537" s="23">
        <v>44333</v>
      </c>
      <c r="M537" t="s">
        <v>3397</v>
      </c>
    </row>
    <row r="538" spans="1:13" x14ac:dyDescent="0.3">
      <c r="A538" t="s">
        <v>1991</v>
      </c>
      <c r="B538" t="s">
        <v>11947</v>
      </c>
      <c r="C538">
        <v>1</v>
      </c>
      <c r="D538" t="s">
        <v>9698</v>
      </c>
      <c r="E538" s="23"/>
      <c r="G538" s="23">
        <v>45371</v>
      </c>
      <c r="H538">
        <v>550</v>
      </c>
      <c r="I538" t="s">
        <v>9504</v>
      </c>
      <c r="J538" t="s">
        <v>9505</v>
      </c>
      <c r="K538" s="23">
        <v>45378</v>
      </c>
      <c r="M538" t="s">
        <v>12175</v>
      </c>
    </row>
    <row r="539" spans="1:13" x14ac:dyDescent="0.3">
      <c r="A539" t="s">
        <v>1991</v>
      </c>
      <c r="B539" t="s">
        <v>11239</v>
      </c>
      <c r="C539">
        <v>1</v>
      </c>
      <c r="D539" t="s">
        <v>9698</v>
      </c>
      <c r="E539" s="23">
        <v>45748</v>
      </c>
      <c r="G539" s="23">
        <v>45320</v>
      </c>
      <c r="H539">
        <v>218</v>
      </c>
      <c r="I539" t="s">
        <v>9504</v>
      </c>
      <c r="J539" t="s">
        <v>9505</v>
      </c>
      <c r="K539" s="23">
        <v>45322</v>
      </c>
      <c r="M539" t="s">
        <v>10264</v>
      </c>
    </row>
    <row r="540" spans="1:13" x14ac:dyDescent="0.3">
      <c r="A540" t="s">
        <v>1991</v>
      </c>
      <c r="B540" t="s">
        <v>9762</v>
      </c>
      <c r="C540">
        <v>1</v>
      </c>
      <c r="D540" t="s">
        <v>9698</v>
      </c>
      <c r="E540" s="23">
        <v>45688</v>
      </c>
      <c r="G540" s="23">
        <v>45162</v>
      </c>
      <c r="H540">
        <v>24</v>
      </c>
      <c r="I540" t="s">
        <v>9504</v>
      </c>
      <c r="J540" t="s">
        <v>9505</v>
      </c>
      <c r="K540" s="23">
        <v>45166</v>
      </c>
      <c r="M540" t="s">
        <v>3397</v>
      </c>
    </row>
    <row r="541" spans="1:13" x14ac:dyDescent="0.3">
      <c r="A541" t="s">
        <v>1994</v>
      </c>
      <c r="B541" t="s">
        <v>2443</v>
      </c>
      <c r="C541">
        <v>1</v>
      </c>
      <c r="D541" t="s">
        <v>1995</v>
      </c>
      <c r="E541" s="23"/>
      <c r="G541" s="23">
        <v>45363</v>
      </c>
      <c r="H541">
        <v>842</v>
      </c>
      <c r="I541" t="s">
        <v>9506</v>
      </c>
      <c r="J541" t="s">
        <v>9507</v>
      </c>
      <c r="K541" s="23">
        <v>45369</v>
      </c>
      <c r="M541" t="s">
        <v>5840</v>
      </c>
    </row>
    <row r="542" spans="1:13" x14ac:dyDescent="0.3">
      <c r="A542" t="s">
        <v>1994</v>
      </c>
      <c r="B542" t="s">
        <v>2369</v>
      </c>
      <c r="C542">
        <v>1</v>
      </c>
      <c r="D542" t="s">
        <v>1995</v>
      </c>
      <c r="E542" s="23">
        <v>45723</v>
      </c>
      <c r="G542" s="23">
        <v>45317</v>
      </c>
      <c r="H542">
        <v>40</v>
      </c>
      <c r="I542" t="s">
        <v>9506</v>
      </c>
      <c r="J542" t="s">
        <v>9507</v>
      </c>
      <c r="K542" s="23">
        <v>45317</v>
      </c>
      <c r="M542" t="s">
        <v>3397</v>
      </c>
    </row>
    <row r="543" spans="1:13" x14ac:dyDescent="0.3">
      <c r="A543" t="s">
        <v>1997</v>
      </c>
      <c r="B543" t="s">
        <v>11240</v>
      </c>
      <c r="C543">
        <v>1</v>
      </c>
      <c r="D543" t="s">
        <v>10770</v>
      </c>
      <c r="E543" s="23">
        <v>45693</v>
      </c>
      <c r="G543" s="23">
        <v>45328</v>
      </c>
      <c r="H543">
        <v>300</v>
      </c>
      <c r="I543" t="s">
        <v>10349</v>
      </c>
      <c r="J543" t="s">
        <v>10350</v>
      </c>
      <c r="K543" s="23">
        <v>45330</v>
      </c>
      <c r="M543" t="s">
        <v>3397</v>
      </c>
    </row>
    <row r="544" spans="1:13" x14ac:dyDescent="0.3">
      <c r="A544" t="s">
        <v>1997</v>
      </c>
      <c r="B544" t="s">
        <v>11241</v>
      </c>
      <c r="C544">
        <v>1</v>
      </c>
      <c r="D544" t="s">
        <v>10770</v>
      </c>
      <c r="E544" s="23"/>
      <c r="G544" s="23">
        <v>45303</v>
      </c>
      <c r="H544">
        <v>80</v>
      </c>
      <c r="I544" t="s">
        <v>10349</v>
      </c>
      <c r="J544" t="s">
        <v>10350</v>
      </c>
      <c r="K544" s="23">
        <v>45308</v>
      </c>
      <c r="M544" t="s">
        <v>3397</v>
      </c>
    </row>
    <row r="545" spans="1:13" x14ac:dyDescent="0.3">
      <c r="A545" t="s">
        <v>4999</v>
      </c>
      <c r="B545" t="s">
        <v>11242</v>
      </c>
      <c r="C545">
        <v>1</v>
      </c>
      <c r="D545" t="s">
        <v>5000</v>
      </c>
      <c r="E545" s="23"/>
      <c r="G545" s="23">
        <v>45247</v>
      </c>
      <c r="H545">
        <v>10780</v>
      </c>
      <c r="I545" t="s">
        <v>9508</v>
      </c>
      <c r="J545" t="s">
        <v>9509</v>
      </c>
      <c r="K545" s="23">
        <v>45251</v>
      </c>
      <c r="M545" t="s">
        <v>3397</v>
      </c>
    </row>
    <row r="546" spans="1:13" x14ac:dyDescent="0.3">
      <c r="A546" t="s">
        <v>5001</v>
      </c>
      <c r="B546" t="s">
        <v>108</v>
      </c>
      <c r="C546">
        <v>1</v>
      </c>
      <c r="D546" t="s">
        <v>5002</v>
      </c>
      <c r="E546" s="23">
        <v>46022</v>
      </c>
      <c r="G546" s="23">
        <v>44469</v>
      </c>
      <c r="H546">
        <v>916</v>
      </c>
      <c r="I546" t="s">
        <v>9508</v>
      </c>
      <c r="J546" t="s">
        <v>9509</v>
      </c>
      <c r="K546" s="23">
        <v>44482</v>
      </c>
      <c r="M546" t="s">
        <v>3397</v>
      </c>
    </row>
    <row r="547" spans="1:13" x14ac:dyDescent="0.3">
      <c r="A547" t="s">
        <v>2011</v>
      </c>
      <c r="B547" t="s">
        <v>11948</v>
      </c>
      <c r="C547">
        <v>1</v>
      </c>
      <c r="D547" t="s">
        <v>2012</v>
      </c>
      <c r="E547" s="23"/>
      <c r="G547" s="23">
        <v>45342</v>
      </c>
      <c r="H547">
        <v>1275</v>
      </c>
      <c r="K547" s="23">
        <v>45342</v>
      </c>
      <c r="M547" t="s">
        <v>3397</v>
      </c>
    </row>
    <row r="548" spans="1:13" x14ac:dyDescent="0.3">
      <c r="A548" t="s">
        <v>2011</v>
      </c>
      <c r="B548" t="s">
        <v>108</v>
      </c>
      <c r="C548">
        <v>1</v>
      </c>
      <c r="D548" t="s">
        <v>2012</v>
      </c>
      <c r="E548" s="23">
        <v>46022</v>
      </c>
      <c r="G548" s="23">
        <v>44469</v>
      </c>
      <c r="H548">
        <v>425</v>
      </c>
      <c r="I548" t="s">
        <v>9508</v>
      </c>
      <c r="J548" t="s">
        <v>9509</v>
      </c>
      <c r="K548" s="23">
        <v>44482</v>
      </c>
      <c r="M548" t="s">
        <v>3397</v>
      </c>
    </row>
    <row r="549" spans="1:13" x14ac:dyDescent="0.3">
      <c r="A549" t="s">
        <v>5004</v>
      </c>
      <c r="B549" t="s">
        <v>9512</v>
      </c>
      <c r="C549">
        <v>1</v>
      </c>
      <c r="D549" t="s">
        <v>9513</v>
      </c>
      <c r="E549" s="23">
        <v>46266</v>
      </c>
      <c r="G549" s="23">
        <v>44484</v>
      </c>
      <c r="H549">
        <v>2037</v>
      </c>
      <c r="I549" t="s">
        <v>9510</v>
      </c>
      <c r="J549" t="s">
        <v>9511</v>
      </c>
      <c r="K549" s="23">
        <v>44486</v>
      </c>
      <c r="M549" t="s">
        <v>3397</v>
      </c>
    </row>
    <row r="550" spans="1:13" x14ac:dyDescent="0.3">
      <c r="A550" t="s">
        <v>2071</v>
      </c>
      <c r="B550" t="s">
        <v>11244</v>
      </c>
      <c r="C550">
        <v>1</v>
      </c>
      <c r="D550" t="s">
        <v>2072</v>
      </c>
      <c r="E550" s="23"/>
      <c r="G550" s="23">
        <v>45329</v>
      </c>
      <c r="H550">
        <v>305731</v>
      </c>
      <c r="I550" t="s">
        <v>9510</v>
      </c>
      <c r="J550" t="s">
        <v>9511</v>
      </c>
      <c r="K550" s="23">
        <v>45329</v>
      </c>
      <c r="M550" t="s">
        <v>3397</v>
      </c>
    </row>
    <row r="551" spans="1:13" x14ac:dyDescent="0.3">
      <c r="A551" t="s">
        <v>2105</v>
      </c>
      <c r="B551" t="s">
        <v>11949</v>
      </c>
      <c r="C551">
        <v>1</v>
      </c>
      <c r="D551" t="s">
        <v>2106</v>
      </c>
      <c r="E551" s="23">
        <v>46076</v>
      </c>
      <c r="G551" s="23">
        <v>45379</v>
      </c>
      <c r="H551">
        <v>1464</v>
      </c>
      <c r="I551" t="s">
        <v>9465</v>
      </c>
      <c r="J551" t="s">
        <v>9466</v>
      </c>
      <c r="K551" s="23">
        <v>45383</v>
      </c>
      <c r="M551" t="s">
        <v>10270</v>
      </c>
    </row>
    <row r="552" spans="1:13" x14ac:dyDescent="0.3">
      <c r="A552" t="s">
        <v>2105</v>
      </c>
      <c r="B552" t="s">
        <v>11245</v>
      </c>
      <c r="C552">
        <v>1</v>
      </c>
      <c r="D552" t="s">
        <v>2106</v>
      </c>
      <c r="E552" s="23">
        <v>45914</v>
      </c>
      <c r="G552" s="23">
        <v>45245</v>
      </c>
      <c r="H552">
        <v>72</v>
      </c>
      <c r="I552" t="s">
        <v>9465</v>
      </c>
      <c r="J552" t="s">
        <v>9466</v>
      </c>
      <c r="K552" s="23">
        <v>45246</v>
      </c>
      <c r="M552" t="s">
        <v>10264</v>
      </c>
    </row>
    <row r="553" spans="1:13" x14ac:dyDescent="0.3">
      <c r="A553" t="s">
        <v>2119</v>
      </c>
      <c r="B553" t="s">
        <v>11246</v>
      </c>
      <c r="C553">
        <v>1</v>
      </c>
      <c r="D553" t="s">
        <v>2120</v>
      </c>
      <c r="E553" s="23"/>
      <c r="G553" s="23">
        <v>45303</v>
      </c>
      <c r="H553">
        <v>44826</v>
      </c>
      <c r="I553" t="s">
        <v>9514</v>
      </c>
      <c r="J553" t="s">
        <v>9515</v>
      </c>
      <c r="K553" s="23">
        <v>45310</v>
      </c>
      <c r="M553" t="s">
        <v>3397</v>
      </c>
    </row>
    <row r="554" spans="1:13" x14ac:dyDescent="0.3">
      <c r="A554" t="s">
        <v>2197</v>
      </c>
      <c r="B554" t="s">
        <v>11247</v>
      </c>
      <c r="C554">
        <v>1</v>
      </c>
      <c r="D554" t="s">
        <v>10779</v>
      </c>
      <c r="E554" s="23">
        <v>46081</v>
      </c>
      <c r="G554" s="23">
        <v>45334</v>
      </c>
      <c r="H554">
        <v>43</v>
      </c>
      <c r="I554" t="s">
        <v>9516</v>
      </c>
      <c r="J554" t="s">
        <v>9517</v>
      </c>
      <c r="K554" s="23">
        <v>45335</v>
      </c>
      <c r="M554" t="s">
        <v>3397</v>
      </c>
    </row>
    <row r="555" spans="1:13" x14ac:dyDescent="0.3">
      <c r="A555" t="s">
        <v>2197</v>
      </c>
      <c r="B555" t="s">
        <v>11248</v>
      </c>
      <c r="C555">
        <v>1</v>
      </c>
      <c r="D555" t="s">
        <v>10779</v>
      </c>
      <c r="E555" s="23"/>
      <c r="G555" s="23">
        <v>45329</v>
      </c>
      <c r="H555">
        <v>38</v>
      </c>
      <c r="K555" s="23">
        <v>45329</v>
      </c>
      <c r="M555" t="s">
        <v>3397</v>
      </c>
    </row>
    <row r="556" spans="1:13" x14ac:dyDescent="0.3">
      <c r="A556" t="s">
        <v>5018</v>
      </c>
      <c r="B556" t="s">
        <v>9518</v>
      </c>
      <c r="C556">
        <v>1</v>
      </c>
      <c r="D556" t="s">
        <v>9519</v>
      </c>
      <c r="E556" s="23">
        <v>46388</v>
      </c>
      <c r="G556" s="23">
        <v>44811</v>
      </c>
      <c r="H556">
        <v>216000</v>
      </c>
      <c r="I556" t="s">
        <v>9514</v>
      </c>
      <c r="J556" t="s">
        <v>9515</v>
      </c>
      <c r="K556" s="23">
        <v>44812</v>
      </c>
      <c r="M556" t="s">
        <v>3397</v>
      </c>
    </row>
    <row r="557" spans="1:13" x14ac:dyDescent="0.3">
      <c r="A557" t="s">
        <v>2203</v>
      </c>
      <c r="B557" t="s">
        <v>11249</v>
      </c>
      <c r="C557">
        <v>1</v>
      </c>
      <c r="D557" t="s">
        <v>9978</v>
      </c>
      <c r="E557" s="23">
        <v>46296</v>
      </c>
      <c r="G557" s="23">
        <v>45306</v>
      </c>
      <c r="H557">
        <v>165</v>
      </c>
      <c r="I557" t="s">
        <v>10301</v>
      </c>
      <c r="J557" t="s">
        <v>10302</v>
      </c>
      <c r="K557" s="23">
        <v>45306</v>
      </c>
      <c r="M557" t="s">
        <v>3397</v>
      </c>
    </row>
    <row r="558" spans="1:13" x14ac:dyDescent="0.3">
      <c r="A558" t="s">
        <v>2203</v>
      </c>
      <c r="B558" t="s">
        <v>11250</v>
      </c>
      <c r="C558">
        <v>1</v>
      </c>
      <c r="D558" t="s">
        <v>9978</v>
      </c>
      <c r="E558" s="23">
        <v>46174</v>
      </c>
      <c r="G558" s="23">
        <v>45306</v>
      </c>
      <c r="H558">
        <v>6</v>
      </c>
      <c r="I558" t="s">
        <v>10301</v>
      </c>
      <c r="J558" t="s">
        <v>10302</v>
      </c>
      <c r="K558" s="23">
        <v>45306</v>
      </c>
      <c r="M558" t="s">
        <v>3397</v>
      </c>
    </row>
    <row r="559" spans="1:13" x14ac:dyDescent="0.3">
      <c r="A559" t="s">
        <v>2305</v>
      </c>
      <c r="B559" t="s">
        <v>11950</v>
      </c>
      <c r="C559">
        <v>1</v>
      </c>
      <c r="D559" t="s">
        <v>2306</v>
      </c>
      <c r="E559" s="23">
        <v>45747</v>
      </c>
      <c r="G559" s="23">
        <v>45365</v>
      </c>
      <c r="H559">
        <v>2568</v>
      </c>
      <c r="I559" t="s">
        <v>9520</v>
      </c>
      <c r="J559" t="s">
        <v>9521</v>
      </c>
      <c r="K559" s="23">
        <v>45365</v>
      </c>
      <c r="M559" t="s">
        <v>3397</v>
      </c>
    </row>
    <row r="560" spans="1:13" x14ac:dyDescent="0.3">
      <c r="A560" t="s">
        <v>2305</v>
      </c>
      <c r="B560" t="s">
        <v>12215</v>
      </c>
      <c r="C560">
        <v>1</v>
      </c>
      <c r="D560" t="s">
        <v>2306</v>
      </c>
      <c r="E560" s="23">
        <v>45777</v>
      </c>
      <c r="G560" s="23">
        <v>45387</v>
      </c>
      <c r="H560">
        <v>1320</v>
      </c>
      <c r="I560" t="s">
        <v>9520</v>
      </c>
      <c r="J560" t="s">
        <v>9521</v>
      </c>
      <c r="K560" s="23">
        <v>45387</v>
      </c>
      <c r="M560" t="s">
        <v>3397</v>
      </c>
    </row>
    <row r="561" spans="1:13" x14ac:dyDescent="0.3">
      <c r="A561" t="s">
        <v>2305</v>
      </c>
      <c r="B561" t="s">
        <v>11925</v>
      </c>
      <c r="C561">
        <v>1</v>
      </c>
      <c r="D561" t="s">
        <v>2306</v>
      </c>
      <c r="E561" s="23">
        <v>45747</v>
      </c>
      <c r="G561" s="23">
        <v>45365</v>
      </c>
      <c r="H561">
        <v>1452</v>
      </c>
      <c r="I561" t="s">
        <v>9520</v>
      </c>
      <c r="J561" t="s">
        <v>9521</v>
      </c>
      <c r="K561" s="23">
        <v>45365</v>
      </c>
      <c r="M561" t="s">
        <v>12216</v>
      </c>
    </row>
    <row r="562" spans="1:13" x14ac:dyDescent="0.3">
      <c r="A562" t="s">
        <v>2305</v>
      </c>
      <c r="B562" t="s">
        <v>11205</v>
      </c>
      <c r="C562">
        <v>1</v>
      </c>
      <c r="D562" t="s">
        <v>2306</v>
      </c>
      <c r="E562" s="23">
        <v>45688</v>
      </c>
      <c r="G562" s="23">
        <v>45338</v>
      </c>
      <c r="H562">
        <v>252</v>
      </c>
      <c r="I562" t="s">
        <v>9520</v>
      </c>
      <c r="J562" t="s">
        <v>9521</v>
      </c>
      <c r="K562" s="23">
        <v>45338</v>
      </c>
      <c r="M562" t="s">
        <v>10264</v>
      </c>
    </row>
    <row r="563" spans="1:13" x14ac:dyDescent="0.3">
      <c r="A563" t="s">
        <v>2305</v>
      </c>
      <c r="B563" t="s">
        <v>11951</v>
      </c>
      <c r="C563">
        <v>1</v>
      </c>
      <c r="D563" t="s">
        <v>2306</v>
      </c>
      <c r="E563" s="23">
        <v>45747</v>
      </c>
      <c r="G563" s="23">
        <v>45348</v>
      </c>
      <c r="H563">
        <v>971</v>
      </c>
      <c r="I563" t="s">
        <v>9520</v>
      </c>
      <c r="J563" t="s">
        <v>9521</v>
      </c>
      <c r="K563" s="23">
        <v>45348</v>
      </c>
      <c r="M563" t="s">
        <v>6337</v>
      </c>
    </row>
    <row r="564" spans="1:13" x14ac:dyDescent="0.3">
      <c r="A564" t="s">
        <v>2311</v>
      </c>
      <c r="B564" t="s">
        <v>12217</v>
      </c>
      <c r="C564">
        <v>1</v>
      </c>
      <c r="D564" t="s">
        <v>2312</v>
      </c>
      <c r="E564" s="23">
        <v>45747</v>
      </c>
      <c r="G564" s="23">
        <v>45387</v>
      </c>
      <c r="H564">
        <v>600</v>
      </c>
      <c r="I564" t="s">
        <v>9520</v>
      </c>
      <c r="J564" t="s">
        <v>9521</v>
      </c>
      <c r="K564" s="23">
        <v>45387</v>
      </c>
      <c r="M564" t="s">
        <v>3397</v>
      </c>
    </row>
    <row r="565" spans="1:13" x14ac:dyDescent="0.3">
      <c r="A565" t="s">
        <v>2311</v>
      </c>
      <c r="B565" t="s">
        <v>11196</v>
      </c>
      <c r="C565">
        <v>1</v>
      </c>
      <c r="D565" t="s">
        <v>2312</v>
      </c>
      <c r="E565" s="23"/>
      <c r="G565" s="23">
        <v>45377</v>
      </c>
      <c r="H565">
        <v>58</v>
      </c>
      <c r="K565" s="23">
        <v>45377</v>
      </c>
      <c r="M565" t="s">
        <v>3396</v>
      </c>
    </row>
    <row r="566" spans="1:13" x14ac:dyDescent="0.3">
      <c r="A566" t="s">
        <v>2311</v>
      </c>
      <c r="B566" t="s">
        <v>11252</v>
      </c>
      <c r="C566">
        <v>1</v>
      </c>
      <c r="D566" t="s">
        <v>2312</v>
      </c>
      <c r="E566" s="23">
        <v>45657</v>
      </c>
      <c r="G566" s="23">
        <v>45338</v>
      </c>
      <c r="H566">
        <v>670</v>
      </c>
      <c r="I566" t="s">
        <v>9520</v>
      </c>
      <c r="J566" t="s">
        <v>9521</v>
      </c>
      <c r="K566" s="23">
        <v>45338</v>
      </c>
      <c r="M566" t="s">
        <v>5735</v>
      </c>
    </row>
    <row r="567" spans="1:13" x14ac:dyDescent="0.3">
      <c r="A567" t="s">
        <v>2330</v>
      </c>
      <c r="B567" t="s">
        <v>11952</v>
      </c>
      <c r="C567">
        <v>1</v>
      </c>
      <c r="D567" t="s">
        <v>2331</v>
      </c>
      <c r="E567" s="23">
        <v>45716</v>
      </c>
      <c r="G567" s="23">
        <v>45365</v>
      </c>
      <c r="H567">
        <v>80</v>
      </c>
      <c r="I567" t="s">
        <v>9520</v>
      </c>
      <c r="J567" t="s">
        <v>9521</v>
      </c>
      <c r="K567" s="23">
        <v>45365</v>
      </c>
      <c r="M567" t="s">
        <v>3397</v>
      </c>
    </row>
    <row r="568" spans="1:13" x14ac:dyDescent="0.3">
      <c r="A568" t="s">
        <v>2330</v>
      </c>
      <c r="B568" t="s">
        <v>9523</v>
      </c>
      <c r="C568">
        <v>1</v>
      </c>
      <c r="D568" t="s">
        <v>2331</v>
      </c>
      <c r="E568" s="23">
        <v>45626</v>
      </c>
      <c r="G568" s="23">
        <v>45114</v>
      </c>
      <c r="H568">
        <v>670</v>
      </c>
      <c r="I568" t="s">
        <v>9520</v>
      </c>
      <c r="J568" t="s">
        <v>9521</v>
      </c>
      <c r="K568" s="23">
        <v>45114</v>
      </c>
      <c r="M568" t="s">
        <v>6868</v>
      </c>
    </row>
    <row r="569" spans="1:13" x14ac:dyDescent="0.3">
      <c r="A569" t="s">
        <v>2334</v>
      </c>
      <c r="B569" t="s">
        <v>9522</v>
      </c>
      <c r="C569">
        <v>1</v>
      </c>
      <c r="D569" t="s">
        <v>2335</v>
      </c>
      <c r="E569" s="23">
        <v>45626</v>
      </c>
      <c r="G569" s="23">
        <v>45216</v>
      </c>
      <c r="H569">
        <v>120</v>
      </c>
      <c r="I569" t="s">
        <v>9520</v>
      </c>
      <c r="J569" t="s">
        <v>9521</v>
      </c>
      <c r="K569" s="23">
        <v>45216</v>
      </c>
      <c r="M569" t="s">
        <v>5645</v>
      </c>
    </row>
    <row r="570" spans="1:13" x14ac:dyDescent="0.3">
      <c r="A570" t="s">
        <v>2334</v>
      </c>
      <c r="B570" t="s">
        <v>9524</v>
      </c>
      <c r="C570">
        <v>1</v>
      </c>
      <c r="D570" t="s">
        <v>2335</v>
      </c>
      <c r="E570" s="23">
        <v>45626</v>
      </c>
      <c r="G570" s="23">
        <v>45107</v>
      </c>
      <c r="H570">
        <v>890</v>
      </c>
      <c r="I570" t="s">
        <v>9520</v>
      </c>
      <c r="J570" t="s">
        <v>9521</v>
      </c>
      <c r="K570" s="23">
        <v>45107</v>
      </c>
      <c r="M570" t="s">
        <v>5829</v>
      </c>
    </row>
    <row r="571" spans="1:13" x14ac:dyDescent="0.3">
      <c r="A571" t="s">
        <v>2338</v>
      </c>
      <c r="B571" t="s">
        <v>11205</v>
      </c>
      <c r="C571">
        <v>1</v>
      </c>
      <c r="D571" t="s">
        <v>2339</v>
      </c>
      <c r="E571" s="23">
        <v>45657</v>
      </c>
      <c r="G571" s="23">
        <v>45387</v>
      </c>
      <c r="H571">
        <v>600</v>
      </c>
      <c r="I571" t="s">
        <v>9520</v>
      </c>
      <c r="J571" t="s">
        <v>9521</v>
      </c>
      <c r="K571" s="23">
        <v>45387</v>
      </c>
      <c r="M571" t="s">
        <v>5614</v>
      </c>
    </row>
    <row r="572" spans="1:13" x14ac:dyDescent="0.3">
      <c r="A572" t="s">
        <v>2338</v>
      </c>
      <c r="B572" t="s">
        <v>9525</v>
      </c>
      <c r="C572">
        <v>1</v>
      </c>
      <c r="D572" t="s">
        <v>2339</v>
      </c>
      <c r="E572" s="23">
        <v>45626</v>
      </c>
      <c r="G572" s="23">
        <v>45105</v>
      </c>
      <c r="H572">
        <v>310</v>
      </c>
      <c r="I572" t="s">
        <v>9520</v>
      </c>
      <c r="J572" t="s">
        <v>9521</v>
      </c>
      <c r="K572" s="23">
        <v>45105</v>
      </c>
      <c r="M572" t="s">
        <v>5829</v>
      </c>
    </row>
    <row r="573" spans="1:13" x14ac:dyDescent="0.3">
      <c r="A573" t="s">
        <v>7200</v>
      </c>
      <c r="B573" t="s">
        <v>11107</v>
      </c>
      <c r="C573">
        <v>1</v>
      </c>
      <c r="D573" t="s">
        <v>7201</v>
      </c>
      <c r="E573" s="23">
        <v>45674</v>
      </c>
      <c r="G573" s="23">
        <v>45308</v>
      </c>
      <c r="H573">
        <v>1.0900000000000001</v>
      </c>
      <c r="K573" s="23">
        <v>45308</v>
      </c>
      <c r="M573" t="s">
        <v>3397</v>
      </c>
    </row>
    <row r="574" spans="1:13" x14ac:dyDescent="0.3">
      <c r="A574" t="s">
        <v>2437</v>
      </c>
      <c r="B574" t="s">
        <v>10304</v>
      </c>
      <c r="C574">
        <v>1</v>
      </c>
      <c r="D574" t="s">
        <v>2438</v>
      </c>
      <c r="E574" s="23">
        <v>45788</v>
      </c>
      <c r="G574" s="23">
        <v>45180</v>
      </c>
      <c r="H574">
        <v>384</v>
      </c>
      <c r="I574" t="s">
        <v>9526</v>
      </c>
      <c r="J574" t="s">
        <v>9527</v>
      </c>
      <c r="K574" s="23">
        <v>45182</v>
      </c>
      <c r="M574" t="s">
        <v>8680</v>
      </c>
    </row>
    <row r="575" spans="1:13" x14ac:dyDescent="0.3">
      <c r="A575" t="s">
        <v>2440</v>
      </c>
      <c r="B575" t="s">
        <v>11254</v>
      </c>
      <c r="C575">
        <v>1</v>
      </c>
      <c r="D575" t="s">
        <v>2441</v>
      </c>
      <c r="E575" s="23"/>
      <c r="G575" s="23">
        <v>45323</v>
      </c>
      <c r="H575">
        <v>536</v>
      </c>
      <c r="K575" s="23">
        <v>45323</v>
      </c>
      <c r="M575" t="s">
        <v>10305</v>
      </c>
    </row>
    <row r="576" spans="1:13" x14ac:dyDescent="0.3">
      <c r="A576" t="s">
        <v>2443</v>
      </c>
      <c r="B576" t="s">
        <v>11927</v>
      </c>
      <c r="C576">
        <v>1</v>
      </c>
      <c r="D576" t="s">
        <v>2444</v>
      </c>
      <c r="E576" s="23">
        <v>45869</v>
      </c>
      <c r="G576" s="23">
        <v>45365</v>
      </c>
      <c r="H576">
        <v>1872</v>
      </c>
      <c r="I576" t="s">
        <v>9520</v>
      </c>
      <c r="J576" t="s">
        <v>9521</v>
      </c>
      <c r="K576" s="23">
        <v>45365</v>
      </c>
      <c r="M576" t="s">
        <v>11957</v>
      </c>
    </row>
    <row r="577" spans="1:13" x14ac:dyDescent="0.3">
      <c r="A577" t="s">
        <v>2443</v>
      </c>
      <c r="B577" t="s">
        <v>11202</v>
      </c>
      <c r="C577">
        <v>1</v>
      </c>
      <c r="D577" t="s">
        <v>2444</v>
      </c>
      <c r="E577" s="23">
        <v>45747</v>
      </c>
      <c r="G577" s="23">
        <v>45338</v>
      </c>
      <c r="H577">
        <v>352</v>
      </c>
      <c r="I577" t="s">
        <v>9520</v>
      </c>
      <c r="J577" t="s">
        <v>9521</v>
      </c>
      <c r="K577" s="23">
        <v>45338</v>
      </c>
      <c r="M577" t="s">
        <v>10264</v>
      </c>
    </row>
    <row r="578" spans="1:13" x14ac:dyDescent="0.3">
      <c r="A578" t="s">
        <v>2446</v>
      </c>
      <c r="B578" t="s">
        <v>11953</v>
      </c>
      <c r="C578">
        <v>1</v>
      </c>
      <c r="D578" t="s">
        <v>2447</v>
      </c>
      <c r="E578" s="23">
        <v>45838</v>
      </c>
      <c r="G578" s="23">
        <v>45348</v>
      </c>
      <c r="H578">
        <v>1424</v>
      </c>
      <c r="I578" t="s">
        <v>9520</v>
      </c>
      <c r="J578" t="s">
        <v>9521</v>
      </c>
      <c r="K578" s="23">
        <v>45348</v>
      </c>
      <c r="M578" t="s">
        <v>12218</v>
      </c>
    </row>
    <row r="579" spans="1:13" x14ac:dyDescent="0.3">
      <c r="A579" t="s">
        <v>2446</v>
      </c>
      <c r="B579" t="s">
        <v>11253</v>
      </c>
      <c r="C579">
        <v>1</v>
      </c>
      <c r="D579" t="s">
        <v>2447</v>
      </c>
      <c r="E579" s="23">
        <v>45716</v>
      </c>
      <c r="G579" s="23">
        <v>45229</v>
      </c>
      <c r="H579">
        <v>112</v>
      </c>
      <c r="I579" t="s">
        <v>9520</v>
      </c>
      <c r="J579" t="s">
        <v>9521</v>
      </c>
      <c r="K579" s="23">
        <v>45229</v>
      </c>
      <c r="M579" t="s">
        <v>3397</v>
      </c>
    </row>
    <row r="580" spans="1:13" x14ac:dyDescent="0.3">
      <c r="A580" t="s">
        <v>2449</v>
      </c>
      <c r="B580" t="s">
        <v>11954</v>
      </c>
      <c r="C580">
        <v>1</v>
      </c>
      <c r="D580" t="s">
        <v>2450</v>
      </c>
      <c r="E580" s="23">
        <v>45838</v>
      </c>
      <c r="G580" s="23">
        <v>45365</v>
      </c>
      <c r="H580">
        <v>1248</v>
      </c>
      <c r="I580" t="s">
        <v>9520</v>
      </c>
      <c r="J580" t="s">
        <v>9521</v>
      </c>
      <c r="K580" s="23">
        <v>45365</v>
      </c>
      <c r="M580" t="s">
        <v>12219</v>
      </c>
    </row>
    <row r="581" spans="1:13" x14ac:dyDescent="0.3">
      <c r="A581" t="s">
        <v>2449</v>
      </c>
      <c r="B581" t="s">
        <v>11214</v>
      </c>
      <c r="C581">
        <v>1</v>
      </c>
      <c r="D581" t="s">
        <v>2450</v>
      </c>
      <c r="E581" s="23">
        <v>45716</v>
      </c>
      <c r="G581" s="23">
        <v>45247</v>
      </c>
      <c r="H581">
        <v>48</v>
      </c>
      <c r="I581" t="s">
        <v>9520</v>
      </c>
      <c r="J581" t="s">
        <v>9521</v>
      </c>
      <c r="K581" s="23">
        <v>45249</v>
      </c>
      <c r="M581" t="s">
        <v>3397</v>
      </c>
    </row>
    <row r="582" spans="1:13" x14ac:dyDescent="0.3">
      <c r="A582" t="s">
        <v>2452</v>
      </c>
      <c r="B582" t="s">
        <v>11953</v>
      </c>
      <c r="C582">
        <v>1</v>
      </c>
      <c r="D582" t="s">
        <v>2453</v>
      </c>
      <c r="E582" s="23">
        <v>45838</v>
      </c>
      <c r="G582" s="23">
        <v>45348</v>
      </c>
      <c r="H582">
        <v>816</v>
      </c>
      <c r="I582" t="s">
        <v>9520</v>
      </c>
      <c r="J582" t="s">
        <v>9521</v>
      </c>
      <c r="K582" s="23">
        <v>45348</v>
      </c>
      <c r="M582" t="s">
        <v>12220</v>
      </c>
    </row>
    <row r="583" spans="1:13" x14ac:dyDescent="0.3">
      <c r="A583" t="s">
        <v>2452</v>
      </c>
      <c r="B583" t="s">
        <v>10293</v>
      </c>
      <c r="C583">
        <v>1</v>
      </c>
      <c r="D583" t="s">
        <v>2453</v>
      </c>
      <c r="E583" s="23">
        <v>45716</v>
      </c>
      <c r="G583" s="23">
        <v>45216</v>
      </c>
      <c r="H583">
        <v>112</v>
      </c>
      <c r="I583" t="s">
        <v>9520</v>
      </c>
      <c r="J583" t="s">
        <v>9521</v>
      </c>
      <c r="K583" s="23">
        <v>45216</v>
      </c>
      <c r="M583" t="s">
        <v>3397</v>
      </c>
    </row>
    <row r="584" spans="1:13" x14ac:dyDescent="0.3">
      <c r="A584" t="s">
        <v>2452</v>
      </c>
      <c r="B584" t="s">
        <v>11955</v>
      </c>
      <c r="C584">
        <v>1</v>
      </c>
      <c r="D584" t="s">
        <v>2453</v>
      </c>
      <c r="E584" s="23"/>
      <c r="G584" s="23">
        <v>45377</v>
      </c>
      <c r="H584">
        <v>512</v>
      </c>
      <c r="K584" s="23">
        <v>45377</v>
      </c>
      <c r="M584" t="s">
        <v>10264</v>
      </c>
    </row>
    <row r="585" spans="1:13" x14ac:dyDescent="0.3">
      <c r="A585" t="s">
        <v>2455</v>
      </c>
      <c r="B585" t="s">
        <v>11200</v>
      </c>
      <c r="C585">
        <v>1</v>
      </c>
      <c r="D585" t="s">
        <v>2456</v>
      </c>
      <c r="E585" s="23"/>
      <c r="G585" s="23">
        <v>45387</v>
      </c>
      <c r="H585">
        <v>32</v>
      </c>
      <c r="K585" s="23">
        <v>45387</v>
      </c>
      <c r="M585" t="s">
        <v>10305</v>
      </c>
    </row>
    <row r="586" spans="1:13" x14ac:dyDescent="0.3">
      <c r="A586" t="s">
        <v>2455</v>
      </c>
      <c r="B586" t="s">
        <v>11251</v>
      </c>
      <c r="C586">
        <v>1</v>
      </c>
      <c r="D586" t="s">
        <v>2456</v>
      </c>
      <c r="E586" s="23">
        <v>45716</v>
      </c>
      <c r="G586" s="23">
        <v>45242</v>
      </c>
      <c r="H586">
        <v>3024</v>
      </c>
      <c r="I586" t="s">
        <v>9520</v>
      </c>
      <c r="J586" t="s">
        <v>9521</v>
      </c>
      <c r="K586" s="23">
        <v>45242</v>
      </c>
      <c r="M586" t="s">
        <v>12221</v>
      </c>
    </row>
    <row r="587" spans="1:13" x14ac:dyDescent="0.3">
      <c r="A587" t="s">
        <v>2458</v>
      </c>
      <c r="B587" t="s">
        <v>11255</v>
      </c>
      <c r="C587">
        <v>1</v>
      </c>
      <c r="D587" t="s">
        <v>2459</v>
      </c>
      <c r="E587" s="23">
        <v>45626</v>
      </c>
      <c r="G587" s="23">
        <v>45324</v>
      </c>
      <c r="H587">
        <v>1320</v>
      </c>
      <c r="I587" t="s">
        <v>9520</v>
      </c>
      <c r="J587" t="s">
        <v>9521</v>
      </c>
      <c r="K587" s="23">
        <v>45324</v>
      </c>
      <c r="M587" t="s">
        <v>12222</v>
      </c>
    </row>
    <row r="588" spans="1:13" x14ac:dyDescent="0.3">
      <c r="A588" t="s">
        <v>2458</v>
      </c>
      <c r="B588" t="s">
        <v>10291</v>
      </c>
      <c r="C588">
        <v>1</v>
      </c>
      <c r="D588" t="s">
        <v>2459</v>
      </c>
      <c r="E588" s="23">
        <v>45596</v>
      </c>
      <c r="G588" s="23">
        <v>45229</v>
      </c>
      <c r="H588">
        <v>90</v>
      </c>
      <c r="I588" t="s">
        <v>9520</v>
      </c>
      <c r="J588" t="s">
        <v>9521</v>
      </c>
      <c r="K588" s="23">
        <v>45229</v>
      </c>
      <c r="M588" t="s">
        <v>3397</v>
      </c>
    </row>
    <row r="589" spans="1:13" x14ac:dyDescent="0.3">
      <c r="A589" t="s">
        <v>2461</v>
      </c>
      <c r="B589" t="s">
        <v>11958</v>
      </c>
      <c r="C589">
        <v>1</v>
      </c>
      <c r="D589" t="s">
        <v>2462</v>
      </c>
      <c r="E589" s="23">
        <v>45440</v>
      </c>
      <c r="G589" s="23">
        <v>45348</v>
      </c>
      <c r="H589">
        <v>30</v>
      </c>
      <c r="I589" t="s">
        <v>9520</v>
      </c>
      <c r="J589" t="s">
        <v>9521</v>
      </c>
      <c r="K589" s="23">
        <v>45348</v>
      </c>
      <c r="M589" t="s">
        <v>3397</v>
      </c>
    </row>
    <row r="590" spans="1:13" x14ac:dyDescent="0.3">
      <c r="A590" t="s">
        <v>2461</v>
      </c>
      <c r="B590" t="s">
        <v>11953</v>
      </c>
      <c r="C590">
        <v>1</v>
      </c>
      <c r="D590" t="s">
        <v>2462</v>
      </c>
      <c r="E590" s="23">
        <v>45716</v>
      </c>
      <c r="G590" s="23">
        <v>45365</v>
      </c>
      <c r="H590">
        <v>1380</v>
      </c>
      <c r="I590" t="s">
        <v>9520</v>
      </c>
      <c r="J590" t="s">
        <v>9521</v>
      </c>
      <c r="K590" s="23">
        <v>45365</v>
      </c>
      <c r="M590" t="s">
        <v>11102</v>
      </c>
    </row>
    <row r="591" spans="1:13" x14ac:dyDescent="0.3">
      <c r="A591" t="s">
        <v>2461</v>
      </c>
      <c r="B591" t="s">
        <v>11959</v>
      </c>
      <c r="C591">
        <v>1</v>
      </c>
      <c r="D591" t="s">
        <v>2462</v>
      </c>
      <c r="E591" s="23"/>
      <c r="G591" s="23">
        <v>45371</v>
      </c>
      <c r="H591">
        <v>15</v>
      </c>
      <c r="K591" s="23">
        <v>45371</v>
      </c>
      <c r="M591" t="s">
        <v>3397</v>
      </c>
    </row>
    <row r="592" spans="1:13" x14ac:dyDescent="0.3">
      <c r="A592" t="s">
        <v>2461</v>
      </c>
      <c r="B592" t="s">
        <v>10290</v>
      </c>
      <c r="C592">
        <v>1</v>
      </c>
      <c r="D592" t="s">
        <v>2462</v>
      </c>
      <c r="E592" s="23">
        <v>45565</v>
      </c>
      <c r="G592" s="23">
        <v>45201</v>
      </c>
      <c r="H592">
        <v>30</v>
      </c>
      <c r="I592" t="s">
        <v>9520</v>
      </c>
      <c r="J592" t="s">
        <v>9521</v>
      </c>
      <c r="K592" s="23">
        <v>45201</v>
      </c>
      <c r="M592" t="s">
        <v>3397</v>
      </c>
    </row>
    <row r="593" spans="1:13" x14ac:dyDescent="0.3">
      <c r="A593" t="s">
        <v>2461</v>
      </c>
      <c r="B593" t="s">
        <v>11207</v>
      </c>
      <c r="C593">
        <v>1</v>
      </c>
      <c r="D593" t="s">
        <v>2462</v>
      </c>
      <c r="E593" s="23">
        <v>45657</v>
      </c>
      <c r="G593" s="23">
        <v>45348</v>
      </c>
      <c r="H593">
        <v>15</v>
      </c>
      <c r="I593" t="s">
        <v>9520</v>
      </c>
      <c r="J593" t="s">
        <v>9521</v>
      </c>
      <c r="K593" s="23">
        <v>45348</v>
      </c>
      <c r="M593" t="s">
        <v>3397</v>
      </c>
    </row>
    <row r="594" spans="1:13" x14ac:dyDescent="0.3">
      <c r="A594" t="s">
        <v>2461</v>
      </c>
      <c r="B594" t="s">
        <v>11960</v>
      </c>
      <c r="C594">
        <v>1</v>
      </c>
      <c r="D594" t="s">
        <v>2462</v>
      </c>
      <c r="E594" s="23">
        <v>45565</v>
      </c>
      <c r="G594" s="23">
        <v>45348</v>
      </c>
      <c r="H594">
        <v>45</v>
      </c>
      <c r="I594" t="s">
        <v>9520</v>
      </c>
      <c r="J594" t="s">
        <v>9521</v>
      </c>
      <c r="K594" s="23">
        <v>45348</v>
      </c>
      <c r="M594" t="s">
        <v>3397</v>
      </c>
    </row>
    <row r="595" spans="1:13" x14ac:dyDescent="0.3">
      <c r="A595" t="s">
        <v>2464</v>
      </c>
      <c r="B595" t="s">
        <v>11961</v>
      </c>
      <c r="C595">
        <v>1</v>
      </c>
      <c r="D595" t="s">
        <v>2465</v>
      </c>
      <c r="E595" s="23">
        <v>45716</v>
      </c>
      <c r="G595" s="23">
        <v>45359</v>
      </c>
      <c r="H595">
        <v>1104</v>
      </c>
      <c r="I595" t="s">
        <v>9520</v>
      </c>
      <c r="J595" t="s">
        <v>9521</v>
      </c>
      <c r="K595" s="23">
        <v>45362</v>
      </c>
      <c r="M595" t="s">
        <v>5787</v>
      </c>
    </row>
    <row r="596" spans="1:13" x14ac:dyDescent="0.3">
      <c r="A596" t="s">
        <v>2464</v>
      </c>
      <c r="B596" t="s">
        <v>10292</v>
      </c>
      <c r="C596">
        <v>1</v>
      </c>
      <c r="D596" t="s">
        <v>2465</v>
      </c>
      <c r="E596" s="23">
        <v>45596</v>
      </c>
      <c r="G596" s="23">
        <v>45216</v>
      </c>
      <c r="H596">
        <v>12</v>
      </c>
      <c r="I596" t="s">
        <v>9520</v>
      </c>
      <c r="J596" t="s">
        <v>9521</v>
      </c>
      <c r="K596" s="23">
        <v>45216</v>
      </c>
      <c r="M596" t="s">
        <v>3397</v>
      </c>
    </row>
    <row r="597" spans="1:13" x14ac:dyDescent="0.3">
      <c r="A597" t="s">
        <v>2473</v>
      </c>
      <c r="B597" t="s">
        <v>11810</v>
      </c>
      <c r="C597">
        <v>1</v>
      </c>
      <c r="D597" t="s">
        <v>2474</v>
      </c>
      <c r="E597" s="23"/>
      <c r="G597" s="23">
        <v>45370</v>
      </c>
      <c r="H597">
        <v>693</v>
      </c>
      <c r="K597" s="23">
        <v>45370</v>
      </c>
      <c r="M597" t="s">
        <v>11838</v>
      </c>
    </row>
    <row r="598" spans="1:13" x14ac:dyDescent="0.3">
      <c r="A598" t="s">
        <v>2473</v>
      </c>
      <c r="B598" t="s">
        <v>11806</v>
      </c>
      <c r="C598">
        <v>1</v>
      </c>
      <c r="D598" t="s">
        <v>2474</v>
      </c>
      <c r="E598" s="23">
        <v>46023</v>
      </c>
      <c r="G598" s="23">
        <v>45362</v>
      </c>
      <c r="H598">
        <v>100</v>
      </c>
      <c r="K598" s="23">
        <v>45362</v>
      </c>
      <c r="M598" t="s">
        <v>3397</v>
      </c>
    </row>
    <row r="599" spans="1:13" x14ac:dyDescent="0.3">
      <c r="A599" t="s">
        <v>2476</v>
      </c>
      <c r="B599" t="s">
        <v>11256</v>
      </c>
      <c r="C599">
        <v>1</v>
      </c>
      <c r="D599" t="s">
        <v>2477</v>
      </c>
      <c r="E599" s="23"/>
      <c r="G599" s="23">
        <v>45289</v>
      </c>
      <c r="H599">
        <v>256</v>
      </c>
      <c r="K599" s="23">
        <v>45289</v>
      </c>
      <c r="M599" t="s">
        <v>5629</v>
      </c>
    </row>
    <row r="600" spans="1:13" x14ac:dyDescent="0.3">
      <c r="A600" t="s">
        <v>2476</v>
      </c>
      <c r="B600" t="s">
        <v>11962</v>
      </c>
      <c r="C600">
        <v>1</v>
      </c>
      <c r="D600" t="s">
        <v>2477</v>
      </c>
      <c r="E600" s="23">
        <v>45747</v>
      </c>
      <c r="G600" s="23">
        <v>45382</v>
      </c>
      <c r="H600">
        <v>340.75650000000002</v>
      </c>
      <c r="K600" s="23">
        <v>45382</v>
      </c>
      <c r="M600" t="s">
        <v>3397</v>
      </c>
    </row>
    <row r="601" spans="1:13" x14ac:dyDescent="0.3">
      <c r="A601" t="s">
        <v>2479</v>
      </c>
      <c r="B601" t="s">
        <v>11238</v>
      </c>
      <c r="C601">
        <v>1</v>
      </c>
      <c r="D601" t="s">
        <v>2480</v>
      </c>
      <c r="E601" s="23">
        <v>45962</v>
      </c>
      <c r="G601" s="23">
        <v>45330</v>
      </c>
      <c r="H601">
        <v>132</v>
      </c>
      <c r="K601" s="23">
        <v>45330</v>
      </c>
      <c r="M601" t="s">
        <v>12144</v>
      </c>
    </row>
    <row r="602" spans="1:13" x14ac:dyDescent="0.3">
      <c r="A602" t="s">
        <v>2479</v>
      </c>
      <c r="B602" t="s">
        <v>11808</v>
      </c>
      <c r="C602">
        <v>1</v>
      </c>
      <c r="D602" t="s">
        <v>2480</v>
      </c>
      <c r="E602" s="23">
        <v>45962</v>
      </c>
      <c r="G602" s="23">
        <v>45383</v>
      </c>
      <c r="H602">
        <v>174</v>
      </c>
      <c r="K602" s="23">
        <v>45383</v>
      </c>
      <c r="M602" t="s">
        <v>3965</v>
      </c>
    </row>
    <row r="603" spans="1:13" x14ac:dyDescent="0.3">
      <c r="A603" t="s">
        <v>2479</v>
      </c>
      <c r="B603" t="s">
        <v>11810</v>
      </c>
      <c r="C603">
        <v>1</v>
      </c>
      <c r="D603" t="s">
        <v>2480</v>
      </c>
      <c r="E603" s="23">
        <v>45962</v>
      </c>
      <c r="G603" s="23">
        <v>45370</v>
      </c>
      <c r="H603">
        <v>21</v>
      </c>
      <c r="K603" s="23">
        <v>45370</v>
      </c>
      <c r="M603" t="s">
        <v>5935</v>
      </c>
    </row>
    <row r="604" spans="1:13" x14ac:dyDescent="0.3">
      <c r="A604" t="s">
        <v>2482</v>
      </c>
      <c r="B604" t="s">
        <v>11808</v>
      </c>
      <c r="C604">
        <v>1</v>
      </c>
      <c r="D604" t="s">
        <v>2483</v>
      </c>
      <c r="E604" s="23">
        <v>45962</v>
      </c>
      <c r="G604" s="23">
        <v>45383</v>
      </c>
      <c r="H604">
        <v>71</v>
      </c>
      <c r="K604" s="23">
        <v>45383</v>
      </c>
      <c r="M604" t="s">
        <v>6612</v>
      </c>
    </row>
    <row r="605" spans="1:13" x14ac:dyDescent="0.3">
      <c r="A605" t="s">
        <v>2482</v>
      </c>
      <c r="B605" t="s">
        <v>11810</v>
      </c>
      <c r="C605">
        <v>1</v>
      </c>
      <c r="D605" t="s">
        <v>2483</v>
      </c>
      <c r="E605" s="23">
        <v>45962</v>
      </c>
      <c r="G605" s="23">
        <v>45370</v>
      </c>
      <c r="H605">
        <v>80</v>
      </c>
      <c r="K605" s="23">
        <v>45370</v>
      </c>
      <c r="M605" t="s">
        <v>10266</v>
      </c>
    </row>
    <row r="606" spans="1:13" x14ac:dyDescent="0.3">
      <c r="A606" t="s">
        <v>2482</v>
      </c>
      <c r="B606" t="s">
        <v>11806</v>
      </c>
      <c r="C606">
        <v>1</v>
      </c>
      <c r="D606" t="s">
        <v>2483</v>
      </c>
      <c r="E606" s="23">
        <v>45991</v>
      </c>
      <c r="F606" t="s">
        <v>11963</v>
      </c>
      <c r="G606" s="23">
        <v>45362</v>
      </c>
      <c r="H606">
        <v>48</v>
      </c>
      <c r="K606" s="23">
        <v>45362</v>
      </c>
      <c r="M606" t="s">
        <v>3397</v>
      </c>
    </row>
    <row r="607" spans="1:13" x14ac:dyDescent="0.3">
      <c r="A607" t="s">
        <v>2485</v>
      </c>
      <c r="B607" t="s">
        <v>11808</v>
      </c>
      <c r="C607">
        <v>1</v>
      </c>
      <c r="D607" t="s">
        <v>2486</v>
      </c>
      <c r="E607" s="23">
        <v>45991</v>
      </c>
      <c r="G607" s="23">
        <v>45385</v>
      </c>
      <c r="H607">
        <v>195</v>
      </c>
      <c r="K607" s="23">
        <v>45385</v>
      </c>
      <c r="M607" t="s">
        <v>3397</v>
      </c>
    </row>
    <row r="608" spans="1:13" x14ac:dyDescent="0.3">
      <c r="A608" t="s">
        <v>2485</v>
      </c>
      <c r="B608" t="s">
        <v>11810</v>
      </c>
      <c r="C608">
        <v>1</v>
      </c>
      <c r="D608" t="s">
        <v>2486</v>
      </c>
      <c r="E608" s="23">
        <v>45962</v>
      </c>
      <c r="G608" s="23">
        <v>45370</v>
      </c>
      <c r="H608">
        <v>1554</v>
      </c>
      <c r="K608" s="23">
        <v>45370</v>
      </c>
      <c r="M608" t="s">
        <v>12223</v>
      </c>
    </row>
    <row r="609" spans="1:13" x14ac:dyDescent="0.3">
      <c r="A609" t="s">
        <v>2485</v>
      </c>
      <c r="B609" t="s">
        <v>11806</v>
      </c>
      <c r="C609">
        <v>1</v>
      </c>
      <c r="D609" t="s">
        <v>2486</v>
      </c>
      <c r="E609" s="23">
        <v>45991</v>
      </c>
      <c r="G609" s="23">
        <v>45362</v>
      </c>
      <c r="H609">
        <v>126</v>
      </c>
      <c r="K609" s="23">
        <v>45362</v>
      </c>
      <c r="M609" t="s">
        <v>3397</v>
      </c>
    </row>
    <row r="610" spans="1:13" x14ac:dyDescent="0.3">
      <c r="A610" t="s">
        <v>2488</v>
      </c>
      <c r="B610" t="s">
        <v>11808</v>
      </c>
      <c r="C610">
        <v>1</v>
      </c>
      <c r="D610" t="s">
        <v>2489</v>
      </c>
      <c r="E610" s="23">
        <v>45595</v>
      </c>
      <c r="G610" s="23">
        <v>45383</v>
      </c>
      <c r="H610">
        <v>230</v>
      </c>
      <c r="K610" s="23">
        <v>45383</v>
      </c>
      <c r="M610" t="s">
        <v>6868</v>
      </c>
    </row>
    <row r="611" spans="1:13" x14ac:dyDescent="0.3">
      <c r="A611" t="s">
        <v>2488</v>
      </c>
      <c r="B611" t="s">
        <v>12224</v>
      </c>
      <c r="C611">
        <v>1</v>
      </c>
      <c r="D611" t="s">
        <v>2489</v>
      </c>
      <c r="E611" s="23">
        <v>45595</v>
      </c>
      <c r="G611" s="23">
        <v>45390</v>
      </c>
      <c r="H611">
        <v>759</v>
      </c>
      <c r="K611" s="23">
        <v>45390</v>
      </c>
      <c r="M611" t="s">
        <v>8680</v>
      </c>
    </row>
    <row r="612" spans="1:13" x14ac:dyDescent="0.3">
      <c r="A612" t="s">
        <v>2488</v>
      </c>
      <c r="B612" t="s">
        <v>11806</v>
      </c>
      <c r="C612">
        <v>1</v>
      </c>
      <c r="D612" t="s">
        <v>2489</v>
      </c>
      <c r="E612" s="23"/>
      <c r="G612" s="23">
        <v>45362</v>
      </c>
      <c r="H612">
        <v>64</v>
      </c>
      <c r="K612" s="23">
        <v>45362</v>
      </c>
      <c r="M612" t="s">
        <v>3397</v>
      </c>
    </row>
    <row r="613" spans="1:13" x14ac:dyDescent="0.3">
      <c r="A613" t="s">
        <v>2488</v>
      </c>
      <c r="B613" t="s">
        <v>11807</v>
      </c>
      <c r="C613">
        <v>1</v>
      </c>
      <c r="D613" t="s">
        <v>2489</v>
      </c>
      <c r="E613" s="23">
        <v>45596</v>
      </c>
      <c r="G613" s="23">
        <v>45369</v>
      </c>
      <c r="H613">
        <v>473</v>
      </c>
      <c r="K613" s="23">
        <v>45369</v>
      </c>
      <c r="M613" t="s">
        <v>10348</v>
      </c>
    </row>
    <row r="614" spans="1:13" x14ac:dyDescent="0.3">
      <c r="A614" t="s">
        <v>2491</v>
      </c>
      <c r="B614" t="s">
        <v>11808</v>
      </c>
      <c r="C614">
        <v>1</v>
      </c>
      <c r="D614" t="s">
        <v>2492</v>
      </c>
      <c r="E614" s="23">
        <v>45808</v>
      </c>
      <c r="G614" s="23">
        <v>45383</v>
      </c>
      <c r="H614">
        <v>162</v>
      </c>
      <c r="K614" s="23">
        <v>45383</v>
      </c>
      <c r="M614" t="s">
        <v>11861</v>
      </c>
    </row>
    <row r="615" spans="1:13" x14ac:dyDescent="0.3">
      <c r="A615" t="s">
        <v>2491</v>
      </c>
      <c r="B615" t="s">
        <v>11258</v>
      </c>
      <c r="C615">
        <v>1</v>
      </c>
      <c r="D615" t="s">
        <v>2492</v>
      </c>
      <c r="E615" s="23">
        <v>45808</v>
      </c>
      <c r="G615" s="23">
        <v>45246</v>
      </c>
      <c r="H615">
        <v>54</v>
      </c>
      <c r="K615" s="23">
        <v>45246</v>
      </c>
      <c r="M615" t="s">
        <v>8883</v>
      </c>
    </row>
    <row r="616" spans="1:13" x14ac:dyDescent="0.3">
      <c r="A616" t="s">
        <v>2494</v>
      </c>
      <c r="B616" t="s">
        <v>11815</v>
      </c>
      <c r="C616">
        <v>1</v>
      </c>
      <c r="D616" t="s">
        <v>2495</v>
      </c>
      <c r="E616" s="23">
        <v>45626</v>
      </c>
      <c r="G616" s="23">
        <v>45378</v>
      </c>
      <c r="H616">
        <v>113</v>
      </c>
      <c r="K616" s="23">
        <v>45378</v>
      </c>
      <c r="M616" t="s">
        <v>11141</v>
      </c>
    </row>
    <row r="617" spans="1:13" x14ac:dyDescent="0.3">
      <c r="A617" t="s">
        <v>2494</v>
      </c>
      <c r="B617" t="s">
        <v>11808</v>
      </c>
      <c r="C617">
        <v>1</v>
      </c>
      <c r="D617" t="s">
        <v>2495</v>
      </c>
      <c r="E617" s="23">
        <v>45626</v>
      </c>
      <c r="G617" s="23">
        <v>45383</v>
      </c>
      <c r="H617">
        <v>95</v>
      </c>
      <c r="K617" s="23">
        <v>45383</v>
      </c>
      <c r="M617" t="s">
        <v>3397</v>
      </c>
    </row>
    <row r="618" spans="1:13" x14ac:dyDescent="0.3">
      <c r="A618" t="s">
        <v>2494</v>
      </c>
      <c r="B618" t="s">
        <v>11806</v>
      </c>
      <c r="C618">
        <v>1</v>
      </c>
      <c r="D618" t="s">
        <v>2495</v>
      </c>
      <c r="E618" s="23">
        <v>45626</v>
      </c>
      <c r="G618" s="23">
        <v>45362</v>
      </c>
      <c r="H618">
        <v>12</v>
      </c>
      <c r="K618" s="23">
        <v>45362</v>
      </c>
      <c r="M618" t="s">
        <v>3397</v>
      </c>
    </row>
    <row r="619" spans="1:13" x14ac:dyDescent="0.3">
      <c r="A619" t="s">
        <v>2494</v>
      </c>
      <c r="B619" t="s">
        <v>11810</v>
      </c>
      <c r="C619">
        <v>1</v>
      </c>
      <c r="D619" t="s">
        <v>2495</v>
      </c>
      <c r="E619" s="23">
        <v>45626</v>
      </c>
      <c r="G619" s="23">
        <v>45370</v>
      </c>
      <c r="H619">
        <v>84</v>
      </c>
      <c r="K619" s="23">
        <v>45370</v>
      </c>
      <c r="M619" t="s">
        <v>8883</v>
      </c>
    </row>
    <row r="620" spans="1:13" x14ac:dyDescent="0.3">
      <c r="A620" t="s">
        <v>2497</v>
      </c>
      <c r="B620" t="s">
        <v>11808</v>
      </c>
      <c r="C620">
        <v>1</v>
      </c>
      <c r="D620" t="s">
        <v>2498</v>
      </c>
      <c r="E620" s="23">
        <v>45716</v>
      </c>
      <c r="G620" s="23">
        <v>45383</v>
      </c>
      <c r="H620">
        <v>97</v>
      </c>
      <c r="K620" s="23">
        <v>45383</v>
      </c>
      <c r="M620" t="s">
        <v>11134</v>
      </c>
    </row>
    <row r="621" spans="1:13" x14ac:dyDescent="0.3">
      <c r="A621" t="s">
        <v>2497</v>
      </c>
      <c r="B621" t="s">
        <v>11810</v>
      </c>
      <c r="C621">
        <v>1</v>
      </c>
      <c r="D621" t="s">
        <v>2498</v>
      </c>
      <c r="E621" s="23">
        <v>46022</v>
      </c>
      <c r="G621" s="23">
        <v>45370</v>
      </c>
      <c r="H621">
        <v>191</v>
      </c>
      <c r="K621" s="23">
        <v>45370</v>
      </c>
      <c r="M621" t="s">
        <v>7647</v>
      </c>
    </row>
    <row r="622" spans="1:13" x14ac:dyDescent="0.3">
      <c r="A622" t="s">
        <v>2497</v>
      </c>
      <c r="B622" t="s">
        <v>11806</v>
      </c>
      <c r="C622">
        <v>1</v>
      </c>
      <c r="D622" t="s">
        <v>2498</v>
      </c>
      <c r="E622" s="23">
        <v>45688</v>
      </c>
      <c r="G622" s="23">
        <v>45362</v>
      </c>
      <c r="H622">
        <v>50</v>
      </c>
      <c r="K622" s="23">
        <v>45362</v>
      </c>
      <c r="M622" t="s">
        <v>3397</v>
      </c>
    </row>
    <row r="623" spans="1:13" x14ac:dyDescent="0.3">
      <c r="A623" t="s">
        <v>2500</v>
      </c>
      <c r="B623" t="s">
        <v>11810</v>
      </c>
      <c r="C623">
        <v>1</v>
      </c>
      <c r="D623" t="s">
        <v>2501</v>
      </c>
      <c r="E623" s="23">
        <v>45596</v>
      </c>
      <c r="G623" s="23">
        <v>45370</v>
      </c>
      <c r="H623">
        <v>17</v>
      </c>
      <c r="K623" s="23">
        <v>45370</v>
      </c>
      <c r="M623" t="s">
        <v>11126</v>
      </c>
    </row>
    <row r="624" spans="1:13" x14ac:dyDescent="0.3">
      <c r="A624" t="s">
        <v>2500</v>
      </c>
      <c r="B624" t="s">
        <v>11808</v>
      </c>
      <c r="C624">
        <v>1</v>
      </c>
      <c r="D624" t="s">
        <v>2501</v>
      </c>
      <c r="E624" s="23">
        <v>45717</v>
      </c>
      <c r="G624" s="23">
        <v>45377</v>
      </c>
      <c r="H624">
        <v>17</v>
      </c>
      <c r="K624" s="23">
        <v>45377</v>
      </c>
      <c r="M624" t="s">
        <v>3397</v>
      </c>
    </row>
    <row r="625" spans="1:13" x14ac:dyDescent="0.3">
      <c r="A625" t="s">
        <v>2500</v>
      </c>
      <c r="B625" t="s">
        <v>12224</v>
      </c>
      <c r="C625">
        <v>1</v>
      </c>
      <c r="D625" t="s">
        <v>2501</v>
      </c>
      <c r="E625" s="23">
        <v>45595</v>
      </c>
      <c r="G625" s="23">
        <v>45390</v>
      </c>
      <c r="H625">
        <v>221</v>
      </c>
      <c r="K625" s="23">
        <v>45390</v>
      </c>
      <c r="M625" t="s">
        <v>11134</v>
      </c>
    </row>
    <row r="626" spans="1:13" x14ac:dyDescent="0.3">
      <c r="A626" t="s">
        <v>2500</v>
      </c>
      <c r="B626" t="s">
        <v>11259</v>
      </c>
      <c r="C626">
        <v>1</v>
      </c>
      <c r="D626" t="s">
        <v>2501</v>
      </c>
      <c r="E626" s="23">
        <v>45589</v>
      </c>
      <c r="G626" s="23">
        <v>45315</v>
      </c>
      <c r="H626">
        <v>3</v>
      </c>
      <c r="K626" s="23">
        <v>45315</v>
      </c>
      <c r="M626" t="s">
        <v>3397</v>
      </c>
    </row>
    <row r="627" spans="1:13" x14ac:dyDescent="0.3">
      <c r="A627" t="s">
        <v>2500</v>
      </c>
      <c r="B627" t="s">
        <v>11809</v>
      </c>
      <c r="C627">
        <v>1</v>
      </c>
      <c r="D627" t="s">
        <v>2501</v>
      </c>
      <c r="E627" s="23">
        <v>45596</v>
      </c>
      <c r="G627" s="23">
        <v>45351</v>
      </c>
      <c r="H627">
        <v>10</v>
      </c>
      <c r="K627" s="23">
        <v>45351</v>
      </c>
      <c r="M627" t="s">
        <v>3397</v>
      </c>
    </row>
    <row r="628" spans="1:13" x14ac:dyDescent="0.3">
      <c r="A628" t="s">
        <v>2500</v>
      </c>
      <c r="B628" t="s">
        <v>11807</v>
      </c>
      <c r="C628">
        <v>1</v>
      </c>
      <c r="D628" t="s">
        <v>2501</v>
      </c>
      <c r="E628" s="23">
        <v>45596</v>
      </c>
      <c r="G628" s="23">
        <v>45369</v>
      </c>
      <c r="H628">
        <v>60</v>
      </c>
      <c r="K628" s="23">
        <v>45369</v>
      </c>
      <c r="M628" t="s">
        <v>6580</v>
      </c>
    </row>
    <row r="629" spans="1:13" x14ac:dyDescent="0.3">
      <c r="A629" t="s">
        <v>2503</v>
      </c>
      <c r="B629" t="s">
        <v>11261</v>
      </c>
      <c r="C629">
        <v>1</v>
      </c>
      <c r="D629" t="s">
        <v>2504</v>
      </c>
      <c r="E629" s="23">
        <v>45566</v>
      </c>
      <c r="G629" s="23">
        <v>45309</v>
      </c>
      <c r="H629">
        <v>72</v>
      </c>
      <c r="K629" s="23">
        <v>45309</v>
      </c>
      <c r="M629" t="s">
        <v>11841</v>
      </c>
    </row>
    <row r="630" spans="1:13" x14ac:dyDescent="0.3">
      <c r="A630" t="s">
        <v>2503</v>
      </c>
      <c r="B630" t="s">
        <v>11808</v>
      </c>
      <c r="C630">
        <v>1</v>
      </c>
      <c r="D630" t="s">
        <v>2504</v>
      </c>
      <c r="E630" s="23">
        <v>45596</v>
      </c>
      <c r="G630" s="23">
        <v>45383</v>
      </c>
      <c r="H630">
        <v>80</v>
      </c>
      <c r="K630" s="23">
        <v>45383</v>
      </c>
      <c r="M630" t="s">
        <v>8883</v>
      </c>
    </row>
    <row r="631" spans="1:13" x14ac:dyDescent="0.3">
      <c r="A631" t="s">
        <v>2506</v>
      </c>
      <c r="B631" t="s">
        <v>11810</v>
      </c>
      <c r="C631">
        <v>1</v>
      </c>
      <c r="D631" t="s">
        <v>2507</v>
      </c>
      <c r="E631" s="23">
        <v>45627</v>
      </c>
      <c r="G631" s="23">
        <v>45370</v>
      </c>
      <c r="H631">
        <v>190</v>
      </c>
      <c r="K631" s="23">
        <v>45370</v>
      </c>
      <c r="M631" t="s">
        <v>6037</v>
      </c>
    </row>
    <row r="632" spans="1:13" x14ac:dyDescent="0.3">
      <c r="A632" t="s">
        <v>2506</v>
      </c>
      <c r="B632" t="s">
        <v>11808</v>
      </c>
      <c r="C632">
        <v>1</v>
      </c>
      <c r="D632" t="s">
        <v>2507</v>
      </c>
      <c r="E632" s="23">
        <v>45657</v>
      </c>
      <c r="G632" s="23">
        <v>45383</v>
      </c>
      <c r="H632">
        <v>167</v>
      </c>
      <c r="K632" s="23">
        <v>45383</v>
      </c>
      <c r="M632" t="s">
        <v>5645</v>
      </c>
    </row>
    <row r="633" spans="1:13" x14ac:dyDescent="0.3">
      <c r="A633" t="s">
        <v>2506</v>
      </c>
      <c r="B633" t="s">
        <v>11262</v>
      </c>
      <c r="C633">
        <v>1</v>
      </c>
      <c r="D633" t="s">
        <v>2507</v>
      </c>
      <c r="E633" s="23">
        <v>45444</v>
      </c>
      <c r="G633" s="23">
        <v>45295</v>
      </c>
      <c r="H633">
        <v>21</v>
      </c>
      <c r="K633" s="23">
        <v>45295</v>
      </c>
      <c r="M633" t="s">
        <v>3397</v>
      </c>
    </row>
    <row r="634" spans="1:13" x14ac:dyDescent="0.3">
      <c r="A634" t="s">
        <v>2506</v>
      </c>
      <c r="B634" t="s">
        <v>11234</v>
      </c>
      <c r="C634">
        <v>1</v>
      </c>
      <c r="D634" t="s">
        <v>2507</v>
      </c>
      <c r="E634" s="23">
        <v>45444</v>
      </c>
      <c r="G634" s="23">
        <v>45278</v>
      </c>
      <c r="H634">
        <v>19</v>
      </c>
      <c r="K634" s="23">
        <v>45278</v>
      </c>
      <c r="M634" t="s">
        <v>3397</v>
      </c>
    </row>
    <row r="635" spans="1:13" x14ac:dyDescent="0.3">
      <c r="A635" t="s">
        <v>2509</v>
      </c>
      <c r="B635" t="s">
        <v>10300</v>
      </c>
      <c r="C635">
        <v>1</v>
      </c>
      <c r="D635" t="s">
        <v>2510</v>
      </c>
      <c r="E635" s="23">
        <v>45688</v>
      </c>
      <c r="G635" s="23">
        <v>45289</v>
      </c>
      <c r="H635">
        <v>14</v>
      </c>
      <c r="K635" s="23">
        <v>45289</v>
      </c>
      <c r="M635" t="s">
        <v>3397</v>
      </c>
    </row>
    <row r="636" spans="1:13" x14ac:dyDescent="0.3">
      <c r="A636" t="s">
        <v>2509</v>
      </c>
      <c r="B636" t="s">
        <v>11243</v>
      </c>
      <c r="C636">
        <v>1</v>
      </c>
      <c r="D636" t="s">
        <v>2510</v>
      </c>
      <c r="E636" s="23">
        <v>45391</v>
      </c>
      <c r="G636" s="23">
        <v>45300</v>
      </c>
      <c r="H636">
        <v>129</v>
      </c>
      <c r="K636" s="23">
        <v>45300</v>
      </c>
      <c r="M636" t="s">
        <v>12144</v>
      </c>
    </row>
    <row r="637" spans="1:13" x14ac:dyDescent="0.3">
      <c r="A637" t="s">
        <v>2564</v>
      </c>
      <c r="B637" t="s">
        <v>11808</v>
      </c>
      <c r="C637">
        <v>1</v>
      </c>
      <c r="D637" t="s">
        <v>2565</v>
      </c>
      <c r="E637" s="23">
        <v>45992</v>
      </c>
      <c r="G637" s="23">
        <v>45383</v>
      </c>
      <c r="H637">
        <v>150</v>
      </c>
      <c r="K637" s="23">
        <v>45383</v>
      </c>
      <c r="M637" t="s">
        <v>5935</v>
      </c>
    </row>
    <row r="638" spans="1:13" x14ac:dyDescent="0.3">
      <c r="A638" t="s">
        <v>2564</v>
      </c>
      <c r="B638" t="s">
        <v>11237</v>
      </c>
      <c r="C638">
        <v>1</v>
      </c>
      <c r="D638" t="s">
        <v>2565</v>
      </c>
      <c r="E638" s="23">
        <v>45838</v>
      </c>
      <c r="G638" s="23">
        <v>45321</v>
      </c>
      <c r="H638">
        <v>70</v>
      </c>
      <c r="K638" s="23">
        <v>45321</v>
      </c>
      <c r="M638" t="s">
        <v>3397</v>
      </c>
    </row>
    <row r="639" spans="1:13" x14ac:dyDescent="0.3">
      <c r="A639" t="s">
        <v>2567</v>
      </c>
      <c r="B639" t="s">
        <v>11233</v>
      </c>
      <c r="C639">
        <v>1</v>
      </c>
      <c r="D639" t="s">
        <v>2568</v>
      </c>
      <c r="E639" s="23">
        <v>45596</v>
      </c>
      <c r="G639" s="23">
        <v>45334</v>
      </c>
      <c r="H639">
        <v>112</v>
      </c>
      <c r="K639" s="23">
        <v>45334</v>
      </c>
      <c r="M639" t="s">
        <v>5645</v>
      </c>
    </row>
    <row r="640" spans="1:13" x14ac:dyDescent="0.3">
      <c r="A640" t="s">
        <v>2567</v>
      </c>
      <c r="B640" t="s">
        <v>11808</v>
      </c>
      <c r="C640">
        <v>1</v>
      </c>
      <c r="D640" t="s">
        <v>2568</v>
      </c>
      <c r="E640" s="23">
        <v>45596</v>
      </c>
      <c r="G640" s="23">
        <v>45383</v>
      </c>
      <c r="H640">
        <v>243</v>
      </c>
      <c r="K640" s="23">
        <v>45383</v>
      </c>
      <c r="M640" t="s">
        <v>3397</v>
      </c>
    </row>
    <row r="641" spans="1:13" x14ac:dyDescent="0.3">
      <c r="A641" t="s">
        <v>2570</v>
      </c>
      <c r="B641" t="s">
        <v>11807</v>
      </c>
      <c r="C641">
        <v>1</v>
      </c>
      <c r="D641" t="s">
        <v>2571</v>
      </c>
      <c r="E641" s="23">
        <v>45596</v>
      </c>
      <c r="G641" s="23">
        <v>45369</v>
      </c>
      <c r="H641">
        <v>99</v>
      </c>
      <c r="K641" s="23">
        <v>45369</v>
      </c>
      <c r="M641" t="s">
        <v>5961</v>
      </c>
    </row>
    <row r="642" spans="1:13" x14ac:dyDescent="0.3">
      <c r="A642" t="s">
        <v>2570</v>
      </c>
      <c r="B642" t="s">
        <v>11810</v>
      </c>
      <c r="C642">
        <v>1</v>
      </c>
      <c r="D642" t="s">
        <v>2571</v>
      </c>
      <c r="E642" s="23">
        <v>45596</v>
      </c>
      <c r="G642" s="23">
        <v>45370</v>
      </c>
      <c r="H642">
        <v>475</v>
      </c>
      <c r="K642" s="23">
        <v>45370</v>
      </c>
      <c r="M642" t="s">
        <v>3397</v>
      </c>
    </row>
    <row r="643" spans="1:13" x14ac:dyDescent="0.3">
      <c r="A643" t="s">
        <v>2570</v>
      </c>
      <c r="B643" t="s">
        <v>11964</v>
      </c>
      <c r="C643">
        <v>1</v>
      </c>
      <c r="D643" t="s">
        <v>2571</v>
      </c>
      <c r="E643" s="23"/>
      <c r="G643" s="23">
        <v>45371</v>
      </c>
      <c r="H643">
        <v>10</v>
      </c>
      <c r="K643" s="23">
        <v>45371</v>
      </c>
      <c r="M643" t="s">
        <v>3397</v>
      </c>
    </row>
    <row r="644" spans="1:13" x14ac:dyDescent="0.3">
      <c r="A644" t="s">
        <v>2570</v>
      </c>
      <c r="B644" t="s">
        <v>11260</v>
      </c>
      <c r="C644">
        <v>1</v>
      </c>
      <c r="D644" t="s">
        <v>2571</v>
      </c>
      <c r="E644" s="23">
        <v>45596</v>
      </c>
      <c r="G644" s="23">
        <v>45273</v>
      </c>
      <c r="H644">
        <v>14</v>
      </c>
      <c r="K644" s="23">
        <v>45273</v>
      </c>
      <c r="M644" t="s">
        <v>3397</v>
      </c>
    </row>
    <row r="645" spans="1:13" x14ac:dyDescent="0.3">
      <c r="A645" t="s">
        <v>2573</v>
      </c>
      <c r="B645" t="s">
        <v>9503</v>
      </c>
      <c r="C645">
        <v>1</v>
      </c>
      <c r="D645" t="s">
        <v>2574</v>
      </c>
      <c r="E645" s="23">
        <v>45422</v>
      </c>
      <c r="G645" s="23">
        <v>45149</v>
      </c>
      <c r="H645">
        <v>53</v>
      </c>
      <c r="K645" s="23">
        <v>45149</v>
      </c>
      <c r="M645" t="s">
        <v>3396</v>
      </c>
    </row>
    <row r="646" spans="1:13" x14ac:dyDescent="0.3">
      <c r="A646" t="s">
        <v>2573</v>
      </c>
      <c r="B646" t="s">
        <v>11965</v>
      </c>
      <c r="C646">
        <v>1</v>
      </c>
      <c r="D646" t="s">
        <v>2574</v>
      </c>
      <c r="E646" s="23"/>
      <c r="G646" s="23">
        <v>45383</v>
      </c>
      <c r="H646">
        <v>23</v>
      </c>
      <c r="K646" s="23">
        <v>45383</v>
      </c>
      <c r="M646" t="s">
        <v>11131</v>
      </c>
    </row>
    <row r="647" spans="1:13" x14ac:dyDescent="0.3">
      <c r="A647" t="s">
        <v>2573</v>
      </c>
      <c r="B647" t="s">
        <v>11810</v>
      </c>
      <c r="C647">
        <v>1</v>
      </c>
      <c r="D647" t="s">
        <v>2574</v>
      </c>
      <c r="E647" s="23"/>
      <c r="G647" s="23">
        <v>45373</v>
      </c>
      <c r="H647">
        <v>60</v>
      </c>
      <c r="K647" s="23">
        <v>45373</v>
      </c>
      <c r="M647" t="s">
        <v>5803</v>
      </c>
    </row>
    <row r="648" spans="1:13" x14ac:dyDescent="0.3">
      <c r="A648" t="s">
        <v>2573</v>
      </c>
      <c r="B648" t="s">
        <v>11808</v>
      </c>
      <c r="C648">
        <v>1</v>
      </c>
      <c r="D648" t="s">
        <v>2574</v>
      </c>
      <c r="E648" s="23">
        <v>45626</v>
      </c>
      <c r="G648" s="23">
        <v>45383</v>
      </c>
      <c r="H648">
        <v>85</v>
      </c>
      <c r="K648" s="23">
        <v>45383</v>
      </c>
      <c r="M648" t="s">
        <v>5803</v>
      </c>
    </row>
    <row r="649" spans="1:13" x14ac:dyDescent="0.3">
      <c r="A649" t="s">
        <v>2576</v>
      </c>
      <c r="B649" t="s">
        <v>11257</v>
      </c>
      <c r="C649">
        <v>1</v>
      </c>
      <c r="D649" t="s">
        <v>2577</v>
      </c>
      <c r="E649" s="23">
        <v>45565</v>
      </c>
      <c r="G649" s="23">
        <v>45315</v>
      </c>
      <c r="H649">
        <v>59</v>
      </c>
      <c r="K649" s="23">
        <v>45315</v>
      </c>
      <c r="M649" t="s">
        <v>5935</v>
      </c>
    </row>
    <row r="650" spans="1:13" x14ac:dyDescent="0.3">
      <c r="A650" t="s">
        <v>2576</v>
      </c>
      <c r="B650" t="s">
        <v>11808</v>
      </c>
      <c r="C650">
        <v>1</v>
      </c>
      <c r="D650" t="s">
        <v>2577</v>
      </c>
      <c r="E650" s="23">
        <v>45595</v>
      </c>
      <c r="G650" s="23">
        <v>45383</v>
      </c>
      <c r="H650">
        <v>164</v>
      </c>
      <c r="K650" s="23">
        <v>45383</v>
      </c>
      <c r="M650" t="s">
        <v>5935</v>
      </c>
    </row>
    <row r="651" spans="1:13" x14ac:dyDescent="0.3">
      <c r="A651" t="s">
        <v>2579</v>
      </c>
      <c r="B651" t="s">
        <v>11808</v>
      </c>
      <c r="C651">
        <v>1</v>
      </c>
      <c r="D651" t="s">
        <v>2580</v>
      </c>
      <c r="E651" s="23">
        <v>45716</v>
      </c>
      <c r="G651" s="23">
        <v>45383</v>
      </c>
      <c r="H651">
        <v>163</v>
      </c>
      <c r="K651" s="23">
        <v>45383</v>
      </c>
      <c r="M651" t="s">
        <v>3397</v>
      </c>
    </row>
    <row r="652" spans="1:13" x14ac:dyDescent="0.3">
      <c r="A652" t="s">
        <v>2579</v>
      </c>
      <c r="B652" t="s">
        <v>11235</v>
      </c>
      <c r="C652">
        <v>1</v>
      </c>
      <c r="D652" t="s">
        <v>2580</v>
      </c>
      <c r="E652" s="23">
        <v>45688</v>
      </c>
      <c r="G652" s="23">
        <v>45321</v>
      </c>
      <c r="H652">
        <v>49</v>
      </c>
      <c r="K652" s="23">
        <v>45321</v>
      </c>
      <c r="M652" t="s">
        <v>3397</v>
      </c>
    </row>
    <row r="653" spans="1:13" x14ac:dyDescent="0.3">
      <c r="A653" t="s">
        <v>9899</v>
      </c>
      <c r="B653" t="s">
        <v>11966</v>
      </c>
      <c r="C653">
        <v>1</v>
      </c>
      <c r="D653" t="s">
        <v>9900</v>
      </c>
      <c r="E653" s="23"/>
      <c r="G653" s="23">
        <v>45384</v>
      </c>
      <c r="H653">
        <v>60725</v>
      </c>
      <c r="I653" t="s">
        <v>9510</v>
      </c>
      <c r="J653" t="s">
        <v>9511</v>
      </c>
      <c r="K653" s="23">
        <v>45386</v>
      </c>
      <c r="M653" t="s">
        <v>3397</v>
      </c>
    </row>
    <row r="654" spans="1:13" x14ac:dyDescent="0.3">
      <c r="A654" t="s">
        <v>9902</v>
      </c>
      <c r="B654" t="s">
        <v>11263</v>
      </c>
      <c r="C654">
        <v>1</v>
      </c>
      <c r="D654" t="s">
        <v>9903</v>
      </c>
      <c r="E654" s="23"/>
      <c r="G654" s="23">
        <v>45278</v>
      </c>
      <c r="H654">
        <v>10236</v>
      </c>
      <c r="I654" t="s">
        <v>9510</v>
      </c>
      <c r="J654" t="s">
        <v>9511</v>
      </c>
      <c r="K654" s="23">
        <v>45280</v>
      </c>
      <c r="M654" t="s">
        <v>3397</v>
      </c>
    </row>
    <row r="655" spans="1:13" x14ac:dyDescent="0.3">
      <c r="A655" t="s">
        <v>2593</v>
      </c>
      <c r="B655" t="s">
        <v>11264</v>
      </c>
      <c r="C655">
        <v>1</v>
      </c>
      <c r="D655" t="s">
        <v>9979</v>
      </c>
      <c r="E655" s="23">
        <v>45991</v>
      </c>
      <c r="G655" s="23">
        <v>45299</v>
      </c>
      <c r="H655">
        <v>983</v>
      </c>
      <c r="I655" t="s">
        <v>9516</v>
      </c>
      <c r="J655" t="s">
        <v>9517</v>
      </c>
      <c r="K655" s="23">
        <v>45310</v>
      </c>
      <c r="M655" t="s">
        <v>3397</v>
      </c>
    </row>
    <row r="656" spans="1:13" x14ac:dyDescent="0.3">
      <c r="A656" t="s">
        <v>10686</v>
      </c>
      <c r="B656" t="s">
        <v>11809</v>
      </c>
      <c r="C656">
        <v>1</v>
      </c>
      <c r="D656" t="s">
        <v>10687</v>
      </c>
      <c r="E656" s="23">
        <v>45962</v>
      </c>
      <c r="G656" s="23">
        <v>45351</v>
      </c>
      <c r="H656">
        <v>165</v>
      </c>
      <c r="K656" s="23">
        <v>45351</v>
      </c>
      <c r="M656" t="s">
        <v>8883</v>
      </c>
    </row>
    <row r="657" spans="1:13" x14ac:dyDescent="0.3">
      <c r="A657" t="s">
        <v>10686</v>
      </c>
      <c r="B657" t="s">
        <v>11814</v>
      </c>
      <c r="C657">
        <v>1</v>
      </c>
      <c r="D657" t="s">
        <v>10687</v>
      </c>
      <c r="E657" s="23">
        <v>45962</v>
      </c>
      <c r="G657" s="23">
        <v>45343</v>
      </c>
      <c r="H657">
        <v>5</v>
      </c>
      <c r="K657" s="23">
        <v>45343</v>
      </c>
      <c r="M657" t="s">
        <v>11821</v>
      </c>
    </row>
    <row r="658" spans="1:13" x14ac:dyDescent="0.3">
      <c r="A658" t="s">
        <v>10689</v>
      </c>
      <c r="B658" t="s">
        <v>11814</v>
      </c>
      <c r="C658">
        <v>1</v>
      </c>
      <c r="D658" t="s">
        <v>10690</v>
      </c>
      <c r="E658" s="23">
        <v>45595</v>
      </c>
      <c r="G658" s="23">
        <v>45343</v>
      </c>
      <c r="H658">
        <v>87</v>
      </c>
      <c r="K658" s="23">
        <v>45343</v>
      </c>
      <c r="M658" t="s">
        <v>3397</v>
      </c>
    </row>
    <row r="659" spans="1:13" x14ac:dyDescent="0.3">
      <c r="A659" t="s">
        <v>10695</v>
      </c>
      <c r="B659" t="s">
        <v>11809</v>
      </c>
      <c r="C659">
        <v>1</v>
      </c>
      <c r="D659" t="s">
        <v>10696</v>
      </c>
      <c r="E659" s="23">
        <v>45596</v>
      </c>
      <c r="G659" s="23">
        <v>45351</v>
      </c>
      <c r="H659">
        <v>69</v>
      </c>
      <c r="K659" s="23">
        <v>45351</v>
      </c>
      <c r="M659" t="s">
        <v>3397</v>
      </c>
    </row>
    <row r="660" spans="1:13" x14ac:dyDescent="0.3">
      <c r="A660" t="s">
        <v>10698</v>
      </c>
      <c r="B660" t="s">
        <v>11809</v>
      </c>
      <c r="C660">
        <v>1</v>
      </c>
      <c r="D660" t="s">
        <v>10699</v>
      </c>
      <c r="E660" s="23">
        <v>45991</v>
      </c>
      <c r="G660" s="23">
        <v>45351</v>
      </c>
      <c r="H660">
        <v>97</v>
      </c>
      <c r="K660" s="23">
        <v>45351</v>
      </c>
      <c r="M660" t="s">
        <v>10282</v>
      </c>
    </row>
    <row r="661" spans="1:13" x14ac:dyDescent="0.3">
      <c r="A661" t="s">
        <v>10730</v>
      </c>
      <c r="B661" t="s">
        <v>11967</v>
      </c>
      <c r="C661">
        <v>1</v>
      </c>
      <c r="D661" t="s">
        <v>11461</v>
      </c>
      <c r="E661" s="23"/>
      <c r="G661" s="23">
        <v>45378</v>
      </c>
      <c r="H661">
        <v>6</v>
      </c>
      <c r="K661" s="23">
        <v>45378</v>
      </c>
      <c r="M661" t="s">
        <v>8883</v>
      </c>
    </row>
    <row r="662" spans="1:13" x14ac:dyDescent="0.3">
      <c r="A662" t="s">
        <v>10730</v>
      </c>
      <c r="B662" t="s">
        <v>11968</v>
      </c>
      <c r="C662">
        <v>1</v>
      </c>
      <c r="D662" t="s">
        <v>11461</v>
      </c>
      <c r="E662" s="23">
        <v>45473</v>
      </c>
      <c r="G662" s="23">
        <v>45359</v>
      </c>
      <c r="H662">
        <v>60</v>
      </c>
      <c r="I662" t="s">
        <v>9520</v>
      </c>
      <c r="J662" t="s">
        <v>9521</v>
      </c>
      <c r="K662" s="23">
        <v>45362</v>
      </c>
      <c r="M662" t="s">
        <v>5803</v>
      </c>
    </row>
    <row r="663" spans="1:13" x14ac:dyDescent="0.3">
      <c r="A663" t="s">
        <v>10730</v>
      </c>
      <c r="B663" t="s">
        <v>11969</v>
      </c>
      <c r="C663">
        <v>1</v>
      </c>
      <c r="D663" t="s">
        <v>11461</v>
      </c>
      <c r="E663" s="23"/>
      <c r="G663" s="23">
        <v>45363</v>
      </c>
      <c r="H663">
        <v>70</v>
      </c>
      <c r="K663" s="23">
        <v>45363</v>
      </c>
      <c r="M663" t="s">
        <v>11841</v>
      </c>
    </row>
    <row r="664" spans="1:13" x14ac:dyDescent="0.3">
      <c r="A664" t="s">
        <v>10730</v>
      </c>
      <c r="B664" t="s">
        <v>11970</v>
      </c>
      <c r="C664">
        <v>1</v>
      </c>
      <c r="D664" t="s">
        <v>11461</v>
      </c>
      <c r="E664" s="23">
        <v>45473</v>
      </c>
      <c r="G664" s="23">
        <v>45359</v>
      </c>
      <c r="H664">
        <v>107</v>
      </c>
      <c r="I664" t="s">
        <v>9520</v>
      </c>
      <c r="J664" t="s">
        <v>9521</v>
      </c>
      <c r="K664" s="23">
        <v>45362</v>
      </c>
      <c r="M664" t="s">
        <v>3397</v>
      </c>
    </row>
    <row r="665" spans="1:13" x14ac:dyDescent="0.3">
      <c r="A665" t="s">
        <v>10730</v>
      </c>
      <c r="B665" t="s">
        <v>11265</v>
      </c>
      <c r="C665">
        <v>1</v>
      </c>
      <c r="D665" t="s">
        <v>10731</v>
      </c>
      <c r="E665" s="23">
        <v>45473</v>
      </c>
      <c r="G665" s="23">
        <v>45336</v>
      </c>
      <c r="H665">
        <v>54</v>
      </c>
      <c r="I665" t="s">
        <v>9520</v>
      </c>
      <c r="J665" t="s">
        <v>9521</v>
      </c>
      <c r="K665" s="23">
        <v>45338</v>
      </c>
      <c r="M665" t="s">
        <v>3397</v>
      </c>
    </row>
    <row r="666" spans="1:13" x14ac:dyDescent="0.3">
      <c r="A666" t="s">
        <v>10738</v>
      </c>
      <c r="B666" t="s">
        <v>11266</v>
      </c>
      <c r="C666">
        <v>1</v>
      </c>
      <c r="D666" t="s">
        <v>10739</v>
      </c>
      <c r="E666" s="23">
        <v>45473</v>
      </c>
      <c r="G666" s="23">
        <v>45336</v>
      </c>
      <c r="H666">
        <v>348</v>
      </c>
      <c r="I666" t="s">
        <v>9520</v>
      </c>
      <c r="J666" t="s">
        <v>9521</v>
      </c>
      <c r="K666" s="23">
        <v>45338</v>
      </c>
      <c r="M666" t="s">
        <v>11163</v>
      </c>
    </row>
    <row r="667" spans="1:13" x14ac:dyDescent="0.3">
      <c r="A667" t="s">
        <v>11305</v>
      </c>
      <c r="B667" t="s">
        <v>11971</v>
      </c>
      <c r="C667">
        <v>1</v>
      </c>
      <c r="D667" t="s">
        <v>11306</v>
      </c>
      <c r="E667" s="23">
        <v>45900</v>
      </c>
      <c r="G667" s="23">
        <v>45351</v>
      </c>
      <c r="H667">
        <v>12</v>
      </c>
      <c r="I667" t="s">
        <v>9501</v>
      </c>
      <c r="J667" t="s">
        <v>9502</v>
      </c>
      <c r="K667" s="23">
        <v>45351</v>
      </c>
      <c r="M667" t="s">
        <v>3397</v>
      </c>
    </row>
    <row r="668" spans="1:13" x14ac:dyDescent="0.3">
      <c r="A668" t="s">
        <v>2654</v>
      </c>
      <c r="B668" t="s">
        <v>11972</v>
      </c>
      <c r="C668">
        <v>1</v>
      </c>
      <c r="D668" t="s">
        <v>9745</v>
      </c>
      <c r="E668" s="23">
        <v>46052</v>
      </c>
      <c r="G668" s="23">
        <v>45372</v>
      </c>
      <c r="H668">
        <v>2880</v>
      </c>
      <c r="I668" t="s">
        <v>9471</v>
      </c>
      <c r="J668" t="s">
        <v>9472</v>
      </c>
      <c r="K668" s="23">
        <v>45372</v>
      </c>
      <c r="M668" t="s">
        <v>12225</v>
      </c>
    </row>
    <row r="669" spans="1:13" x14ac:dyDescent="0.3">
      <c r="A669" t="s">
        <v>2654</v>
      </c>
      <c r="B669" t="s">
        <v>12226</v>
      </c>
      <c r="C669">
        <v>1</v>
      </c>
      <c r="D669" t="s">
        <v>9745</v>
      </c>
      <c r="E669" s="23">
        <v>46081</v>
      </c>
      <c r="G669" s="23">
        <v>45387</v>
      </c>
      <c r="H669">
        <v>3120</v>
      </c>
      <c r="I669" t="s">
        <v>9471</v>
      </c>
      <c r="J669" t="s">
        <v>9472</v>
      </c>
      <c r="K669" s="23">
        <v>45387</v>
      </c>
      <c r="M669" t="s">
        <v>3397</v>
      </c>
    </row>
    <row r="670" spans="1:13" x14ac:dyDescent="0.3">
      <c r="A670" t="s">
        <v>2654</v>
      </c>
      <c r="B670" t="s">
        <v>11973</v>
      </c>
      <c r="C670">
        <v>1</v>
      </c>
      <c r="D670" t="s">
        <v>9745</v>
      </c>
      <c r="E670" s="23"/>
      <c r="G670" s="23">
        <v>45365</v>
      </c>
      <c r="H670">
        <v>144</v>
      </c>
      <c r="K670" s="23">
        <v>45365</v>
      </c>
      <c r="M670" t="s">
        <v>3397</v>
      </c>
    </row>
    <row r="671" spans="1:13" x14ac:dyDescent="0.3">
      <c r="A671" t="s">
        <v>2654</v>
      </c>
      <c r="B671" t="s">
        <v>11267</v>
      </c>
      <c r="C671">
        <v>1</v>
      </c>
      <c r="D671" t="s">
        <v>9745</v>
      </c>
      <c r="E671" s="23">
        <v>46021</v>
      </c>
      <c r="G671" s="23">
        <v>45313</v>
      </c>
      <c r="H671">
        <v>2448</v>
      </c>
      <c r="I671" t="s">
        <v>9471</v>
      </c>
      <c r="J671" t="s">
        <v>9472</v>
      </c>
      <c r="K671" s="23">
        <v>45313</v>
      </c>
      <c r="M671" t="s">
        <v>11894</v>
      </c>
    </row>
    <row r="672" spans="1:13" x14ac:dyDescent="0.3">
      <c r="A672" t="s">
        <v>2654</v>
      </c>
      <c r="B672" t="s">
        <v>11974</v>
      </c>
      <c r="C672">
        <v>1</v>
      </c>
      <c r="D672" t="s">
        <v>9745</v>
      </c>
      <c r="E672" s="23">
        <v>45960</v>
      </c>
      <c r="G672" s="23">
        <v>45223</v>
      </c>
      <c r="H672">
        <v>30</v>
      </c>
      <c r="I672" t="s">
        <v>9471</v>
      </c>
      <c r="J672" t="s">
        <v>9472</v>
      </c>
      <c r="K672" s="23">
        <v>45224</v>
      </c>
      <c r="M672" t="s">
        <v>5645</v>
      </c>
    </row>
    <row r="673" spans="1:13" x14ac:dyDescent="0.3">
      <c r="A673" t="s">
        <v>2654</v>
      </c>
      <c r="B673" t="s">
        <v>11975</v>
      </c>
      <c r="C673">
        <v>1</v>
      </c>
      <c r="D673" t="s">
        <v>9745</v>
      </c>
      <c r="E673" s="23">
        <v>45960</v>
      </c>
      <c r="G673" s="23">
        <v>45236</v>
      </c>
      <c r="H673">
        <v>20</v>
      </c>
      <c r="I673" t="s">
        <v>9471</v>
      </c>
      <c r="J673" t="s">
        <v>9472</v>
      </c>
      <c r="K673" s="23">
        <v>45236</v>
      </c>
      <c r="M673" t="s">
        <v>5935</v>
      </c>
    </row>
    <row r="674" spans="1:13" x14ac:dyDescent="0.3">
      <c r="A674" t="s">
        <v>2654</v>
      </c>
      <c r="B674" t="s">
        <v>11268</v>
      </c>
      <c r="C674">
        <v>1</v>
      </c>
      <c r="D674" t="s">
        <v>9745</v>
      </c>
      <c r="E674" s="23">
        <v>45991</v>
      </c>
      <c r="G674" s="23">
        <v>45264</v>
      </c>
      <c r="H674">
        <v>204</v>
      </c>
      <c r="I674" t="s">
        <v>9471</v>
      </c>
      <c r="J674" t="s">
        <v>9472</v>
      </c>
      <c r="K674" s="23">
        <v>45265</v>
      </c>
      <c r="M674" t="s">
        <v>3397</v>
      </c>
    </row>
    <row r="675" spans="1:13" x14ac:dyDescent="0.3">
      <c r="A675" t="s">
        <v>2693</v>
      </c>
      <c r="B675" t="s">
        <v>11976</v>
      </c>
      <c r="C675">
        <v>1</v>
      </c>
      <c r="D675" t="s">
        <v>10186</v>
      </c>
      <c r="E675" s="23">
        <v>45473</v>
      </c>
      <c r="G675" s="23">
        <v>45376</v>
      </c>
      <c r="H675">
        <v>1432</v>
      </c>
      <c r="I675" t="s">
        <v>9528</v>
      </c>
      <c r="J675" t="s">
        <v>9529</v>
      </c>
      <c r="K675" s="23">
        <v>45378</v>
      </c>
      <c r="M675" t="s">
        <v>3397</v>
      </c>
    </row>
    <row r="676" spans="1:13" x14ac:dyDescent="0.3">
      <c r="A676" t="s">
        <v>2693</v>
      </c>
      <c r="B676" t="s">
        <v>11977</v>
      </c>
      <c r="C676">
        <v>1</v>
      </c>
      <c r="D676" t="s">
        <v>10186</v>
      </c>
      <c r="E676" s="23">
        <v>45473</v>
      </c>
      <c r="G676" s="23">
        <v>45358</v>
      </c>
      <c r="H676">
        <v>528</v>
      </c>
      <c r="I676" t="s">
        <v>9528</v>
      </c>
      <c r="J676" t="s">
        <v>9529</v>
      </c>
      <c r="K676" s="23">
        <v>45362</v>
      </c>
      <c r="M676" t="s">
        <v>10278</v>
      </c>
    </row>
    <row r="677" spans="1:13" x14ac:dyDescent="0.3">
      <c r="A677" t="s">
        <v>2693</v>
      </c>
      <c r="B677" t="s">
        <v>11979</v>
      </c>
      <c r="C677">
        <v>1</v>
      </c>
      <c r="D677" t="s">
        <v>10186</v>
      </c>
      <c r="E677" s="23">
        <v>45442</v>
      </c>
      <c r="G677" s="23">
        <v>45338</v>
      </c>
      <c r="H677">
        <v>160</v>
      </c>
      <c r="I677" t="s">
        <v>9528</v>
      </c>
      <c r="J677" t="s">
        <v>9529</v>
      </c>
      <c r="K677" s="23">
        <v>45341</v>
      </c>
      <c r="M677" t="s">
        <v>3397</v>
      </c>
    </row>
    <row r="678" spans="1:13" x14ac:dyDescent="0.3">
      <c r="A678" t="s">
        <v>2759</v>
      </c>
      <c r="B678" t="s">
        <v>12206</v>
      </c>
      <c r="C678">
        <v>1</v>
      </c>
      <c r="D678" t="s">
        <v>2760</v>
      </c>
      <c r="E678" s="23">
        <v>45601</v>
      </c>
      <c r="G678" s="23">
        <v>45387</v>
      </c>
      <c r="H678">
        <v>2604</v>
      </c>
      <c r="I678" t="s">
        <v>11827</v>
      </c>
      <c r="J678" t="s">
        <v>11828</v>
      </c>
      <c r="K678" s="23">
        <v>45390</v>
      </c>
      <c r="M678" t="s">
        <v>3397</v>
      </c>
    </row>
    <row r="679" spans="1:13" x14ac:dyDescent="0.3">
      <c r="A679" t="s">
        <v>2759</v>
      </c>
      <c r="B679" t="s">
        <v>11826</v>
      </c>
      <c r="C679">
        <v>1</v>
      </c>
      <c r="D679" t="s">
        <v>2760</v>
      </c>
      <c r="E679" s="23">
        <v>45579</v>
      </c>
      <c r="G679" s="23">
        <v>45377</v>
      </c>
      <c r="H679">
        <v>2310</v>
      </c>
      <c r="K679" s="23">
        <v>45377</v>
      </c>
      <c r="M679" t="s">
        <v>12223</v>
      </c>
    </row>
    <row r="680" spans="1:13" x14ac:dyDescent="0.3">
      <c r="A680" t="s">
        <v>2759</v>
      </c>
      <c r="B680" t="s">
        <v>11139</v>
      </c>
      <c r="C680">
        <v>1</v>
      </c>
      <c r="D680" t="s">
        <v>2760</v>
      </c>
      <c r="E680" s="23">
        <v>45529</v>
      </c>
      <c r="G680" s="23">
        <v>45316</v>
      </c>
      <c r="H680">
        <v>798</v>
      </c>
      <c r="I680" t="s">
        <v>9474</v>
      </c>
      <c r="J680" t="s">
        <v>9475</v>
      </c>
      <c r="K680" s="23">
        <v>45318</v>
      </c>
      <c r="M680" t="s">
        <v>8669</v>
      </c>
    </row>
    <row r="681" spans="1:13" x14ac:dyDescent="0.3">
      <c r="A681" t="s">
        <v>2762</v>
      </c>
      <c r="B681" t="s">
        <v>12206</v>
      </c>
      <c r="C681">
        <v>1</v>
      </c>
      <c r="D681" t="s">
        <v>2763</v>
      </c>
      <c r="E681" s="23">
        <v>45387</v>
      </c>
      <c r="G681" s="23">
        <v>45387</v>
      </c>
      <c r="H681">
        <v>1260</v>
      </c>
      <c r="I681" t="s">
        <v>11827</v>
      </c>
      <c r="J681" t="s">
        <v>11828</v>
      </c>
      <c r="K681" s="23">
        <v>45390</v>
      </c>
      <c r="M681" t="s">
        <v>3397</v>
      </c>
    </row>
    <row r="682" spans="1:13" x14ac:dyDescent="0.3">
      <c r="A682" t="s">
        <v>2762</v>
      </c>
      <c r="B682" t="s">
        <v>11826</v>
      </c>
      <c r="C682">
        <v>1</v>
      </c>
      <c r="D682" t="s">
        <v>2763</v>
      </c>
      <c r="E682" s="23">
        <v>45579</v>
      </c>
      <c r="G682" s="23">
        <v>45365</v>
      </c>
      <c r="H682">
        <v>140</v>
      </c>
      <c r="I682" t="s">
        <v>11827</v>
      </c>
      <c r="J682" t="s">
        <v>11828</v>
      </c>
      <c r="K682" s="23">
        <v>45369</v>
      </c>
      <c r="M682" t="s">
        <v>5831</v>
      </c>
    </row>
    <row r="683" spans="1:13" x14ac:dyDescent="0.3">
      <c r="A683" t="s">
        <v>2958</v>
      </c>
      <c r="B683" t="s">
        <v>11236</v>
      </c>
      <c r="C683">
        <v>1</v>
      </c>
      <c r="D683" t="s">
        <v>2959</v>
      </c>
      <c r="E683" s="23">
        <v>44439</v>
      </c>
      <c r="G683" s="23">
        <v>43831</v>
      </c>
      <c r="H683">
        <v>1</v>
      </c>
      <c r="K683" s="23">
        <v>43843</v>
      </c>
      <c r="M683" t="s">
        <v>3397</v>
      </c>
    </row>
    <row r="684" spans="1:13" x14ac:dyDescent="0.3">
      <c r="A684" t="s">
        <v>3012</v>
      </c>
      <c r="B684" t="s">
        <v>11269</v>
      </c>
      <c r="C684">
        <v>1</v>
      </c>
      <c r="D684" t="s">
        <v>11270</v>
      </c>
      <c r="E684" s="23">
        <v>44562</v>
      </c>
      <c r="G684" s="23">
        <v>43831</v>
      </c>
      <c r="H684">
        <v>540</v>
      </c>
      <c r="K684" s="23">
        <v>43843</v>
      </c>
      <c r="M684" t="s">
        <v>3397</v>
      </c>
    </row>
    <row r="685" spans="1:13" x14ac:dyDescent="0.3">
      <c r="A685" t="s">
        <v>3012</v>
      </c>
      <c r="B685" t="s">
        <v>11271</v>
      </c>
      <c r="C685">
        <v>1</v>
      </c>
      <c r="D685" t="s">
        <v>11270</v>
      </c>
      <c r="E685" s="23">
        <v>44562</v>
      </c>
      <c r="G685" s="23">
        <v>43831</v>
      </c>
      <c r="H685">
        <v>80</v>
      </c>
      <c r="K685" s="23">
        <v>43843</v>
      </c>
      <c r="M685" t="s">
        <v>3397</v>
      </c>
    </row>
    <row r="686" spans="1:13" x14ac:dyDescent="0.3">
      <c r="A686" t="s">
        <v>3081</v>
      </c>
      <c r="B686" t="s">
        <v>11122</v>
      </c>
      <c r="C686">
        <v>1</v>
      </c>
      <c r="D686" t="s">
        <v>3082</v>
      </c>
      <c r="E686" s="23">
        <v>45695</v>
      </c>
      <c r="G686" s="23">
        <v>45336</v>
      </c>
      <c r="H686">
        <v>387</v>
      </c>
      <c r="K686" s="23">
        <v>45336</v>
      </c>
      <c r="M686" t="s">
        <v>3397</v>
      </c>
    </row>
    <row r="687" spans="1:13" x14ac:dyDescent="0.3">
      <c r="A687" t="s">
        <v>3081</v>
      </c>
      <c r="B687" t="s">
        <v>11815</v>
      </c>
      <c r="C687">
        <v>1</v>
      </c>
      <c r="D687" t="s">
        <v>3082</v>
      </c>
      <c r="E687" s="23">
        <v>45716</v>
      </c>
      <c r="G687" s="23">
        <v>45378</v>
      </c>
      <c r="H687">
        <v>907</v>
      </c>
      <c r="K687" s="23">
        <v>45378</v>
      </c>
      <c r="M687" t="s">
        <v>3397</v>
      </c>
    </row>
    <row r="688" spans="1:13" x14ac:dyDescent="0.3">
      <c r="A688" t="s">
        <v>3081</v>
      </c>
      <c r="B688" t="s">
        <v>11090</v>
      </c>
      <c r="C688">
        <v>1</v>
      </c>
      <c r="D688" t="s">
        <v>3082</v>
      </c>
      <c r="E688" s="23">
        <v>45693</v>
      </c>
      <c r="G688" s="23">
        <v>45336</v>
      </c>
      <c r="H688">
        <v>153</v>
      </c>
      <c r="K688" s="23">
        <v>45336</v>
      </c>
      <c r="M688" t="s">
        <v>5821</v>
      </c>
    </row>
    <row r="689" spans="1:13" x14ac:dyDescent="0.3">
      <c r="A689" t="s">
        <v>3081</v>
      </c>
      <c r="B689" t="s">
        <v>11130</v>
      </c>
      <c r="C689">
        <v>1</v>
      </c>
      <c r="D689" t="s">
        <v>3082</v>
      </c>
      <c r="E689" s="23">
        <v>45667</v>
      </c>
      <c r="G689" s="23">
        <v>45303</v>
      </c>
      <c r="H689">
        <v>121</v>
      </c>
      <c r="K689" s="23">
        <v>45303</v>
      </c>
      <c r="M689" t="s">
        <v>3397</v>
      </c>
    </row>
    <row r="690" spans="1:13" x14ac:dyDescent="0.3">
      <c r="A690" t="s">
        <v>3081</v>
      </c>
      <c r="B690" t="s">
        <v>11108</v>
      </c>
      <c r="C690">
        <v>1</v>
      </c>
      <c r="D690" t="s">
        <v>3082</v>
      </c>
      <c r="E690" s="23">
        <v>45680</v>
      </c>
      <c r="G690" s="23">
        <v>45317</v>
      </c>
      <c r="H690">
        <v>149</v>
      </c>
      <c r="K690" s="23">
        <v>45317</v>
      </c>
      <c r="M690" t="s">
        <v>3397</v>
      </c>
    </row>
    <row r="691" spans="1:13" x14ac:dyDescent="0.3">
      <c r="A691" t="s">
        <v>3097</v>
      </c>
      <c r="B691" t="s">
        <v>11273</v>
      </c>
      <c r="C691">
        <v>1</v>
      </c>
      <c r="D691" t="s">
        <v>3098</v>
      </c>
      <c r="E691" s="23"/>
      <c r="G691" s="23">
        <v>45328</v>
      </c>
      <c r="H691">
        <v>63999</v>
      </c>
      <c r="I691" t="s">
        <v>9510</v>
      </c>
      <c r="J691" t="s">
        <v>9511</v>
      </c>
      <c r="K691" s="23">
        <v>45328</v>
      </c>
      <c r="M691" t="s">
        <v>3397</v>
      </c>
    </row>
    <row r="692" spans="1:13" x14ac:dyDescent="0.3">
      <c r="A692" t="s">
        <v>3142</v>
      </c>
      <c r="B692" t="s">
        <v>11810</v>
      </c>
      <c r="C692">
        <v>1</v>
      </c>
      <c r="D692" t="s">
        <v>3143</v>
      </c>
      <c r="E692" s="23">
        <v>45746</v>
      </c>
      <c r="G692" s="23">
        <v>45370</v>
      </c>
      <c r="H692">
        <v>1890</v>
      </c>
      <c r="K692" s="23">
        <v>45370</v>
      </c>
      <c r="M692" t="s">
        <v>12227</v>
      </c>
    </row>
    <row r="693" spans="1:13" x14ac:dyDescent="0.3">
      <c r="A693" t="s">
        <v>3142</v>
      </c>
      <c r="B693" t="s">
        <v>11809</v>
      </c>
      <c r="C693">
        <v>1</v>
      </c>
      <c r="D693" t="s">
        <v>3143</v>
      </c>
      <c r="E693" s="23">
        <v>45702</v>
      </c>
      <c r="G693" s="23">
        <v>45348</v>
      </c>
      <c r="H693">
        <v>293</v>
      </c>
      <c r="K693" s="23">
        <v>45348</v>
      </c>
      <c r="M693" t="s">
        <v>5645</v>
      </c>
    </row>
    <row r="694" spans="1:13" x14ac:dyDescent="0.3">
      <c r="A694" t="s">
        <v>3273</v>
      </c>
      <c r="B694" t="s">
        <v>11093</v>
      </c>
      <c r="C694">
        <v>1</v>
      </c>
      <c r="D694" t="s">
        <v>3274</v>
      </c>
      <c r="E694" s="23">
        <v>45696</v>
      </c>
      <c r="G694" s="23">
        <v>45330</v>
      </c>
      <c r="H694">
        <v>830</v>
      </c>
      <c r="K694" s="23">
        <v>45330</v>
      </c>
      <c r="M694" t="s">
        <v>12211</v>
      </c>
    </row>
    <row r="695" spans="1:13" x14ac:dyDescent="0.3">
      <c r="A695" t="s">
        <v>3273</v>
      </c>
      <c r="B695" t="s">
        <v>11121</v>
      </c>
      <c r="C695">
        <v>1</v>
      </c>
      <c r="D695" t="s">
        <v>3274</v>
      </c>
      <c r="E695" s="23">
        <v>45703</v>
      </c>
      <c r="G695" s="23">
        <v>45337</v>
      </c>
      <c r="H695">
        <v>431</v>
      </c>
      <c r="K695" s="23">
        <v>45337</v>
      </c>
      <c r="M695" t="s">
        <v>12228</v>
      </c>
    </row>
    <row r="696" spans="1:13" x14ac:dyDescent="0.3">
      <c r="A696" t="s">
        <v>3273</v>
      </c>
      <c r="B696" t="s">
        <v>11808</v>
      </c>
      <c r="C696">
        <v>1</v>
      </c>
      <c r="D696" t="s">
        <v>3274</v>
      </c>
      <c r="E696" s="23">
        <v>45746</v>
      </c>
      <c r="G696" s="23">
        <v>45384</v>
      </c>
      <c r="H696">
        <v>1867</v>
      </c>
      <c r="K696" s="23">
        <v>45384</v>
      </c>
      <c r="M696" t="s">
        <v>3397</v>
      </c>
    </row>
    <row r="697" spans="1:13" x14ac:dyDescent="0.3">
      <c r="A697" t="s">
        <v>3273</v>
      </c>
      <c r="B697" t="s">
        <v>11981</v>
      </c>
      <c r="C697">
        <v>1</v>
      </c>
      <c r="D697" t="s">
        <v>3274</v>
      </c>
      <c r="E697" s="23">
        <v>45568</v>
      </c>
      <c r="G697" s="23">
        <v>45209</v>
      </c>
      <c r="H697">
        <v>1</v>
      </c>
      <c r="K697" s="23">
        <v>45209</v>
      </c>
      <c r="M697" t="s">
        <v>5927</v>
      </c>
    </row>
    <row r="698" spans="1:13" x14ac:dyDescent="0.3">
      <c r="A698" t="s">
        <v>3273</v>
      </c>
      <c r="B698" t="s">
        <v>11982</v>
      </c>
      <c r="C698">
        <v>1</v>
      </c>
      <c r="D698" t="s">
        <v>3274</v>
      </c>
      <c r="E698" s="23">
        <v>45588</v>
      </c>
      <c r="G698" s="23">
        <v>45229</v>
      </c>
      <c r="H698">
        <v>14</v>
      </c>
      <c r="K698" s="23">
        <v>45229</v>
      </c>
      <c r="M698" t="s">
        <v>11212</v>
      </c>
    </row>
    <row r="699" spans="1:13" x14ac:dyDescent="0.3">
      <c r="A699" t="s">
        <v>3273</v>
      </c>
      <c r="B699" t="s">
        <v>11158</v>
      </c>
      <c r="C699">
        <v>1</v>
      </c>
      <c r="D699" t="s">
        <v>3274</v>
      </c>
      <c r="E699" s="23">
        <v>45604</v>
      </c>
      <c r="G699" s="23">
        <v>45252</v>
      </c>
      <c r="H699">
        <v>6</v>
      </c>
      <c r="K699" s="23">
        <v>45252</v>
      </c>
      <c r="M699" t="s">
        <v>8883</v>
      </c>
    </row>
    <row r="700" spans="1:13" x14ac:dyDescent="0.3">
      <c r="A700" t="s">
        <v>3298</v>
      </c>
      <c r="B700" t="s">
        <v>11815</v>
      </c>
      <c r="C700">
        <v>1</v>
      </c>
      <c r="D700" t="s">
        <v>3299</v>
      </c>
      <c r="E700" s="23">
        <v>45747</v>
      </c>
      <c r="G700" s="23">
        <v>45378</v>
      </c>
      <c r="H700">
        <v>60.045000000000002</v>
      </c>
      <c r="K700" s="23">
        <v>45378</v>
      </c>
      <c r="M700" t="s">
        <v>3397</v>
      </c>
    </row>
    <row r="701" spans="1:13" x14ac:dyDescent="0.3">
      <c r="A701" t="s">
        <v>3313</v>
      </c>
      <c r="B701" t="s">
        <v>10307</v>
      </c>
      <c r="C701">
        <v>1</v>
      </c>
      <c r="D701" t="s">
        <v>3314</v>
      </c>
      <c r="E701" s="23">
        <v>45930</v>
      </c>
      <c r="G701" s="23">
        <v>45191</v>
      </c>
      <c r="H701">
        <v>26</v>
      </c>
      <c r="I701" t="s">
        <v>9471</v>
      </c>
      <c r="J701" t="s">
        <v>9472</v>
      </c>
      <c r="K701" s="23">
        <v>45194</v>
      </c>
      <c r="M701" t="s">
        <v>3397</v>
      </c>
    </row>
  </sheetData>
  <phoneticPr fontId="15" type="noConversion"/>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9A477D-3115-466C-BCF7-C49435BF5980}">
  <sheetPr codeName="Hoja5">
    <tabColor rgb="FFFF0000"/>
  </sheetPr>
  <dimension ref="A3:F16"/>
  <sheetViews>
    <sheetView workbookViewId="0">
      <selection activeCell="A17" sqref="A17"/>
    </sheetView>
  </sheetViews>
  <sheetFormatPr baseColWidth="10" defaultColWidth="11.44140625" defaultRowHeight="14.4" x14ac:dyDescent="0.3"/>
  <sheetData>
    <row r="3" spans="1:6" x14ac:dyDescent="0.3">
      <c r="A3" t="s">
        <v>9531</v>
      </c>
    </row>
    <row r="5" spans="1:6" x14ac:dyDescent="0.3">
      <c r="A5" t="s">
        <v>9532</v>
      </c>
    </row>
    <row r="7" spans="1:6" x14ac:dyDescent="0.3">
      <c r="A7" t="s">
        <v>9533</v>
      </c>
      <c r="F7" t="s">
        <v>9534</v>
      </c>
    </row>
    <row r="9" spans="1:6" x14ac:dyDescent="0.3">
      <c r="A9" t="s">
        <v>9535</v>
      </c>
    </row>
    <row r="10" spans="1:6" x14ac:dyDescent="0.3">
      <c r="A10" t="s">
        <v>9536</v>
      </c>
    </row>
    <row r="12" spans="1:6" x14ac:dyDescent="0.3">
      <c r="A12" t="s">
        <v>9537</v>
      </c>
    </row>
    <row r="13" spans="1:6" x14ac:dyDescent="0.3">
      <c r="A13" t="s">
        <v>9538</v>
      </c>
    </row>
    <row r="15" spans="1:6" x14ac:dyDescent="0.3">
      <c r="A15" t="s">
        <v>9539</v>
      </c>
    </row>
    <row r="16" spans="1:6" x14ac:dyDescent="0.3">
      <c r="A16" t="s">
        <v>9540</v>
      </c>
    </row>
  </sheetData>
  <sheetProtection algorithmName="SHA-512" hashValue="D/qSjFNJwPE7hYVSUYG1AloXKFpLad5Cp1kRBap96FpJzrA9xZosdk4GD83U7sMI4MitGXD+e8gy65TTQ4se2A==" saltValue="532NCue+VTRt7Ltb+CQUEg==" spinCount="100000" sheet="1" objects="1" scenarios="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xml version="1.0" encoding="utf-8"?>
<p:properties xmlns:p="http://schemas.microsoft.com/office/2006/metadata/properties" xmlns:xsi="http://www.w3.org/2001/XMLSchema-instance" xmlns:pc="http://schemas.microsoft.com/office/infopath/2007/PartnerControls">
  <documentManagement>
    <lcf76f155ced4ddcb4097134ff3c332f xmlns="bc0cb12b-d787-4ec5-bbed-de6f6d6810f1">
      <Terms xmlns="http://schemas.microsoft.com/office/infopath/2007/PartnerControls"/>
    </lcf76f155ced4ddcb4097134ff3c332f>
    <TaxCatchAll xmlns="1e8bc8aa-29db-463b-958a-9564f0e2b951" xsi:nil="true"/>
  </documentManagement>
</p:properties>
</file>

<file path=customXml/item11.xml>�� 
</file>

<file path=customXml/item12.xml><?xml version="1.0" encoding="utf-8"?>
<?mso-contentType ?>
<FormTemplates xmlns="http://schemas.microsoft.com/sharepoint/v3/contenttype/forms">
  <Display>DocumentLibraryForm</Display>
  <Edit>DocumentLibraryForm</Edit>
  <New>DocumentLibraryForm</New>
</FormTemplates>
</file>

<file path=customXml/item13.xml><?xml version="1.0" encoding="utf-8"?>
<ct:contentTypeSchema xmlns:ct="http://schemas.microsoft.com/office/2006/metadata/contentType" xmlns:ma="http://schemas.microsoft.com/office/2006/metadata/properties/metaAttributes" ct:_="" ma:_="" ma:contentTypeName="Documento" ma:contentTypeID="0x01010036C760A2A163F947A793503739F088AA" ma:contentTypeVersion="15" ma:contentTypeDescription="Crear nuevo documento." ma:contentTypeScope="" ma:versionID="af353710fc20b2a05279acb4c3f83847">
  <xsd:schema xmlns:xsd="http://www.w3.org/2001/XMLSchema" xmlns:xs="http://www.w3.org/2001/XMLSchema" xmlns:p="http://schemas.microsoft.com/office/2006/metadata/properties" xmlns:ns2="bc0cb12b-d787-4ec5-bbed-de6f6d6810f1" xmlns:ns3="1e8bc8aa-29db-463b-958a-9564f0e2b951" targetNamespace="http://schemas.microsoft.com/office/2006/metadata/properties" ma:root="true" ma:fieldsID="8e68c02ea01c98ff7c0f69acf0b6c72a" ns2:_="" ns3:_="">
    <xsd:import namespace="bc0cb12b-d787-4ec5-bbed-de6f6d6810f1"/>
    <xsd:import namespace="1e8bc8aa-29db-463b-958a-9564f0e2b951"/>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ServiceObjectDetectorVersions" minOccurs="0"/>
                <xsd:element ref="ns2:MediaServiceLocation" minOccurs="0"/>
                <xsd:element ref="ns2:MediaServiceSearchPropertie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c0cb12b-d787-4ec5-bbed-de6f6d6810f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Etiquetas de imagen" ma:readOnly="false" ma:fieldId="{5cf76f15-5ced-4ddc-b409-7134ff3c332f}" ma:taxonomyMulti="true" ma:sspId="cd21398e-9a33-41dd-b1d0-918dc9255400"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ObjectDetectorVersions" ma:index="19" nillable="true" ma:displayName="MediaServiceObjectDetectorVersions" ma:hidden="true" ma:indexed="true" ma:internalName="MediaServiceObjectDetectorVersions" ma:readOnly="true">
      <xsd:simpleType>
        <xsd:restriction base="dms:Text"/>
      </xsd:simpleType>
    </xsd:element>
    <xsd:element name="MediaServiceLocation" ma:index="20" nillable="true" ma:displayName="Location" ma:indexed="true" ma:internalName="MediaServiceLocation"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element name="MediaLengthInSeconds" ma:index="22"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1e8bc8aa-29db-463b-958a-9564f0e2b951" elementFormDefault="qualified">
    <xsd:import namespace="http://schemas.microsoft.com/office/2006/documentManagement/types"/>
    <xsd:import namespace="http://schemas.microsoft.com/office/infopath/2007/PartnerControls"/>
    <xsd:element name="SharedWithUsers" ma:index="10"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Detalles de uso compartido" ma:internalName="SharedWithDetails" ma:readOnly="true">
      <xsd:simpleType>
        <xsd:restriction base="dms:Note">
          <xsd:maxLength value="255"/>
        </xsd:restriction>
      </xsd:simpleType>
    </xsd:element>
    <xsd:element name="TaxCatchAll" ma:index="14" nillable="true" ma:displayName="Taxonomy Catch All Column" ma:hidden="true" ma:list="{b33ef629-19af-4337-b7a1-36e5cb7ad628}" ma:internalName="TaxCatchAll" ma:showField="CatchAllData" ma:web="1e8bc8aa-29db-463b-958a-9564f0e2b95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4.xml>�� 
</file>

<file path=customXml/item15.xml>�� 
</file>

<file path=customXml/item16.xml>�� 
</file>

<file path=customXml/item17.xml>�� 
</file>

<file path=customXml/item18.xml>�� 
</file>

<file path=customXml/item19.xml><?xml version="1.0" encoding="utf-8"?>
<scriptIds xmlns="http://schemas.microsoft.com/office/extensibility/maker/v1.0" id="script-ids-node-id">
  <scriptId id="ms-officescript%3A%2F%2Fonedrive_business_itemlink%2F016SLEHUUYMXSJIZMZZ5GLKMGZ7RWW54VG:ms-officescript%3A%2F%2Fonedrive_business_sharinglink%2Fu!aHR0cHM6Ly9zYWJvcmFlc3BhbmEtbXkuc2hhcmVwb2ludC5jb20vOnU6L2cvcGVyc29uYWwvY2FybG9zX3JvZHJpZ3Vlel9zYWJvci1lc3BhbmFfY29tL0VaaGw1SlJsbWM5TXRURFpfRzF1OHFZQmNMMHdILVhlVzkzSmU0X2x1ajZoUnc"/>
  <scriptId xmlns="" id="ms-officescript%3A%2F%2Fonedrive_business_itemlink%2F016SLEHUVWUKS43YI2C5GKBC2V4PX2H3OQ:ms-officescript%3A%2F%2Fonedrive_business_sharinglink%2Fu!aHR0cHM6Ly9zYWJvcmFlc3BhbmEtbXkuc2hhcmVwb2ludC5jb20vOnU6L2cvcGVyc29uYWwvY2FybG9zX3JvZHJpZ3Vlel9zYWJvci1lc3BhbmFfY29tL0ViYWlwYzNoR2hkTW9JdFY0LS1qN2RBQlg0YlQ5ZlVjOUk2Y2t2Y0F0SXZ3SVE"/>
  <scriptId xmlns="" id="ms-officescript%3A%2F%2Fonedrive_business_itemlink%2F016SLEHUXL6VFFIFT67JGLKQAAKWLA45TC:ms-officescript%3A%2F%2Fonedrive_business_sharinglink%2Fu!aHR0cHM6Ly9zYWJvcmFlc3BhbmEtbXkuc2hhcmVwb2ludC5jb20vOnU6L2cvcGVyc29uYWwvY2FybG9zX3JvZHJpZ3Vlel9zYWJvci1lc3BhbmFfY29tL0VldjFTbFFXZnZwTXRVQUFWWllPZG1JQkYwQ1NsMWxIVmprZGd3OFZKZWZtdGc"/>
  <scriptId xmlns="" id="ms-officescript%3A%2F%2Fonedrive_business_itemlink%2F016SLEHUXGFCLNTZL7TZHYA5A3A7JQ24CB:ms-officescript%3A%2F%2Fonedrive_business_sharinglink%2Fu!aHR0cHM6Ly9zYWJvcmFlc3BhbmEtbXkuc2hhcmVwb2ludC5jb20vOnU6L2cvcGVyc29uYWwvY2FybG9zX3JvZHJpZ3Vlel9zYWJvci1lc3BhbmFfY29tL0VlWW9sdG5sZjU1UGdIUWJCOU1OY0VFQkxqTHU4RkxmT1NkdWhWNnZyZGZTa3c"/>
</scriptIds>
</file>

<file path=customXml/item20.xml>�� 
</file>

<file path=customXml/item21.xml>�� 
</file>

<file path=customXml/item22.xml>�� 
</file>

<file path=customXml/itemProps1.xml><?xml version="1.0" encoding="utf-8"?>
<ds:datastoreItem xmlns:ds="http://schemas.openxmlformats.org/officeDocument/2006/customXml" ds:itemID="{3830EB5D-5C7C-4093-8C52-456A84BAC2CD}">
  <ds:schemaRefs>
    <ds:schemaRef ds:uri="http://gemini/pivotcustomization/TableOrder"/>
  </ds:schemaRefs>
</ds:datastoreItem>
</file>

<file path=customXml/itemProps2.xml><?xml version="1.0" encoding="utf-8"?>
<ds:datastoreItem xmlns:ds="http://schemas.openxmlformats.org/officeDocument/2006/customXml" ds:itemID="{AB2DEA13-87AA-40E2-A9ED-C2DA2B3554BC}">
  <ds:schemaRefs>
    <ds:schemaRef ds:uri="http://gemini/pivotcustomization/ShowImplicitMeasures"/>
  </ds:schemaRefs>
</ds:datastoreItem>
</file>

<file path=customXml/itemProps3.xml><?xml version="1.0" encoding="utf-8"?>
<ds:datastoreItem xmlns:ds="http://schemas.openxmlformats.org/officeDocument/2006/customXml" ds:itemID="{DFB9D73A-F5D4-4F1C-9FE2-62D78FC001BA}">
  <ds:schemaRefs>
    <ds:schemaRef ds:uri="http://gemini/pivotcustomization/Diagrams"/>
  </ds:schemaRefs>
</ds:datastoreItem>
</file>

<file path=customXml/itemProps4.xml><?xml version="1.0" encoding="utf-8"?>
<ds:datastoreItem xmlns:ds="http://schemas.openxmlformats.org/officeDocument/2006/customXml" ds:itemID="{64441ED1-34DF-4B66-B6E5-51089320FFF2}">
  <ds:schemaRefs>
    <ds:schemaRef ds:uri="http://gemini/pivotcustomization/ClientWindowXML"/>
  </ds:schemaRefs>
</ds:datastoreItem>
</file>

<file path=customXml/itemProps5.xml><?xml version="1.0" encoding="utf-8"?>
<ds:datastoreItem xmlns:ds="http://schemas.openxmlformats.org/officeDocument/2006/customXml" ds:itemID="{4AC55972-DB92-46FD-A28F-A35AE066ECA5}">
  <ds:schemaRefs>
    <ds:schemaRef ds:uri="http://gemini/pivotcustomization/PowerPivotVersion"/>
  </ds:schemaRefs>
</ds:datastoreItem>
</file>

<file path=customXml/itemProps6.xml><?xml version="1.0" encoding="utf-8"?>
<ds:datastoreItem xmlns:ds="http://schemas.openxmlformats.org/officeDocument/2006/customXml" ds:itemID="{563F6AD5-D8EB-4C52-A297-C3CD4034D76A}">
  <ds:schemaRefs>
    <ds:schemaRef ds:uri="http://gemini/pivotcustomization/IsSandboxEmbedded"/>
  </ds:schemaRefs>
</ds:datastoreItem>
</file>

<file path=customXml/itemProps7.xml><?xml version="1.0" encoding="utf-8"?>
<ds:datastoreItem xmlns:ds="http://schemas.openxmlformats.org/officeDocument/2006/customXml" ds:itemID="{FF0E3931-24F1-4101-93B0-A4104F9A8B07}">
  <ds:schemaRefs>
    <ds:schemaRef ds:uri="http://gemini/pivotcustomization/RelationshipAutoDetectionEnabled"/>
  </ds:schemaRefs>
</ds:datastoreItem>
</file>

<file path=customXml/itemProps8.xml><?xml version="1.0" encoding="utf-8"?>
<ds:datastoreItem xmlns:ds="http://schemas.openxmlformats.org/officeDocument/2006/customXml" ds:itemID="{D9CABC24-B4B3-4719-9421-6CA61F09D0F8}">
  <ds:schemaRefs>
    <ds:schemaRef ds:uri="http://gemini/pivotcustomization/TableWidget"/>
  </ds:schemaRefs>
</ds:datastoreItem>
</file>

<file path=customXml/itemProps9.xml><?xml version="1.0" encoding="utf-8"?>
<ds:datastoreItem xmlns:ds="http://schemas.openxmlformats.org/officeDocument/2006/customXml" ds:itemID="{C88C8C72-227A-4E44-8480-C295EF08D955}">
  <ds:schemaRefs>
    <ds:schemaRef ds:uri="http://gemini/pivotcustomization/FormulaBarState"/>
  </ds:schemaRefs>
</ds:datastoreItem>
</file>

<file path=customXml/itemProps10.xml><?xml version="1.0" encoding="utf-8"?>
<ds:datastoreItem xmlns:ds="http://schemas.openxmlformats.org/officeDocument/2006/customXml" ds:itemID="{0B36E266-1B35-41A1-86B6-93699854FA54}">
  <ds:schemaRefs>
    <ds:schemaRef ds:uri="http://schemas.microsoft.com/office/2006/metadata/properties"/>
    <ds:schemaRef ds:uri="http://schemas.microsoft.com/office/infopath/2007/PartnerControls"/>
    <ds:schemaRef ds:uri="bc0cb12b-d787-4ec5-bbed-de6f6d6810f1"/>
    <ds:schemaRef ds:uri="1e8bc8aa-29db-463b-958a-9564f0e2b951"/>
  </ds:schemaRefs>
</ds:datastoreItem>
</file>

<file path=customXml/itemProps11.xml><?xml version="1.0" encoding="utf-8"?>
<ds:datastoreItem xmlns:ds="http://schemas.openxmlformats.org/officeDocument/2006/customXml" ds:itemID="{0C86F95F-A710-44C1-A597-17731A56B566}">
  <ds:schemaRefs>
    <ds:schemaRef ds:uri="http://gemini/pivotcustomization/ShowHidden"/>
  </ds:schemaRefs>
</ds:datastoreItem>
</file>

<file path=customXml/itemProps12.xml><?xml version="1.0" encoding="utf-8"?>
<ds:datastoreItem xmlns:ds="http://schemas.openxmlformats.org/officeDocument/2006/customXml" ds:itemID="{1507D24D-E6B6-4B4F-9705-07518FDC94E6}">
  <ds:schemaRefs>
    <ds:schemaRef ds:uri="http://schemas.microsoft.com/sharepoint/v3/contenttype/forms"/>
  </ds:schemaRefs>
</ds:datastoreItem>
</file>

<file path=customXml/itemProps13.xml><?xml version="1.0" encoding="utf-8"?>
<ds:datastoreItem xmlns:ds="http://schemas.openxmlformats.org/officeDocument/2006/customXml" ds:itemID="{B40554B6-B0BA-46F6-B75C-CDAEB3777D3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c0cb12b-d787-4ec5-bbed-de6f6d6810f1"/>
    <ds:schemaRef ds:uri="1e8bc8aa-29db-463b-958a-9564f0e2b95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14.xml><?xml version="1.0" encoding="utf-8"?>
<ds:datastoreItem xmlns:ds="http://schemas.openxmlformats.org/officeDocument/2006/customXml" ds:itemID="{DBB1C4B8-76AB-4654-A3D8-E9670B4D4669}">
  <ds:schemaRefs>
    <ds:schemaRef ds:uri="http://gemini/pivotcustomization/MeasureGridState"/>
  </ds:schemaRefs>
</ds:datastoreItem>
</file>

<file path=customXml/itemProps15.xml><?xml version="1.0" encoding="utf-8"?>
<ds:datastoreItem xmlns:ds="http://schemas.openxmlformats.org/officeDocument/2006/customXml" ds:itemID="{89490C3E-D578-47F6-8627-FF47156CC77C}">
  <ds:schemaRefs>
    <ds:schemaRef ds:uri="http://gemini/pivotcustomization/TableXML_Inventario_df3fe947-f21c-4cc8-9729-bc2f10f4b6a4"/>
  </ds:schemaRefs>
</ds:datastoreItem>
</file>

<file path=customXml/itemProps16.xml><?xml version="1.0" encoding="utf-8"?>
<ds:datastoreItem xmlns:ds="http://schemas.openxmlformats.org/officeDocument/2006/customXml" ds:itemID="{88EFD2FE-D8A0-4937-AAC2-99D5C19C496B}">
  <ds:schemaRefs>
    <ds:schemaRef ds:uri="http://gemini/pivotcustomization/LinkedTableUpdateMode"/>
  </ds:schemaRefs>
</ds:datastoreItem>
</file>

<file path=customXml/itemProps17.xml><?xml version="1.0" encoding="utf-8"?>
<ds:datastoreItem xmlns:ds="http://schemas.openxmlformats.org/officeDocument/2006/customXml" ds:itemID="{A0C8A6B0-0F63-4A32-BF1B-DBD81E47B3C5}">
  <ds:schemaRefs>
    <ds:schemaRef ds:uri="http://gemini/pivotcustomization/ErrorCache"/>
  </ds:schemaRefs>
</ds:datastoreItem>
</file>

<file path=customXml/itemProps18.xml><?xml version="1.0" encoding="utf-8"?>
<ds:datastoreItem xmlns:ds="http://schemas.openxmlformats.org/officeDocument/2006/customXml" ds:itemID="{E896CFC6-6138-4A79-BE33-E2142AE9A68B}">
  <ds:schemaRefs>
    <ds:schemaRef ds:uri="http://gemini/pivotcustomization/TableXML_Productos_6bbbf4c9-2388-4642-b8d2-5b7c859a44d2"/>
  </ds:schemaRefs>
</ds:datastoreItem>
</file>

<file path=customXml/itemProps19.xml><?xml version="1.0" encoding="utf-8"?>
<ds:datastoreItem xmlns:ds="http://schemas.openxmlformats.org/officeDocument/2006/customXml" ds:itemID="{66A1ACFA-7E15-4A59-BE3A-B19B7FBDD50C}">
  <ds:schemaRefs>
    <ds:schemaRef ds:uri="http://schemas.microsoft.com/office/extensibility/maker/v1.0"/>
    <ds:schemaRef ds:uri=""/>
  </ds:schemaRefs>
</ds:datastoreItem>
</file>

<file path=customXml/itemProps20.xml><?xml version="1.0" encoding="utf-8"?>
<ds:datastoreItem xmlns:ds="http://schemas.openxmlformats.org/officeDocument/2006/customXml" ds:itemID="{5DB7C31E-0C06-4B6E-8D2D-5C8B98E4C4E9}">
  <ds:schemaRefs>
    <ds:schemaRef ds:uri="http://gemini/pivotcustomization/SandboxNonEmpty"/>
  </ds:schemaRefs>
</ds:datastoreItem>
</file>

<file path=customXml/itemProps21.xml><?xml version="1.0" encoding="utf-8"?>
<ds:datastoreItem xmlns:ds="http://schemas.openxmlformats.org/officeDocument/2006/customXml" ds:itemID="{AE31DAF3-F817-4820-9543-665CBF05F1C2}">
  <ds:schemaRefs>
    <ds:schemaRef ds:uri="http://gemini/pivotcustomization/ManualCalcMode"/>
  </ds:schemaRefs>
</ds:datastoreItem>
</file>

<file path=customXml/itemProps22.xml><?xml version="1.0" encoding="utf-8"?>
<ds:datastoreItem xmlns:ds="http://schemas.openxmlformats.org/officeDocument/2006/customXml" ds:itemID="{9A9C2102-F169-4928-A1B3-98B20687BC7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Hojas de cálculo</vt:lpstr>
      </vt:variant>
      <vt:variant>
        <vt:i4>16</vt:i4>
      </vt:variant>
      <vt:variant>
        <vt:lpstr>Rangos con nombre</vt:lpstr>
      </vt:variant>
      <vt:variant>
        <vt:i4>47</vt:i4>
      </vt:variant>
    </vt:vector>
  </HeadingPairs>
  <TitlesOfParts>
    <vt:vector size="63" baseType="lpstr">
      <vt:lpstr>Dashboard</vt:lpstr>
      <vt:lpstr>Dash.Exped.</vt:lpstr>
      <vt:lpstr>Expedición</vt:lpstr>
      <vt:lpstr>Preparación</vt:lpstr>
      <vt:lpstr>Pedidos</vt:lpstr>
      <vt:lpstr>LineasPedido con Lotes</vt:lpstr>
      <vt:lpstr>SAP - Solicitudes</vt:lpstr>
      <vt:lpstr>SAP - Salidas</vt:lpstr>
      <vt:lpstr>SAP - Sin Movimiento</vt:lpstr>
      <vt:lpstr>Detenciones</vt:lpstr>
      <vt:lpstr>Referencias Excluidas</vt:lpstr>
      <vt:lpstr>Pivot</vt:lpstr>
      <vt:lpstr>Códigos de Barras</vt:lpstr>
      <vt:lpstr>Inventario</vt:lpstr>
      <vt:lpstr>Stocks por Lotes en almacén 001</vt:lpstr>
      <vt:lpstr>Tips</vt:lpstr>
      <vt:lpstr>Código_a_Preparar</vt:lpstr>
      <vt:lpstr>Códigos_de_barras_Código_de_barras</vt:lpstr>
      <vt:lpstr>Códigos_de_barras_Descripción_de_artículo</vt:lpstr>
      <vt:lpstr>Códigos_de_barras_Número_de_artículo</vt:lpstr>
      <vt:lpstr>Cuantas_Cantidades_Rellenas_hay_en_Lotes</vt:lpstr>
      <vt:lpstr>Cuantos_Lotes_Erróneos</vt:lpstr>
      <vt:lpstr>Cuantos_Lotes_hay_Rellenos</vt:lpstr>
      <vt:lpstr>Dashboard_CajasPreparadas</vt:lpstr>
      <vt:lpstr>Dashboard_Comienzo</vt:lpstr>
      <vt:lpstr>Dashboard_Dashboard</vt:lpstr>
      <vt:lpstr>Dashboard_Estado</vt:lpstr>
      <vt:lpstr>Dashboard_Fin</vt:lpstr>
      <vt:lpstr>Dashboard_Líneas</vt:lpstr>
      <vt:lpstr>Dashboard_Pausadas</vt:lpstr>
      <vt:lpstr>Dashboard_Pendientes</vt:lpstr>
      <vt:lpstr>Dashboard_Productividad</vt:lpstr>
      <vt:lpstr>Dashboard_Terminadas</vt:lpstr>
      <vt:lpstr>Dashboard_Tiempo</vt:lpstr>
      <vt:lpstr>Descripción</vt:lpstr>
      <vt:lpstr>fechaExpedicion</vt:lpstr>
      <vt:lpstr>Línea_del_Pedido</vt:lpstr>
      <vt:lpstr>Líneas_Pausadas</vt:lpstr>
      <vt:lpstr>Líneas_restantes</vt:lpstr>
      <vt:lpstr>Operario</vt:lpstr>
      <vt:lpstr>Pedidos_Cantidad_Preparada</vt:lpstr>
      <vt:lpstr>Pedidos_Código_de_barras</vt:lpstr>
      <vt:lpstr>Pedidos_Descripción</vt:lpstr>
      <vt:lpstr>Pedidos_Estado</vt:lpstr>
      <vt:lpstr>Pedidos_Familia</vt:lpstr>
      <vt:lpstr>Pedidos_Referencia</vt:lpstr>
      <vt:lpstr>Pedidos_Subfamilia</vt:lpstr>
      <vt:lpstr>Pedidos_Tienda</vt:lpstr>
      <vt:lpstr>Detenciones!Pedidos_TS_Comienza</vt:lpstr>
      <vt:lpstr>Pedidos_TS_Comienza</vt:lpstr>
      <vt:lpstr>Pedidos_TS_Preparado</vt:lpstr>
      <vt:lpstr>Pedidos_Unidades</vt:lpstr>
      <vt:lpstr>Preparación_Check_Cantidad</vt:lpstr>
      <vt:lpstr>Preparación_Check_CB</vt:lpstr>
      <vt:lpstr>Preparación_Confirma_Cantidad</vt:lpstr>
      <vt:lpstr>Preparación_Confirma_CB</vt:lpstr>
      <vt:lpstr>prioridad</vt:lpstr>
      <vt:lpstr>Sin_rellenar_CB_ni_Cantidad_Preparada</vt:lpstr>
      <vt:lpstr>Stock_por_lotes_BatchNum</vt:lpstr>
      <vt:lpstr>Stock_por_lotes_Número_de_artículo</vt:lpstr>
      <vt:lpstr>Suma_de_Cantidades_en_Lotes</vt:lpstr>
      <vt:lpstr>TiendaElegida</vt:lpstr>
      <vt:lpstr>Tiene_lotes_el_artículo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Carlos</dc:creator>
  <cp:keywords/>
  <dc:description/>
  <cp:lastModifiedBy>Arturo Vicente Pérez</cp:lastModifiedBy>
  <cp:revision/>
  <dcterms:created xsi:type="dcterms:W3CDTF">2022-08-20T11:23:52Z</dcterms:created>
  <dcterms:modified xsi:type="dcterms:W3CDTF">2025-09-01T15:09:42Z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0x01010036C760A2A163F947A793503739F088AA</vt:lpwstr>
  </property>
  <property fmtid="{D5CDD505-2E9C-101B-9397-08002B2CF9AE}" pid="3" name="MediaServiceImageTags">
    <vt:lpwstr/>
  </property>
</Properties>
</file>