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9" i="1" l="1"/>
  <c r="G70" i="1"/>
  <c r="G65" i="1"/>
  <c r="G68" i="1"/>
  <c r="G67" i="1"/>
  <c r="G66" i="1"/>
  <c r="G64" i="1"/>
  <c r="G62" i="1"/>
  <c r="G61" i="1"/>
  <c r="G54" i="1"/>
  <c r="G63" i="1"/>
  <c r="G10" i="1" l="1"/>
  <c r="G9" i="1"/>
  <c r="G7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1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<sst xmlns="http://schemas.openxmlformats.org/spreadsheetml/2006/main" count="130" uniqueCount="88">
  <si>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</si>
  <si>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</si>
  <si>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</si>
  <si>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</si>
  <si>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</si>
  <si>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</si>
  <si>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</si>
  <si>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</si>
  <si>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</si>
  <si>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</si>
  <si>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</si>
  <si>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</si>
  <si>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</si>
  <si>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</si>
  <si>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</si>
  <si>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</si>
  <si>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</si>
  <si>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</si>
  <si>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</si>
  <si>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</si>
  <si>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</si>
  <si>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</si>
  <si>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</si>
  <si>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</si>
  <si>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</si>
  <si>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</si>
  <si>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</si>
  <si>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</si>
  <si>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</si>
  <si>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</si>
  <si>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</si>
  <si>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</si>
  <si>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</si>
  <si>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</si>
  <si>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</si>
  <si>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</si>
  <si>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</si>
  <si>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</si>
  <si>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</si>
  <si>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</si>
  <si>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</si>
  <si>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</si>
  <si>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</si>
  <si>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</si>
  <si>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</si>
  <si>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</si>
  <si>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</si>
  <si>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</si>
  <si>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</si>
  <si>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</si>
  <si>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</si>
  <si>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</si>
  <si>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</si>
  <si>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</si>
  <si>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</si>
  <si>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</si>
  <si>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</si>
  <si>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</si>
  <si>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</si>
  <si>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</si>
  <si>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</si>
  <si>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</si>
  <si>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</si>
  <si>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</si>
  <si>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</si>
  <si>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</si>
  <si>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</si>
  <si>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</si>
  <si>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</si>
  <si>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</si>
  <si>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</si>
  <si>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</si>
  <si>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</si>
  <si>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</si>
  <si>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</si>
  <si>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</si>
  <si>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</si>
  <si>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</si>
  <si>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</si>
  <si>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</si>
  <si>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</si>
  <si>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</si>
  <si>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I</t>
  </si>
  <si>
    <t>X</t>
  </si>
  <si>
    <t>Pablo Bernal</t>
  </si>
  <si>
    <t>Student Git Address: https://github.com/PabloBernalAlarcon/GX2ProhectRepo.git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</si>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</sst>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F53" sqref="F53"/>
    </sheetView>
  </sheetViews>
  <sheetFormatPr baseColWidth="10" defaultColWidth="9.14062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85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64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63</v>
      </c>
    </row>
    <row r="4" spans="1:12" x14ac:dyDescent="0.25">
      <c r="A4" s="10" t="s">
        <v>69</v>
      </c>
      <c r="B4" s="5">
        <v>4</v>
      </c>
      <c r="C4" s="5">
        <v>3</v>
      </c>
      <c r="D4" s="5">
        <v>2</v>
      </c>
      <c r="E4" s="2" t="s">
        <v>82</v>
      </c>
      <c r="F4" s="3" t="s">
        <v>83</v>
      </c>
      <c r="G4" s="16">
        <f t="shared" ref="G4:G30" si="0" xml:space="preserve"> IF(EXACT(F4,"X"),IF(EXACT(E4,"I"),$B4,IF(EXACT(E4,"II"),$C4,IF(EXACT(E4,"III"),$D4,0))),0)</f>
        <v>4</v>
      </c>
      <c r="H4" s="17">
        <f>IF(SUMIF(E4:E71,"=I",G4:G71) + SUMIF(C73:C74, "X",B73:B74) &gt; 18, 18, SUMIF(E4:E71,"=I",G4:G71) + SUMIF(C73:C74, "X",B73:B74))</f>
        <v>18</v>
      </c>
      <c r="I4" s="17">
        <f>IF(SUMIF(E4:E71,"=II",G4:G71) + SUMIF(D73:D74, "X",B73:B74) &gt; 18, 18, SUMIF(E4:E71,"=II",G4:G71) + SUMIF(D73:D74, "X",B73:B74))</f>
        <v>16</v>
      </c>
      <c r="J4" s="17">
        <f>IF(SUMIF(E4:E71,"=III",G4:G71) + SUMIF(E73:E74, "X",B73:B74) &gt; 18, 18, SUMIF(E4:E71,"=III",G4:G71) + SUMIF(E73:E74, "X",B73:B74))</f>
        <v>16</v>
      </c>
      <c r="K4" s="17">
        <f>SUM(H6,I6,J6)</f>
        <v>11</v>
      </c>
      <c r="L4" s="17">
        <f>SUM(G4:G71) + SUMIF(C73:C74, "X",B73:B74) + SUMIF(D73:D74, "X",B73:B74) + SUMIF(E73:E74, "X",B73:B74)</f>
        <v>61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82</v>
      </c>
      <c r="F5" s="3" t="s">
        <v>83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11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0</v>
      </c>
      <c r="K6" s="5"/>
      <c r="L6" s="15">
        <f>IF(L4 &gt; 54, SUM(-54,L4),0)</f>
        <v>7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65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11</v>
      </c>
      <c r="I10" s="19">
        <f>IF(H10+I4 - 18 &gt; 0, H10+I4 - 18, 0)</f>
        <v>9</v>
      </c>
      <c r="J10" s="19">
        <f>IF(I10+J4 - 18 &gt; 0, I10+J4 - 18, 0)</f>
        <v>7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62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82</v>
      </c>
      <c r="F17" s="3" t="s">
        <v>83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86</v>
      </c>
      <c r="F19" s="3" t="s">
        <v>83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87</v>
      </c>
      <c r="F20" s="3" t="s">
        <v>83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82</v>
      </c>
      <c r="F25" s="3" t="s">
        <v>83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82</v>
      </c>
      <c r="F26" s="3" t="s">
        <v>83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82</v>
      </c>
      <c r="F27" s="3" t="s">
        <v>83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82</v>
      </c>
      <c r="F28" s="3" t="s">
        <v>83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87</v>
      </c>
      <c r="F29" s="3" t="s">
        <v>83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87</v>
      </c>
      <c r="F30" s="3" t="s">
        <v>83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87</v>
      </c>
      <c r="F31" s="3" t="s">
        <v>83</v>
      </c>
      <c r="G31" s="16">
        <f t="shared" ref="G31:G5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70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71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58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55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66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48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67</v>
      </c>
      <c r="B46" s="5">
        <v>2</v>
      </c>
      <c r="C46" s="5">
        <v>2</v>
      </c>
      <c r="D46" s="5">
        <v>2</v>
      </c>
      <c r="E46" s="2" t="s">
        <v>86</v>
      </c>
      <c r="F46" s="3" t="s">
        <v>83</v>
      </c>
      <c r="G46" s="16">
        <f t="shared" si="1"/>
        <v>2</v>
      </c>
      <c r="H46" s="5"/>
      <c r="I46" s="5"/>
      <c r="J46" s="5"/>
      <c r="K46" s="5"/>
      <c r="L46" s="5"/>
    </row>
    <row r="47" spans="1:12" x14ac:dyDescent="0.25">
      <c r="A47" s="11" t="s">
        <v>61</v>
      </c>
      <c r="B47" s="5">
        <v>3</v>
      </c>
      <c r="C47" s="5">
        <v>3</v>
      </c>
      <c r="D47" s="5">
        <v>3</v>
      </c>
      <c r="E47" s="2" t="s">
        <v>86</v>
      </c>
      <c r="F47" s="3" t="s">
        <v>83</v>
      </c>
      <c r="G47" s="16">
        <f t="shared" si="1"/>
        <v>3</v>
      </c>
      <c r="H47" s="5"/>
      <c r="I47" s="5"/>
      <c r="J47" s="5"/>
      <c r="K47" s="5"/>
      <c r="L47" s="5"/>
    </row>
    <row r="48" spans="1:12" x14ac:dyDescent="0.25">
      <c r="A48" s="11" t="s">
        <v>56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10" t="s">
        <v>72</v>
      </c>
      <c r="B52" s="5">
        <v>1</v>
      </c>
      <c r="C52" s="5">
        <v>1</v>
      </c>
      <c r="D52" s="5">
        <v>1</v>
      </c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0" t="s">
        <v>73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0" t="s">
        <v>74</v>
      </c>
      <c r="B54" s="5">
        <v>1</v>
      </c>
      <c r="C54" s="5">
        <v>1</v>
      </c>
      <c r="D54" s="5">
        <v>1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21" t="s">
        <v>68</v>
      </c>
      <c r="B55" s="5">
        <v>4</v>
      </c>
      <c r="C55" s="5">
        <v>4</v>
      </c>
      <c r="D55" s="5">
        <v>4</v>
      </c>
      <c r="E55" s="2" t="s">
        <v>87</v>
      </c>
      <c r="F55" s="3" t="s">
        <v>83</v>
      </c>
      <c r="G55" s="16">
        <f t="shared" si="1"/>
        <v>4</v>
      </c>
      <c r="H55" s="5"/>
      <c r="I55" s="5"/>
      <c r="J55" s="5"/>
      <c r="K55" s="5"/>
      <c r="L55" s="5"/>
    </row>
    <row r="56" spans="1:12" x14ac:dyDescent="0.25">
      <c r="A56" s="10" t="s">
        <v>57</v>
      </c>
      <c r="B56" s="5">
        <v>4</v>
      </c>
      <c r="C56" s="5">
        <v>4</v>
      </c>
      <c r="D56" s="5">
        <v>4</v>
      </c>
      <c r="E56" s="2"/>
      <c r="F56" s="3"/>
      <c r="G56" s="16">
        <f t="shared" ref="G56:G71" si="2" xml:space="preserve"> IF(EXACT(F56,"X"),IF(EXACT(E56,"I"),$B56,IF(EXACT(E56,"II"),$C56,IF(EXACT(E56,"III"),$D56,0))),0)</f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 x14ac:dyDescent="0.25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 x14ac:dyDescent="0.25">
      <c r="A60" s="11" t="s">
        <v>0</v>
      </c>
      <c r="B60" s="5">
        <v>4</v>
      </c>
      <c r="C60" s="5">
        <v>4</v>
      </c>
      <c r="D60" s="5">
        <v>4</v>
      </c>
      <c r="E60" s="2" t="s">
        <v>86</v>
      </c>
      <c r="F60" s="3" t="s">
        <v>83</v>
      </c>
      <c r="G60" s="16">
        <f t="shared" si="2"/>
        <v>4</v>
      </c>
      <c r="H60" s="5"/>
      <c r="I60" s="5"/>
      <c r="J60" s="5"/>
      <c r="K60" s="5"/>
      <c r="L60" s="5"/>
    </row>
    <row r="61" spans="1:12" x14ac:dyDescent="0.25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 x14ac:dyDescent="0.25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 x14ac:dyDescent="0.25">
      <c r="A63" s="9" t="s">
        <v>78</v>
      </c>
      <c r="B63" s="5"/>
      <c r="C63" s="5"/>
      <c r="D63" s="5"/>
      <c r="E63" s="2"/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 x14ac:dyDescent="0.25">
      <c r="A64" s="11" t="s">
        <v>79</v>
      </c>
      <c r="B64" s="5"/>
      <c r="C64" s="5"/>
      <c r="D64" s="5">
        <v>3</v>
      </c>
      <c r="E64" s="2" t="s">
        <v>87</v>
      </c>
      <c r="F64" s="3" t="s">
        <v>83</v>
      </c>
      <c r="G64" s="16">
        <f t="shared" si="3"/>
        <v>3</v>
      </c>
      <c r="H64" s="5"/>
      <c r="I64" s="5"/>
      <c r="J64" s="5"/>
      <c r="K64" s="5"/>
      <c r="L64" s="5"/>
    </row>
    <row r="65" spans="1:12" x14ac:dyDescent="0.25">
      <c r="A65" s="11" t="s">
        <v>81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 x14ac:dyDescent="0.25">
      <c r="A66" s="11" t="s">
        <v>80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 x14ac:dyDescent="0.25">
      <c r="A67" s="11" t="s">
        <v>76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11" t="s">
        <v>75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11" t="s">
        <v>77</v>
      </c>
      <c r="B69" s="5"/>
      <c r="C69" s="5"/>
      <c r="D69" s="5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 x14ac:dyDescent="0.25">
      <c r="A72" s="9" t="s">
        <v>32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 x14ac:dyDescent="0.25">
      <c r="A73" s="11" t="s">
        <v>18</v>
      </c>
      <c r="B73" s="6">
        <v>2</v>
      </c>
      <c r="C73" s="3" t="s">
        <v>83</v>
      </c>
      <c r="D73" s="3" t="s">
        <v>83</v>
      </c>
      <c r="E73" s="3" t="s">
        <v>83</v>
      </c>
      <c r="F73" s="5"/>
      <c r="G73" s="5"/>
      <c r="H73" s="5"/>
      <c r="I73" s="6"/>
      <c r="J73" s="6"/>
      <c r="K73" s="6"/>
      <c r="L73" s="5"/>
    </row>
    <row r="74" spans="1:12" x14ac:dyDescent="0.25">
      <c r="A74" s="11" t="s">
        <v>29</v>
      </c>
      <c r="B74" s="6">
        <v>1</v>
      </c>
      <c r="C74" s="3" t="s">
        <v>83</v>
      </c>
      <c r="D74" s="3" t="s">
        <v>83</v>
      </c>
      <c r="E74" s="3" t="s">
        <v>83</v>
      </c>
      <c r="F74" s="5"/>
      <c r="G74" s="5"/>
      <c r="H74" s="5"/>
      <c r="I74" s="6"/>
      <c r="J74" s="6"/>
      <c r="K74" s="6"/>
      <c r="L74" s="5"/>
    </row>
    <row r="75" spans="1:12" x14ac:dyDescent="0.25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 x14ac:dyDescent="0.25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4" t="s">
        <v>33</v>
      </c>
    </row>
    <row r="78" spans="1:12" x14ac:dyDescent="0.25">
      <c r="A78" s="12"/>
    </row>
    <row r="79" spans="1:12" x14ac:dyDescent="0.25">
      <c r="A79" s="12"/>
    </row>
    <row r="80" spans="1:12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70:D71 D3:D68 B3:C7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69">
      <formula1>1</formula1>
      <formula2>6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2017-03-21T19:32:53Z</dcterms:modified>
</cp:coreProperties>
</file>